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8515" windowHeight="12405" activeTab="1"/>
  </bookViews>
  <sheets>
    <sheet name="v" sheetId="6" r:id="rId1"/>
    <sheet name="Anteile" sheetId="1" r:id="rId2"/>
    <sheet name="Einw" sheetId="7" r:id="rId3"/>
    <sheet name="Gmden" sheetId="2" r:id="rId4"/>
    <sheet name="Abs2" sheetId="3" r:id="rId5"/>
    <sheet name="Fk Abs3" sheetId="5" r:id="rId6"/>
    <sheet name="Abs3" sheetId="4" r:id="rId7"/>
  </sheets>
  <definedNames>
    <definedName name="_xlnm.Print_Titles" localSheetId="6">'Abs3'!$A:$A,'Abs3'!$3:$6</definedName>
    <definedName name="_xlnm.Print_Titles" localSheetId="3">Gmden!$A:$A,Gmden!$3:$5</definedName>
  </definedNames>
  <calcPr calcId="145621"/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7" i="3"/>
  <c r="C16" i="7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7" i="4"/>
  <c r="F7" i="4"/>
  <c r="N2107" i="2"/>
  <c r="O2107" i="2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D7" i="4"/>
  <c r="A7" i="4"/>
  <c r="E4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7" i="4"/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6" i="2"/>
  <c r="B26" i="1" l="1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1" i="4"/>
  <c r="M292" i="4"/>
  <c r="M293" i="4"/>
  <c r="M294" i="4"/>
  <c r="M295" i="4"/>
  <c r="M297" i="4"/>
  <c r="M298" i="4"/>
  <c r="M300" i="4"/>
  <c r="M302" i="4"/>
  <c r="M303" i="4"/>
  <c r="M304" i="4"/>
  <c r="M305" i="4"/>
  <c r="M306" i="4"/>
  <c r="M307" i="4"/>
  <c r="M308" i="4"/>
  <c r="M309" i="4"/>
  <c r="M314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2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10" i="4"/>
  <c r="M412" i="4"/>
  <c r="M413" i="4"/>
  <c r="M414" i="4"/>
  <c r="M415" i="4"/>
  <c r="M416" i="4"/>
  <c r="M417" i="4"/>
  <c r="M418" i="4"/>
  <c r="M419" i="4"/>
  <c r="M420" i="4"/>
  <c r="M421" i="4"/>
  <c r="M423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6" i="4"/>
  <c r="M517" i="4"/>
  <c r="M518" i="4"/>
  <c r="M519" i="4"/>
  <c r="M520" i="4"/>
  <c r="M521" i="4"/>
  <c r="M522" i="4"/>
  <c r="M523" i="4"/>
  <c r="M525" i="4"/>
  <c r="M526" i="4"/>
  <c r="M527" i="4"/>
  <c r="M529" i="4"/>
  <c r="M530" i="4"/>
  <c r="M531" i="4"/>
  <c r="M532" i="4"/>
  <c r="M533" i="4"/>
  <c r="M534" i="4"/>
  <c r="M535" i="4"/>
  <c r="M536" i="4"/>
  <c r="M538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6" i="4"/>
  <c r="M647" i="4"/>
  <c r="M648" i="4"/>
  <c r="M650" i="4"/>
  <c r="M651" i="4"/>
  <c r="M652" i="4"/>
  <c r="M653" i="4"/>
  <c r="M654" i="4"/>
  <c r="M655" i="4"/>
  <c r="M656" i="4"/>
  <c r="M657" i="4"/>
  <c r="M658" i="4"/>
  <c r="M659" i="4"/>
  <c r="M661" i="4"/>
  <c r="M664" i="4"/>
  <c r="M665" i="4"/>
  <c r="M666" i="4"/>
  <c r="M667" i="4"/>
  <c r="M668" i="4"/>
  <c r="M669" i="4"/>
  <c r="M670" i="4"/>
  <c r="M671" i="4"/>
  <c r="M672" i="4"/>
  <c r="M673" i="4"/>
  <c r="M675" i="4"/>
  <c r="M677" i="4"/>
  <c r="M678" i="4"/>
  <c r="M679" i="4"/>
  <c r="M680" i="4"/>
  <c r="M681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7" i="4"/>
  <c r="M698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3" i="4"/>
  <c r="M804" i="4"/>
  <c r="M805" i="4"/>
  <c r="M806" i="4"/>
  <c r="M807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2" i="4"/>
  <c r="M843" i="4"/>
  <c r="M844" i="4"/>
  <c r="M846" i="4"/>
  <c r="M847" i="4"/>
  <c r="M848" i="4"/>
  <c r="M849" i="4"/>
  <c r="M850" i="4"/>
  <c r="M851" i="4"/>
  <c r="M852" i="4"/>
  <c r="M853" i="4"/>
  <c r="M854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6" i="4"/>
  <c r="M887" i="4"/>
  <c r="M888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4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1001" i="4"/>
  <c r="M1002" i="4"/>
  <c r="M1003" i="4"/>
  <c r="M1004" i="4"/>
  <c r="M1005" i="4"/>
  <c r="M1006" i="4"/>
  <c r="M1007" i="4"/>
  <c r="M1008" i="4"/>
  <c r="M1009" i="4"/>
  <c r="M1010" i="4"/>
  <c r="M1011" i="4"/>
  <c r="M1012" i="4"/>
  <c r="M1013" i="4"/>
  <c r="M1014" i="4"/>
  <c r="M1015" i="4"/>
  <c r="M1016" i="4"/>
  <c r="M1017" i="4"/>
  <c r="M1018" i="4"/>
  <c r="M1019" i="4"/>
  <c r="M1020" i="4"/>
  <c r="M1021" i="4"/>
  <c r="M1022" i="4"/>
  <c r="M1023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38" i="4"/>
  <c r="M1039" i="4"/>
  <c r="M1040" i="4"/>
  <c r="M1041" i="4"/>
  <c r="M1042" i="4"/>
  <c r="M1043" i="4"/>
  <c r="M1044" i="4"/>
  <c r="M1045" i="4"/>
  <c r="M1046" i="4"/>
  <c r="M1047" i="4"/>
  <c r="M1048" i="4"/>
  <c r="M1050" i="4"/>
  <c r="M1051" i="4"/>
  <c r="M1053" i="4"/>
  <c r="M1054" i="4"/>
  <c r="M1055" i="4"/>
  <c r="M1056" i="4"/>
  <c r="M1057" i="4"/>
  <c r="M1058" i="4"/>
  <c r="M1060" i="4"/>
  <c r="M1061" i="4"/>
  <c r="M1062" i="4"/>
  <c r="M1063" i="4"/>
  <c r="M1064" i="4"/>
  <c r="M1065" i="4"/>
  <c r="M1066" i="4"/>
  <c r="M1067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82" i="4"/>
  <c r="M1083" i="4"/>
  <c r="M1084" i="4"/>
  <c r="M1085" i="4"/>
  <c r="M1086" i="4"/>
  <c r="M1087" i="4"/>
  <c r="M1088" i="4"/>
  <c r="M1089" i="4"/>
  <c r="M1090" i="4"/>
  <c r="M1091" i="4"/>
  <c r="M1092" i="4"/>
  <c r="M1093" i="4"/>
  <c r="M1094" i="4"/>
  <c r="M1095" i="4"/>
  <c r="M1096" i="4"/>
  <c r="M1097" i="4"/>
  <c r="M1098" i="4"/>
  <c r="M1099" i="4"/>
  <c r="M1100" i="4"/>
  <c r="M1101" i="4"/>
  <c r="M1102" i="4"/>
  <c r="M1103" i="4"/>
  <c r="M1104" i="4"/>
  <c r="M1105" i="4"/>
  <c r="M1106" i="4"/>
  <c r="M1107" i="4"/>
  <c r="M1108" i="4"/>
  <c r="M1109" i="4"/>
  <c r="M1110" i="4"/>
  <c r="M1111" i="4"/>
  <c r="M1112" i="4"/>
  <c r="M1113" i="4"/>
  <c r="M1114" i="4"/>
  <c r="M1115" i="4"/>
  <c r="M1116" i="4"/>
  <c r="M1117" i="4"/>
  <c r="M1118" i="4"/>
  <c r="M1119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40" i="4"/>
  <c r="M1141" i="4"/>
  <c r="M1142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7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1293" i="4"/>
  <c r="M1295" i="4"/>
  <c r="M1296" i="4"/>
  <c r="M1297" i="4"/>
  <c r="M1298" i="4"/>
  <c r="M1299" i="4"/>
  <c r="M1300" i="4"/>
  <c r="M1301" i="4"/>
  <c r="M1302" i="4"/>
  <c r="M1303" i="4"/>
  <c r="M1304" i="4"/>
  <c r="M1305" i="4"/>
  <c r="M1306" i="4"/>
  <c r="M1307" i="4"/>
  <c r="M1308" i="4"/>
  <c r="M1309" i="4"/>
  <c r="M1310" i="4"/>
  <c r="M1311" i="4"/>
  <c r="M1313" i="4"/>
  <c r="M1314" i="4"/>
  <c r="M1315" i="4"/>
  <c r="M1316" i="4"/>
  <c r="M1317" i="4"/>
  <c r="M1318" i="4"/>
  <c r="M1319" i="4"/>
  <c r="M1320" i="4"/>
  <c r="M1321" i="4"/>
  <c r="M1322" i="4"/>
  <c r="M1323" i="4"/>
  <c r="M1324" i="4"/>
  <c r="M1326" i="4"/>
  <c r="M1327" i="4"/>
  <c r="M1328" i="4"/>
  <c r="M1329" i="4"/>
  <c r="M1331" i="4"/>
  <c r="M1332" i="4"/>
  <c r="M1333" i="4"/>
  <c r="M1334" i="4"/>
  <c r="M1335" i="4"/>
  <c r="M1336" i="4"/>
  <c r="M1337" i="4"/>
  <c r="M1338" i="4"/>
  <c r="M133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6" i="4"/>
  <c r="M1377" i="4"/>
  <c r="M1378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5" i="4"/>
  <c r="M1436" i="4"/>
  <c r="M1437" i="4"/>
  <c r="M1438" i="4"/>
  <c r="M1439" i="4"/>
  <c r="M1440" i="4"/>
  <c r="M1441" i="4"/>
  <c r="M1442" i="4"/>
  <c r="M1443" i="4"/>
  <c r="M1445" i="4"/>
  <c r="M1446" i="4"/>
  <c r="M1447" i="4"/>
  <c r="M1448" i="4"/>
  <c r="M1449" i="4"/>
  <c r="M1450" i="4"/>
  <c r="M1451" i="4"/>
  <c r="M1453" i="4"/>
  <c r="M1454" i="4"/>
  <c r="M1455" i="4"/>
  <c r="M1456" i="4"/>
  <c r="M1457" i="4"/>
  <c r="M1458" i="4"/>
  <c r="M1459" i="4"/>
  <c r="M1460" i="4"/>
  <c r="M1461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5" i="4"/>
  <c r="M1476" i="4"/>
  <c r="M1477" i="4"/>
  <c r="M1478" i="4"/>
  <c r="M1479" i="4"/>
  <c r="M1480" i="4"/>
  <c r="M1481" i="4"/>
  <c r="M1482" i="4"/>
  <c r="M1483" i="4"/>
  <c r="M1484" i="4"/>
  <c r="M1485" i="4"/>
  <c r="M1486" i="4"/>
  <c r="M1487" i="4"/>
  <c r="M1488" i="4"/>
  <c r="M1490" i="4"/>
  <c r="M1491" i="4"/>
  <c r="M1492" i="4"/>
  <c r="M1493" i="4"/>
  <c r="M1495" i="4"/>
  <c r="M1496" i="4"/>
  <c r="M1497" i="4"/>
  <c r="M1498" i="4"/>
  <c r="M1499" i="4"/>
  <c r="M1500" i="4"/>
  <c r="M1501" i="4"/>
  <c r="M1502" i="4"/>
  <c r="M1503" i="4"/>
  <c r="M1504" i="4"/>
  <c r="M1505" i="4"/>
  <c r="M1506" i="4"/>
  <c r="M1507" i="4"/>
  <c r="M1508" i="4"/>
  <c r="M1509" i="4"/>
  <c r="M1510" i="4"/>
  <c r="M1511" i="4"/>
  <c r="M1512" i="4"/>
  <c r="M1513" i="4"/>
  <c r="M1514" i="4"/>
  <c r="M1515" i="4"/>
  <c r="M1516" i="4"/>
  <c r="M1517" i="4"/>
  <c r="M1519" i="4"/>
  <c r="M1520" i="4"/>
  <c r="M1521" i="4"/>
  <c r="M1522" i="4"/>
  <c r="M1523" i="4"/>
  <c r="M1524" i="4"/>
  <c r="M1525" i="4"/>
  <c r="M1526" i="4"/>
  <c r="M1527" i="4"/>
  <c r="M1528" i="4"/>
  <c r="M1530" i="4"/>
  <c r="M1531" i="4"/>
  <c r="M1532" i="4"/>
  <c r="M1533" i="4"/>
  <c r="M1534" i="4"/>
  <c r="M1535" i="4"/>
  <c r="M1536" i="4"/>
  <c r="M1537" i="4"/>
  <c r="M1538" i="4"/>
  <c r="M1539" i="4"/>
  <c r="M1541" i="4"/>
  <c r="M1542" i="4"/>
  <c r="M1543" i="4"/>
  <c r="M1544" i="4"/>
  <c r="M1545" i="4"/>
  <c r="M1546" i="4"/>
  <c r="M1547" i="4"/>
  <c r="M1548" i="4"/>
  <c r="M1549" i="4"/>
  <c r="M1550" i="4"/>
  <c r="M1551" i="4"/>
  <c r="M1552" i="4"/>
  <c r="M1553" i="4"/>
  <c r="M1554" i="4"/>
  <c r="M1555" i="4"/>
  <c r="M1556" i="4"/>
  <c r="M1557" i="4"/>
  <c r="M1558" i="4"/>
  <c r="M1559" i="4"/>
  <c r="M1560" i="4"/>
  <c r="M1561" i="4"/>
  <c r="M1562" i="4"/>
  <c r="M1563" i="4"/>
  <c r="M1564" i="4"/>
  <c r="M1565" i="4"/>
  <c r="M1566" i="4"/>
  <c r="M1567" i="4"/>
  <c r="M1568" i="4"/>
  <c r="M1569" i="4"/>
  <c r="M1570" i="4"/>
  <c r="M1571" i="4"/>
  <c r="M1572" i="4"/>
  <c r="M1573" i="4"/>
  <c r="M1574" i="4"/>
  <c r="M1575" i="4"/>
  <c r="M1576" i="4"/>
  <c r="M1577" i="4"/>
  <c r="M1578" i="4"/>
  <c r="M1579" i="4"/>
  <c r="M1580" i="4"/>
  <c r="M1581" i="4"/>
  <c r="M1582" i="4"/>
  <c r="M1583" i="4"/>
  <c r="M1584" i="4"/>
  <c r="M1585" i="4"/>
  <c r="M1586" i="4"/>
  <c r="M1587" i="4"/>
  <c r="M1588" i="4"/>
  <c r="M1589" i="4"/>
  <c r="M1590" i="4"/>
  <c r="M1591" i="4"/>
  <c r="M1592" i="4"/>
  <c r="M1593" i="4"/>
  <c r="M1594" i="4"/>
  <c r="M1595" i="4"/>
  <c r="M1597" i="4"/>
  <c r="M1598" i="4"/>
  <c r="M1599" i="4"/>
  <c r="M1600" i="4"/>
  <c r="M1601" i="4"/>
  <c r="M1602" i="4"/>
  <c r="M1603" i="4"/>
  <c r="M1604" i="4"/>
  <c r="M1605" i="4"/>
  <c r="M1606" i="4"/>
  <c r="M1607" i="4"/>
  <c r="M1608" i="4"/>
  <c r="M1609" i="4"/>
  <c r="M1610" i="4"/>
  <c r="M1611" i="4"/>
  <c r="M1612" i="4"/>
  <c r="M1613" i="4"/>
  <c r="M1614" i="4"/>
  <c r="M1615" i="4"/>
  <c r="M1616" i="4"/>
  <c r="M1617" i="4"/>
  <c r="M1618" i="4"/>
  <c r="M1619" i="4"/>
  <c r="M1620" i="4"/>
  <c r="M1621" i="4"/>
  <c r="M1622" i="4"/>
  <c r="M1624" i="4"/>
  <c r="M1625" i="4"/>
  <c r="M1626" i="4"/>
  <c r="M1627" i="4"/>
  <c r="M1628" i="4"/>
  <c r="M1630" i="4"/>
  <c r="M1631" i="4"/>
  <c r="M1632" i="4"/>
  <c r="M1633" i="4"/>
  <c r="M1634" i="4"/>
  <c r="M1635" i="4"/>
  <c r="M1636" i="4"/>
  <c r="M1637" i="4"/>
  <c r="M1638" i="4"/>
  <c r="M1639" i="4"/>
  <c r="M1640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676" i="4"/>
  <c r="M1677" i="4"/>
  <c r="M1678" i="4"/>
  <c r="M1679" i="4"/>
  <c r="M1680" i="4"/>
  <c r="M1681" i="4"/>
  <c r="M1682" i="4"/>
  <c r="M1683" i="4"/>
  <c r="M1684" i="4"/>
  <c r="M1685" i="4"/>
  <c r="M1686" i="4"/>
  <c r="M1687" i="4"/>
  <c r="M1688" i="4"/>
  <c r="M1689" i="4"/>
  <c r="M1690" i="4"/>
  <c r="M1691" i="4"/>
  <c r="M1692" i="4"/>
  <c r="M1693" i="4"/>
  <c r="M1694" i="4"/>
  <c r="M1695" i="4"/>
  <c r="M1696" i="4"/>
  <c r="M1697" i="4"/>
  <c r="M1698" i="4"/>
  <c r="M1699" i="4"/>
  <c r="M1700" i="4"/>
  <c r="M1701" i="4"/>
  <c r="M1702" i="4"/>
  <c r="M1703" i="4"/>
  <c r="M1704" i="4"/>
  <c r="M1705" i="4"/>
  <c r="M1706" i="4"/>
  <c r="M1707" i="4"/>
  <c r="M1708" i="4"/>
  <c r="M1709" i="4"/>
  <c r="M1710" i="4"/>
  <c r="M1711" i="4"/>
  <c r="M1712" i="4"/>
  <c r="M1713" i="4"/>
  <c r="M1714" i="4"/>
  <c r="M1715" i="4"/>
  <c r="M1716" i="4"/>
  <c r="M1717" i="4"/>
  <c r="M1718" i="4"/>
  <c r="M1720" i="4"/>
  <c r="M1721" i="4"/>
  <c r="M1722" i="4"/>
  <c r="M1723" i="4"/>
  <c r="M1724" i="4"/>
  <c r="M1725" i="4"/>
  <c r="M1726" i="4"/>
  <c r="M1727" i="4"/>
  <c r="M1728" i="4"/>
  <c r="M1729" i="4"/>
  <c r="M1730" i="4"/>
  <c r="M1732" i="4"/>
  <c r="M1733" i="4"/>
  <c r="M1734" i="4"/>
  <c r="M1735" i="4"/>
  <c r="M1736" i="4"/>
  <c r="M1737" i="4"/>
  <c r="M1738" i="4"/>
  <c r="M1739" i="4"/>
  <c r="M1740" i="4"/>
  <c r="M1741" i="4"/>
  <c r="M1742" i="4"/>
  <c r="M1743" i="4"/>
  <c r="M1744" i="4"/>
  <c r="M1745" i="4"/>
  <c r="M1746" i="4"/>
  <c r="M1747" i="4"/>
  <c r="M1748" i="4"/>
  <c r="M1749" i="4"/>
  <c r="M1750" i="4"/>
  <c r="M1751" i="4"/>
  <c r="M1752" i="4"/>
  <c r="M1753" i="4"/>
  <c r="M1754" i="4"/>
  <c r="M1755" i="4"/>
  <c r="M1756" i="4"/>
  <c r="M1757" i="4"/>
  <c r="M1758" i="4"/>
  <c r="M1759" i="4"/>
  <c r="M1760" i="4"/>
  <c r="M1761" i="4"/>
  <c r="M1762" i="4"/>
  <c r="M1763" i="4"/>
  <c r="M1764" i="4"/>
  <c r="M1765" i="4"/>
  <c r="M1766" i="4"/>
  <c r="M1767" i="4"/>
  <c r="M1768" i="4"/>
  <c r="M1769" i="4"/>
  <c r="M1770" i="4"/>
  <c r="M1771" i="4"/>
  <c r="M1772" i="4"/>
  <c r="M1773" i="4"/>
  <c r="M1774" i="4"/>
  <c r="M1775" i="4"/>
  <c r="M1776" i="4"/>
  <c r="M1777" i="4"/>
  <c r="M1778" i="4"/>
  <c r="M1779" i="4"/>
  <c r="M1780" i="4"/>
  <c r="M1781" i="4"/>
  <c r="M1782" i="4"/>
  <c r="M1783" i="4"/>
  <c r="M1784" i="4"/>
  <c r="M1785" i="4"/>
  <c r="M1786" i="4"/>
  <c r="M1787" i="4"/>
  <c r="M1788" i="4"/>
  <c r="M1789" i="4"/>
  <c r="M1790" i="4"/>
  <c r="M1791" i="4"/>
  <c r="M1792" i="4"/>
  <c r="M1793" i="4"/>
  <c r="M1794" i="4"/>
  <c r="M1795" i="4"/>
  <c r="M1796" i="4"/>
  <c r="M1797" i="4"/>
  <c r="M1798" i="4"/>
  <c r="M1799" i="4"/>
  <c r="M1800" i="4"/>
  <c r="M1801" i="4"/>
  <c r="M1802" i="4"/>
  <c r="M1803" i="4"/>
  <c r="M1804" i="4"/>
  <c r="M1805" i="4"/>
  <c r="M1807" i="4"/>
  <c r="M1808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3" i="4"/>
  <c r="M1854" i="4"/>
  <c r="M1855" i="4"/>
  <c r="M1856" i="4"/>
  <c r="M1857" i="4"/>
  <c r="M1858" i="4"/>
  <c r="M1859" i="4"/>
  <c r="M1860" i="4"/>
  <c r="M1861" i="4"/>
  <c r="M1862" i="4"/>
  <c r="M1863" i="4"/>
  <c r="M1864" i="4"/>
  <c r="M1865" i="4"/>
  <c r="M1866" i="4"/>
  <c r="M1867" i="4"/>
  <c r="M1868" i="4"/>
  <c r="M1869" i="4"/>
  <c r="M1871" i="4"/>
  <c r="M1872" i="4"/>
  <c r="M1873" i="4"/>
  <c r="M1874" i="4"/>
  <c r="M1875" i="4"/>
  <c r="M1876" i="4"/>
  <c r="M1877" i="4"/>
  <c r="M1878" i="4"/>
  <c r="M1879" i="4"/>
  <c r="M1880" i="4"/>
  <c r="M1881" i="4"/>
  <c r="M1882" i="4"/>
  <c r="M1883" i="4"/>
  <c r="M1884" i="4"/>
  <c r="M1885" i="4"/>
  <c r="M1886" i="4"/>
  <c r="M1887" i="4"/>
  <c r="M1888" i="4"/>
  <c r="M1889" i="4"/>
  <c r="M1890" i="4"/>
  <c r="M1891" i="4"/>
  <c r="M1892" i="4"/>
  <c r="M1893" i="4"/>
  <c r="M1894" i="4"/>
  <c r="M1895" i="4"/>
  <c r="M1896" i="4"/>
  <c r="M1897" i="4"/>
  <c r="M1898" i="4"/>
  <c r="M1899" i="4"/>
  <c r="M1900" i="4"/>
  <c r="M1901" i="4"/>
  <c r="M1902" i="4"/>
  <c r="M1903" i="4"/>
  <c r="M1904" i="4"/>
  <c r="M1905" i="4"/>
  <c r="M1906" i="4"/>
  <c r="M1907" i="4"/>
  <c r="M1908" i="4"/>
  <c r="M1909" i="4"/>
  <c r="M1910" i="4"/>
  <c r="M1911" i="4"/>
  <c r="M1912" i="4"/>
  <c r="M1913" i="4"/>
  <c r="M1914" i="4"/>
  <c r="M1915" i="4"/>
  <c r="M1917" i="4"/>
  <c r="M1918" i="4"/>
  <c r="M1919" i="4"/>
  <c r="M1920" i="4"/>
  <c r="M1921" i="4"/>
  <c r="M1922" i="4"/>
  <c r="M1923" i="4"/>
  <c r="M1924" i="4"/>
  <c r="M1925" i="4"/>
  <c r="M1926" i="4"/>
  <c r="M1927" i="4"/>
  <c r="M1928" i="4"/>
  <c r="M1929" i="4"/>
  <c r="M1930" i="4"/>
  <c r="M1931" i="4"/>
  <c r="M1932" i="4"/>
  <c r="M1933" i="4"/>
  <c r="M1934" i="4"/>
  <c r="M1935" i="4"/>
  <c r="M1936" i="4"/>
  <c r="M1937" i="4"/>
  <c r="M1938" i="4"/>
  <c r="M1939" i="4"/>
  <c r="M1940" i="4"/>
  <c r="M1941" i="4"/>
  <c r="M1942" i="4"/>
  <c r="M1943" i="4"/>
  <c r="M1944" i="4"/>
  <c r="M1945" i="4"/>
  <c r="M1946" i="4"/>
  <c r="M1947" i="4"/>
  <c r="M1948" i="4"/>
  <c r="M1949" i="4"/>
  <c r="M1950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67" i="4"/>
  <c r="M1968" i="4"/>
  <c r="M1969" i="4"/>
  <c r="M1970" i="4"/>
  <c r="M1971" i="4"/>
  <c r="M1972" i="4"/>
  <c r="M1973" i="4"/>
  <c r="M1974" i="4"/>
  <c r="M1975" i="4"/>
  <c r="M1976" i="4"/>
  <c r="M1977" i="4"/>
  <c r="M1978" i="4"/>
  <c r="M1979" i="4"/>
  <c r="M1980" i="4"/>
  <c r="M1981" i="4"/>
  <c r="M1982" i="4"/>
  <c r="M1983" i="4"/>
  <c r="M1984" i="4"/>
  <c r="M1985" i="4"/>
  <c r="M1986" i="4"/>
  <c r="M1987" i="4"/>
  <c r="M1988" i="4"/>
  <c r="M1989" i="4"/>
  <c r="M1990" i="4"/>
  <c r="M1991" i="4"/>
  <c r="M1992" i="4"/>
  <c r="M1993" i="4"/>
  <c r="M1995" i="4"/>
  <c r="M1996" i="4"/>
  <c r="M1997" i="4"/>
  <c r="M1998" i="4"/>
  <c r="M1999" i="4"/>
  <c r="M2000" i="4"/>
  <c r="M2001" i="4"/>
  <c r="M2002" i="4"/>
  <c r="M2003" i="4"/>
  <c r="M2004" i="4"/>
  <c r="M2005" i="4"/>
  <c r="M2006" i="4"/>
  <c r="M2007" i="4"/>
  <c r="M2008" i="4"/>
  <c r="M2009" i="4"/>
  <c r="M2010" i="4"/>
  <c r="M2011" i="4"/>
  <c r="M2013" i="4"/>
  <c r="M2014" i="4"/>
  <c r="M2015" i="4"/>
  <c r="M2016" i="4"/>
  <c r="M2017" i="4"/>
  <c r="M2018" i="4"/>
  <c r="M2019" i="4"/>
  <c r="M2020" i="4"/>
  <c r="M2021" i="4"/>
  <c r="M2022" i="4"/>
  <c r="M2023" i="4"/>
  <c r="M2024" i="4"/>
  <c r="M2025" i="4"/>
  <c r="M2026" i="4"/>
  <c r="M2027" i="4"/>
  <c r="M2028" i="4"/>
  <c r="M2029" i="4"/>
  <c r="M2030" i="4"/>
  <c r="M2031" i="4"/>
  <c r="M2032" i="4"/>
  <c r="M2033" i="4"/>
  <c r="M2034" i="4"/>
  <c r="M2035" i="4"/>
  <c r="M2036" i="4"/>
  <c r="M2037" i="4"/>
  <c r="M2038" i="4"/>
  <c r="M2039" i="4"/>
  <c r="M2040" i="4"/>
  <c r="M2041" i="4"/>
  <c r="M2042" i="4"/>
  <c r="M2043" i="4"/>
  <c r="M2044" i="4"/>
  <c r="M2045" i="4"/>
  <c r="M2046" i="4"/>
  <c r="M2047" i="4"/>
  <c r="M2048" i="4"/>
  <c r="M2049" i="4"/>
  <c r="M2050" i="4"/>
  <c r="M2051" i="4"/>
  <c r="M2052" i="4"/>
  <c r="M2054" i="4"/>
  <c r="M2055" i="4"/>
  <c r="M2056" i="4"/>
  <c r="M2057" i="4"/>
  <c r="M2058" i="4"/>
  <c r="M2059" i="4"/>
  <c r="M2060" i="4"/>
  <c r="M2061" i="4"/>
  <c r="M2062" i="4"/>
  <c r="M2063" i="4"/>
  <c r="M2064" i="4"/>
  <c r="M2065" i="4"/>
  <c r="M2066" i="4"/>
  <c r="M2067" i="4"/>
  <c r="M2068" i="4"/>
  <c r="M2069" i="4"/>
  <c r="M2070" i="4"/>
  <c r="M2071" i="4"/>
  <c r="M2072" i="4"/>
  <c r="M2073" i="4"/>
  <c r="M2074" i="4"/>
  <c r="M2075" i="4"/>
  <c r="M2076" i="4"/>
  <c r="M2077" i="4"/>
  <c r="M2078" i="4"/>
  <c r="M2082" i="4"/>
  <c r="M2083" i="4"/>
  <c r="M2084" i="4"/>
  <c r="M2086" i="4"/>
  <c r="M2087" i="4"/>
  <c r="M2088" i="4"/>
  <c r="M2090" i="4"/>
  <c r="M2091" i="4"/>
  <c r="M2092" i="4"/>
  <c r="M2093" i="4"/>
  <c r="M2094" i="4"/>
  <c r="M2096" i="4"/>
  <c r="M2097" i="4"/>
  <c r="M2098" i="4"/>
  <c r="M2099" i="4"/>
  <c r="M2100" i="4"/>
  <c r="M2101" i="4"/>
  <c r="M2102" i="4"/>
  <c r="M2103" i="4"/>
  <c r="M2104" i="4"/>
  <c r="M2105" i="4"/>
  <c r="C5" i="5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7" i="4"/>
  <c r="I210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7" i="4"/>
  <c r="F2107" i="4"/>
  <c r="E2107" i="4"/>
  <c r="C2105" i="4"/>
  <c r="B2105" i="4"/>
  <c r="C2104" i="4"/>
  <c r="B2104" i="4"/>
  <c r="C2103" i="4"/>
  <c r="B2103" i="4"/>
  <c r="C2102" i="4"/>
  <c r="B2102" i="4"/>
  <c r="C2101" i="4"/>
  <c r="B2101" i="4"/>
  <c r="C2100" i="4"/>
  <c r="B2100" i="4"/>
  <c r="C2099" i="4"/>
  <c r="B2099" i="4"/>
  <c r="C2098" i="4"/>
  <c r="B2098" i="4"/>
  <c r="C2097" i="4"/>
  <c r="B2097" i="4"/>
  <c r="C2096" i="4"/>
  <c r="B2096" i="4"/>
  <c r="C2095" i="4"/>
  <c r="B2095" i="4"/>
  <c r="C2094" i="4"/>
  <c r="B2094" i="4"/>
  <c r="C2093" i="4"/>
  <c r="B2093" i="4"/>
  <c r="C2092" i="4"/>
  <c r="B2092" i="4"/>
  <c r="C2091" i="4"/>
  <c r="B2091" i="4"/>
  <c r="C2090" i="4"/>
  <c r="B2090" i="4"/>
  <c r="C2089" i="4"/>
  <c r="B2089" i="4"/>
  <c r="C2088" i="4"/>
  <c r="B2088" i="4"/>
  <c r="C2087" i="4"/>
  <c r="B2087" i="4"/>
  <c r="C2086" i="4"/>
  <c r="B2086" i="4"/>
  <c r="C2085" i="4"/>
  <c r="B2085" i="4"/>
  <c r="C2084" i="4"/>
  <c r="B2084" i="4"/>
  <c r="C2083" i="4"/>
  <c r="B2083" i="4"/>
  <c r="C2082" i="4"/>
  <c r="B2082" i="4"/>
  <c r="C2081" i="4"/>
  <c r="B2081" i="4"/>
  <c r="C2080" i="4"/>
  <c r="B2080" i="4"/>
  <c r="C2079" i="4"/>
  <c r="B2079" i="4"/>
  <c r="C2078" i="4"/>
  <c r="B2078" i="4"/>
  <c r="C2077" i="4"/>
  <c r="B2077" i="4"/>
  <c r="C2076" i="4"/>
  <c r="B2076" i="4"/>
  <c r="C2075" i="4"/>
  <c r="B2075" i="4"/>
  <c r="C2074" i="4"/>
  <c r="B2074" i="4"/>
  <c r="C2073" i="4"/>
  <c r="B2073" i="4"/>
  <c r="C2072" i="4"/>
  <c r="B2072" i="4"/>
  <c r="C2071" i="4"/>
  <c r="B2071" i="4"/>
  <c r="C2070" i="4"/>
  <c r="B2070" i="4"/>
  <c r="C2069" i="4"/>
  <c r="B2069" i="4"/>
  <c r="C2068" i="4"/>
  <c r="B2068" i="4"/>
  <c r="C2067" i="4"/>
  <c r="B2067" i="4"/>
  <c r="C2066" i="4"/>
  <c r="B2066" i="4"/>
  <c r="C2065" i="4"/>
  <c r="B2065" i="4"/>
  <c r="C2064" i="4"/>
  <c r="B2064" i="4"/>
  <c r="C2063" i="4"/>
  <c r="B2063" i="4"/>
  <c r="C2062" i="4"/>
  <c r="B2062" i="4"/>
  <c r="C2061" i="4"/>
  <c r="B2061" i="4"/>
  <c r="C2060" i="4"/>
  <c r="B2060" i="4"/>
  <c r="C2059" i="4"/>
  <c r="B2059" i="4"/>
  <c r="C2058" i="4"/>
  <c r="B2058" i="4"/>
  <c r="C2057" i="4"/>
  <c r="B2057" i="4"/>
  <c r="C2056" i="4"/>
  <c r="B2056" i="4"/>
  <c r="C2055" i="4"/>
  <c r="B2055" i="4"/>
  <c r="C2054" i="4"/>
  <c r="B2054" i="4"/>
  <c r="C2053" i="4"/>
  <c r="B2053" i="4"/>
  <c r="C2052" i="4"/>
  <c r="B2052" i="4"/>
  <c r="C2051" i="4"/>
  <c r="B2051" i="4"/>
  <c r="C2050" i="4"/>
  <c r="B2050" i="4"/>
  <c r="C2049" i="4"/>
  <c r="B2049" i="4"/>
  <c r="C2048" i="4"/>
  <c r="B2048" i="4"/>
  <c r="C2047" i="4"/>
  <c r="B2047" i="4"/>
  <c r="C2046" i="4"/>
  <c r="B2046" i="4"/>
  <c r="C2045" i="4"/>
  <c r="B2045" i="4"/>
  <c r="C2044" i="4"/>
  <c r="B2044" i="4"/>
  <c r="C2043" i="4"/>
  <c r="B2043" i="4"/>
  <c r="C2042" i="4"/>
  <c r="B2042" i="4"/>
  <c r="C2041" i="4"/>
  <c r="B2041" i="4"/>
  <c r="C2040" i="4"/>
  <c r="B2040" i="4"/>
  <c r="C2039" i="4"/>
  <c r="B2039" i="4"/>
  <c r="C2038" i="4"/>
  <c r="B2038" i="4"/>
  <c r="C2037" i="4"/>
  <c r="B2037" i="4"/>
  <c r="C2036" i="4"/>
  <c r="B2036" i="4"/>
  <c r="C2035" i="4"/>
  <c r="B2035" i="4"/>
  <c r="C2034" i="4"/>
  <c r="B2034" i="4"/>
  <c r="C2033" i="4"/>
  <c r="B2033" i="4"/>
  <c r="C2032" i="4"/>
  <c r="B2032" i="4"/>
  <c r="C2031" i="4"/>
  <c r="B2031" i="4"/>
  <c r="C2030" i="4"/>
  <c r="B2030" i="4"/>
  <c r="C2029" i="4"/>
  <c r="B2029" i="4"/>
  <c r="C2028" i="4"/>
  <c r="B2028" i="4"/>
  <c r="C2027" i="4"/>
  <c r="B2027" i="4"/>
  <c r="C2026" i="4"/>
  <c r="B2026" i="4"/>
  <c r="C2025" i="4"/>
  <c r="B2025" i="4"/>
  <c r="C2024" i="4"/>
  <c r="B2024" i="4"/>
  <c r="C2023" i="4"/>
  <c r="B2023" i="4"/>
  <c r="C2022" i="4"/>
  <c r="B2022" i="4"/>
  <c r="C2021" i="4"/>
  <c r="B2021" i="4"/>
  <c r="C2020" i="4"/>
  <c r="B2020" i="4"/>
  <c r="C2019" i="4"/>
  <c r="B2019" i="4"/>
  <c r="C2018" i="4"/>
  <c r="B2018" i="4"/>
  <c r="C2017" i="4"/>
  <c r="B2017" i="4"/>
  <c r="C2016" i="4"/>
  <c r="B2016" i="4"/>
  <c r="C2015" i="4"/>
  <c r="B2015" i="4"/>
  <c r="C2014" i="4"/>
  <c r="B2014" i="4"/>
  <c r="C2013" i="4"/>
  <c r="B2013" i="4"/>
  <c r="C2012" i="4"/>
  <c r="B2012" i="4"/>
  <c r="C2011" i="4"/>
  <c r="B2011" i="4"/>
  <c r="C2010" i="4"/>
  <c r="B2010" i="4"/>
  <c r="C2009" i="4"/>
  <c r="B2009" i="4"/>
  <c r="C2008" i="4"/>
  <c r="B2008" i="4"/>
  <c r="C2007" i="4"/>
  <c r="B2007" i="4"/>
  <c r="C2006" i="4"/>
  <c r="B2006" i="4"/>
  <c r="C2005" i="4"/>
  <c r="B2005" i="4"/>
  <c r="C2004" i="4"/>
  <c r="B2004" i="4"/>
  <c r="C2003" i="4"/>
  <c r="B2003" i="4"/>
  <c r="C2002" i="4"/>
  <c r="B2002" i="4"/>
  <c r="C2001" i="4"/>
  <c r="B2001" i="4"/>
  <c r="C2000" i="4"/>
  <c r="B2000" i="4"/>
  <c r="C1999" i="4"/>
  <c r="B1999" i="4"/>
  <c r="C1998" i="4"/>
  <c r="B1998" i="4"/>
  <c r="C1997" i="4"/>
  <c r="B1997" i="4"/>
  <c r="C1996" i="4"/>
  <c r="B1996" i="4"/>
  <c r="C1995" i="4"/>
  <c r="B1995" i="4"/>
  <c r="C1994" i="4"/>
  <c r="B1994" i="4"/>
  <c r="C1993" i="4"/>
  <c r="B1993" i="4"/>
  <c r="C1992" i="4"/>
  <c r="B1992" i="4"/>
  <c r="C1991" i="4"/>
  <c r="B1991" i="4"/>
  <c r="C1990" i="4"/>
  <c r="B1990" i="4"/>
  <c r="C1989" i="4"/>
  <c r="B1989" i="4"/>
  <c r="C1988" i="4"/>
  <c r="B1988" i="4"/>
  <c r="C1987" i="4"/>
  <c r="B1987" i="4"/>
  <c r="C1986" i="4"/>
  <c r="B1986" i="4"/>
  <c r="C1985" i="4"/>
  <c r="B1985" i="4"/>
  <c r="C1984" i="4"/>
  <c r="B1984" i="4"/>
  <c r="C1983" i="4"/>
  <c r="B1983" i="4"/>
  <c r="C1982" i="4"/>
  <c r="B1982" i="4"/>
  <c r="C1981" i="4"/>
  <c r="B1981" i="4"/>
  <c r="C1980" i="4"/>
  <c r="B1980" i="4"/>
  <c r="C1979" i="4"/>
  <c r="B1979" i="4"/>
  <c r="C1978" i="4"/>
  <c r="B1978" i="4"/>
  <c r="C1977" i="4"/>
  <c r="B1977" i="4"/>
  <c r="C1976" i="4"/>
  <c r="B1976" i="4"/>
  <c r="C1975" i="4"/>
  <c r="B1975" i="4"/>
  <c r="C1974" i="4"/>
  <c r="B1974" i="4"/>
  <c r="C1973" i="4"/>
  <c r="B1973" i="4"/>
  <c r="C1972" i="4"/>
  <c r="B1972" i="4"/>
  <c r="C1971" i="4"/>
  <c r="B1971" i="4"/>
  <c r="C1970" i="4"/>
  <c r="B1970" i="4"/>
  <c r="C1969" i="4"/>
  <c r="B1969" i="4"/>
  <c r="C1968" i="4"/>
  <c r="B1968" i="4"/>
  <c r="C1967" i="4"/>
  <c r="B1967" i="4"/>
  <c r="C1966" i="4"/>
  <c r="B1966" i="4"/>
  <c r="C1965" i="4"/>
  <c r="B1965" i="4"/>
  <c r="C1964" i="4"/>
  <c r="B1964" i="4"/>
  <c r="C1963" i="4"/>
  <c r="B1963" i="4"/>
  <c r="C1962" i="4"/>
  <c r="B1962" i="4"/>
  <c r="C1961" i="4"/>
  <c r="B1961" i="4"/>
  <c r="C1960" i="4"/>
  <c r="B1960" i="4"/>
  <c r="C1959" i="4"/>
  <c r="B1959" i="4"/>
  <c r="C1958" i="4"/>
  <c r="B1958" i="4"/>
  <c r="C1957" i="4"/>
  <c r="B1957" i="4"/>
  <c r="C1956" i="4"/>
  <c r="B1956" i="4"/>
  <c r="C1955" i="4"/>
  <c r="B1955" i="4"/>
  <c r="C1954" i="4"/>
  <c r="B1954" i="4"/>
  <c r="C1953" i="4"/>
  <c r="B1953" i="4"/>
  <c r="C1952" i="4"/>
  <c r="B1952" i="4"/>
  <c r="C1951" i="4"/>
  <c r="B1951" i="4"/>
  <c r="C1950" i="4"/>
  <c r="B1950" i="4"/>
  <c r="C1949" i="4"/>
  <c r="B1949" i="4"/>
  <c r="C1948" i="4"/>
  <c r="B1948" i="4"/>
  <c r="C1947" i="4"/>
  <c r="B1947" i="4"/>
  <c r="C1946" i="4"/>
  <c r="B1946" i="4"/>
  <c r="C1945" i="4"/>
  <c r="B1945" i="4"/>
  <c r="C1944" i="4"/>
  <c r="B1944" i="4"/>
  <c r="C1943" i="4"/>
  <c r="B1943" i="4"/>
  <c r="C1942" i="4"/>
  <c r="B1942" i="4"/>
  <c r="C1941" i="4"/>
  <c r="B1941" i="4"/>
  <c r="C1940" i="4"/>
  <c r="B1940" i="4"/>
  <c r="C1939" i="4"/>
  <c r="B1939" i="4"/>
  <c r="C1938" i="4"/>
  <c r="B1938" i="4"/>
  <c r="C1937" i="4"/>
  <c r="B1937" i="4"/>
  <c r="C1936" i="4"/>
  <c r="B1936" i="4"/>
  <c r="C1935" i="4"/>
  <c r="B1935" i="4"/>
  <c r="C1934" i="4"/>
  <c r="B1934" i="4"/>
  <c r="C1933" i="4"/>
  <c r="B1933" i="4"/>
  <c r="C1932" i="4"/>
  <c r="B1932" i="4"/>
  <c r="C1931" i="4"/>
  <c r="B1931" i="4"/>
  <c r="C1930" i="4"/>
  <c r="B1930" i="4"/>
  <c r="C1929" i="4"/>
  <c r="B1929" i="4"/>
  <c r="C1928" i="4"/>
  <c r="B1928" i="4"/>
  <c r="C1927" i="4"/>
  <c r="B1927" i="4"/>
  <c r="C1926" i="4"/>
  <c r="B1926" i="4"/>
  <c r="C1925" i="4"/>
  <c r="B1925" i="4"/>
  <c r="C1924" i="4"/>
  <c r="B1924" i="4"/>
  <c r="C1923" i="4"/>
  <c r="B1923" i="4"/>
  <c r="C1922" i="4"/>
  <c r="B1922" i="4"/>
  <c r="C1921" i="4"/>
  <c r="B1921" i="4"/>
  <c r="C1920" i="4"/>
  <c r="B1920" i="4"/>
  <c r="C1919" i="4"/>
  <c r="B1919" i="4"/>
  <c r="C1918" i="4"/>
  <c r="B1918" i="4"/>
  <c r="C1917" i="4"/>
  <c r="B1917" i="4"/>
  <c r="C1916" i="4"/>
  <c r="B1916" i="4"/>
  <c r="C1915" i="4"/>
  <c r="B1915" i="4"/>
  <c r="C1914" i="4"/>
  <c r="B1914" i="4"/>
  <c r="C1913" i="4"/>
  <c r="B1913" i="4"/>
  <c r="C1912" i="4"/>
  <c r="B1912" i="4"/>
  <c r="C1911" i="4"/>
  <c r="B1911" i="4"/>
  <c r="C1910" i="4"/>
  <c r="B1910" i="4"/>
  <c r="C1909" i="4"/>
  <c r="B1909" i="4"/>
  <c r="C1908" i="4"/>
  <c r="B1908" i="4"/>
  <c r="C1907" i="4"/>
  <c r="B1907" i="4"/>
  <c r="C1906" i="4"/>
  <c r="B1906" i="4"/>
  <c r="C1905" i="4"/>
  <c r="B1905" i="4"/>
  <c r="C1904" i="4"/>
  <c r="B1904" i="4"/>
  <c r="C1903" i="4"/>
  <c r="B1903" i="4"/>
  <c r="C1902" i="4"/>
  <c r="B1902" i="4"/>
  <c r="C1901" i="4"/>
  <c r="B1901" i="4"/>
  <c r="C1900" i="4"/>
  <c r="B1900" i="4"/>
  <c r="C1899" i="4"/>
  <c r="B1899" i="4"/>
  <c r="C1898" i="4"/>
  <c r="B1898" i="4"/>
  <c r="C1897" i="4"/>
  <c r="B1897" i="4"/>
  <c r="C1896" i="4"/>
  <c r="B1896" i="4"/>
  <c r="C1895" i="4"/>
  <c r="B1895" i="4"/>
  <c r="C1894" i="4"/>
  <c r="B1894" i="4"/>
  <c r="C1893" i="4"/>
  <c r="B1893" i="4"/>
  <c r="C1892" i="4"/>
  <c r="B1892" i="4"/>
  <c r="C1891" i="4"/>
  <c r="B1891" i="4"/>
  <c r="C1890" i="4"/>
  <c r="B1890" i="4"/>
  <c r="C1889" i="4"/>
  <c r="B1889" i="4"/>
  <c r="C1888" i="4"/>
  <c r="B1888" i="4"/>
  <c r="C1887" i="4"/>
  <c r="B1887" i="4"/>
  <c r="C1886" i="4"/>
  <c r="B1886" i="4"/>
  <c r="C1885" i="4"/>
  <c r="B1885" i="4"/>
  <c r="C1884" i="4"/>
  <c r="B1884" i="4"/>
  <c r="C1883" i="4"/>
  <c r="B1883" i="4"/>
  <c r="C1882" i="4"/>
  <c r="B1882" i="4"/>
  <c r="C1881" i="4"/>
  <c r="B1881" i="4"/>
  <c r="C1880" i="4"/>
  <c r="B1880" i="4"/>
  <c r="C1879" i="4"/>
  <c r="B1879" i="4"/>
  <c r="C1878" i="4"/>
  <c r="B1878" i="4"/>
  <c r="C1877" i="4"/>
  <c r="B1877" i="4"/>
  <c r="C1876" i="4"/>
  <c r="B1876" i="4"/>
  <c r="C1875" i="4"/>
  <c r="B1875" i="4"/>
  <c r="C1874" i="4"/>
  <c r="B1874" i="4"/>
  <c r="C1873" i="4"/>
  <c r="B1873" i="4"/>
  <c r="C1872" i="4"/>
  <c r="B1872" i="4"/>
  <c r="C1871" i="4"/>
  <c r="B1871" i="4"/>
  <c r="C1870" i="4"/>
  <c r="B1870" i="4"/>
  <c r="C1869" i="4"/>
  <c r="B1869" i="4"/>
  <c r="C1868" i="4"/>
  <c r="B1868" i="4"/>
  <c r="C1867" i="4"/>
  <c r="B1867" i="4"/>
  <c r="C1866" i="4"/>
  <c r="B1866" i="4"/>
  <c r="C1865" i="4"/>
  <c r="B1865" i="4"/>
  <c r="C1864" i="4"/>
  <c r="B1864" i="4"/>
  <c r="C1863" i="4"/>
  <c r="B1863" i="4"/>
  <c r="C1862" i="4"/>
  <c r="B1862" i="4"/>
  <c r="C1861" i="4"/>
  <c r="B1861" i="4"/>
  <c r="C1860" i="4"/>
  <c r="B1860" i="4"/>
  <c r="C1859" i="4"/>
  <c r="B1859" i="4"/>
  <c r="C1858" i="4"/>
  <c r="B1858" i="4"/>
  <c r="C1857" i="4"/>
  <c r="B1857" i="4"/>
  <c r="C1856" i="4"/>
  <c r="B1856" i="4"/>
  <c r="C1855" i="4"/>
  <c r="B1855" i="4"/>
  <c r="C1854" i="4"/>
  <c r="B1854" i="4"/>
  <c r="C1853" i="4"/>
  <c r="B1853" i="4"/>
  <c r="C1852" i="4"/>
  <c r="B1852" i="4"/>
  <c r="C1851" i="4"/>
  <c r="B1851" i="4"/>
  <c r="C1850" i="4"/>
  <c r="B1850" i="4"/>
  <c r="C1849" i="4"/>
  <c r="B1849" i="4"/>
  <c r="C1848" i="4"/>
  <c r="B1848" i="4"/>
  <c r="C1847" i="4"/>
  <c r="B1847" i="4"/>
  <c r="C1846" i="4"/>
  <c r="B1846" i="4"/>
  <c r="C1845" i="4"/>
  <c r="B1845" i="4"/>
  <c r="C1844" i="4"/>
  <c r="B1844" i="4"/>
  <c r="C1843" i="4"/>
  <c r="B1843" i="4"/>
  <c r="C1842" i="4"/>
  <c r="B1842" i="4"/>
  <c r="C1841" i="4"/>
  <c r="B1841" i="4"/>
  <c r="C1840" i="4"/>
  <c r="B1840" i="4"/>
  <c r="C1839" i="4"/>
  <c r="B1839" i="4"/>
  <c r="C1838" i="4"/>
  <c r="B1838" i="4"/>
  <c r="C1837" i="4"/>
  <c r="B1837" i="4"/>
  <c r="C1836" i="4"/>
  <c r="B1836" i="4"/>
  <c r="C1835" i="4"/>
  <c r="B1835" i="4"/>
  <c r="C1834" i="4"/>
  <c r="B1834" i="4"/>
  <c r="C1833" i="4"/>
  <c r="B1833" i="4"/>
  <c r="C1832" i="4"/>
  <c r="B1832" i="4"/>
  <c r="C1831" i="4"/>
  <c r="B1831" i="4"/>
  <c r="C1830" i="4"/>
  <c r="B1830" i="4"/>
  <c r="C1829" i="4"/>
  <c r="B1829" i="4"/>
  <c r="C1828" i="4"/>
  <c r="B1828" i="4"/>
  <c r="C1827" i="4"/>
  <c r="B1827" i="4"/>
  <c r="C1826" i="4"/>
  <c r="B1826" i="4"/>
  <c r="C1825" i="4"/>
  <c r="B1825" i="4"/>
  <c r="C1824" i="4"/>
  <c r="B1824" i="4"/>
  <c r="C1823" i="4"/>
  <c r="B1823" i="4"/>
  <c r="C1822" i="4"/>
  <c r="B1822" i="4"/>
  <c r="C1821" i="4"/>
  <c r="B1821" i="4"/>
  <c r="C1820" i="4"/>
  <c r="B1820" i="4"/>
  <c r="C1819" i="4"/>
  <c r="B1819" i="4"/>
  <c r="C1818" i="4"/>
  <c r="B1818" i="4"/>
  <c r="C1817" i="4"/>
  <c r="B1817" i="4"/>
  <c r="C1816" i="4"/>
  <c r="B1816" i="4"/>
  <c r="C1815" i="4"/>
  <c r="B1815" i="4"/>
  <c r="C1814" i="4"/>
  <c r="B1814" i="4"/>
  <c r="C1813" i="4"/>
  <c r="B1813" i="4"/>
  <c r="C1812" i="4"/>
  <c r="B1812" i="4"/>
  <c r="C1811" i="4"/>
  <c r="B1811" i="4"/>
  <c r="C1810" i="4"/>
  <c r="B1810" i="4"/>
  <c r="C1809" i="4"/>
  <c r="B1809" i="4"/>
  <c r="C1808" i="4"/>
  <c r="B1808" i="4"/>
  <c r="C1807" i="4"/>
  <c r="B1807" i="4"/>
  <c r="C1806" i="4"/>
  <c r="B1806" i="4"/>
  <c r="C1805" i="4"/>
  <c r="B1805" i="4"/>
  <c r="C1804" i="4"/>
  <c r="B1804" i="4"/>
  <c r="C1803" i="4"/>
  <c r="B1803" i="4"/>
  <c r="C1802" i="4"/>
  <c r="B1802" i="4"/>
  <c r="C1801" i="4"/>
  <c r="B1801" i="4"/>
  <c r="C1800" i="4"/>
  <c r="B1800" i="4"/>
  <c r="C1799" i="4"/>
  <c r="B1799" i="4"/>
  <c r="C1798" i="4"/>
  <c r="B1798" i="4"/>
  <c r="C1797" i="4"/>
  <c r="B1797" i="4"/>
  <c r="C1796" i="4"/>
  <c r="B1796" i="4"/>
  <c r="C1795" i="4"/>
  <c r="B1795" i="4"/>
  <c r="C1794" i="4"/>
  <c r="B1794" i="4"/>
  <c r="C1793" i="4"/>
  <c r="B1793" i="4"/>
  <c r="C1792" i="4"/>
  <c r="B1792" i="4"/>
  <c r="C1791" i="4"/>
  <c r="B1791" i="4"/>
  <c r="C1790" i="4"/>
  <c r="B1790" i="4"/>
  <c r="C1789" i="4"/>
  <c r="B1789" i="4"/>
  <c r="C1788" i="4"/>
  <c r="B1788" i="4"/>
  <c r="C1787" i="4"/>
  <c r="B1787" i="4"/>
  <c r="C1786" i="4"/>
  <c r="B1786" i="4"/>
  <c r="C1785" i="4"/>
  <c r="B1785" i="4"/>
  <c r="C1784" i="4"/>
  <c r="B1784" i="4"/>
  <c r="C1783" i="4"/>
  <c r="B1783" i="4"/>
  <c r="C1782" i="4"/>
  <c r="B1782" i="4"/>
  <c r="C1781" i="4"/>
  <c r="B1781" i="4"/>
  <c r="C1780" i="4"/>
  <c r="B1780" i="4"/>
  <c r="C1779" i="4"/>
  <c r="B1779" i="4"/>
  <c r="C1778" i="4"/>
  <c r="B1778" i="4"/>
  <c r="C1777" i="4"/>
  <c r="B1777" i="4"/>
  <c r="C1776" i="4"/>
  <c r="B1776" i="4"/>
  <c r="C1775" i="4"/>
  <c r="B1775" i="4"/>
  <c r="C1774" i="4"/>
  <c r="B1774" i="4"/>
  <c r="C1773" i="4"/>
  <c r="B1773" i="4"/>
  <c r="C1772" i="4"/>
  <c r="B1772" i="4"/>
  <c r="C1771" i="4"/>
  <c r="B1771" i="4"/>
  <c r="C1770" i="4"/>
  <c r="B1770" i="4"/>
  <c r="C1769" i="4"/>
  <c r="B1769" i="4"/>
  <c r="C1768" i="4"/>
  <c r="B1768" i="4"/>
  <c r="C1767" i="4"/>
  <c r="B1767" i="4"/>
  <c r="C1766" i="4"/>
  <c r="B1766" i="4"/>
  <c r="C1765" i="4"/>
  <c r="B1765" i="4"/>
  <c r="C1764" i="4"/>
  <c r="B1764" i="4"/>
  <c r="C1763" i="4"/>
  <c r="B1763" i="4"/>
  <c r="C1762" i="4"/>
  <c r="B1762" i="4"/>
  <c r="C1761" i="4"/>
  <c r="B1761" i="4"/>
  <c r="C1760" i="4"/>
  <c r="B1760" i="4"/>
  <c r="C1759" i="4"/>
  <c r="B1759" i="4"/>
  <c r="C1758" i="4"/>
  <c r="B1758" i="4"/>
  <c r="C1757" i="4"/>
  <c r="B1757" i="4"/>
  <c r="C1756" i="4"/>
  <c r="B1756" i="4"/>
  <c r="C1755" i="4"/>
  <c r="B1755" i="4"/>
  <c r="C1754" i="4"/>
  <c r="B1754" i="4"/>
  <c r="C1753" i="4"/>
  <c r="B1753" i="4"/>
  <c r="C1752" i="4"/>
  <c r="B1752" i="4"/>
  <c r="C1751" i="4"/>
  <c r="B1751" i="4"/>
  <c r="C1750" i="4"/>
  <c r="B1750" i="4"/>
  <c r="C1749" i="4"/>
  <c r="B1749" i="4"/>
  <c r="C1748" i="4"/>
  <c r="B1748" i="4"/>
  <c r="C1747" i="4"/>
  <c r="B1747" i="4"/>
  <c r="C1746" i="4"/>
  <c r="B1746" i="4"/>
  <c r="C1745" i="4"/>
  <c r="B1745" i="4"/>
  <c r="C1744" i="4"/>
  <c r="B1744" i="4"/>
  <c r="C1743" i="4"/>
  <c r="B1743" i="4"/>
  <c r="C1742" i="4"/>
  <c r="B1742" i="4"/>
  <c r="C1741" i="4"/>
  <c r="B1741" i="4"/>
  <c r="C1740" i="4"/>
  <c r="B1740" i="4"/>
  <c r="C1739" i="4"/>
  <c r="B1739" i="4"/>
  <c r="C1738" i="4"/>
  <c r="B1738" i="4"/>
  <c r="C1737" i="4"/>
  <c r="B1737" i="4"/>
  <c r="C1736" i="4"/>
  <c r="B1736" i="4"/>
  <c r="C1735" i="4"/>
  <c r="B1735" i="4"/>
  <c r="C1734" i="4"/>
  <c r="B1734" i="4"/>
  <c r="C1733" i="4"/>
  <c r="B1733" i="4"/>
  <c r="C1732" i="4"/>
  <c r="B1732" i="4"/>
  <c r="C1731" i="4"/>
  <c r="B1731" i="4"/>
  <c r="C1730" i="4"/>
  <c r="B1730" i="4"/>
  <c r="C1729" i="4"/>
  <c r="B1729" i="4"/>
  <c r="C1728" i="4"/>
  <c r="B1728" i="4"/>
  <c r="C1727" i="4"/>
  <c r="B1727" i="4"/>
  <c r="C1726" i="4"/>
  <c r="B1726" i="4"/>
  <c r="C1725" i="4"/>
  <c r="B1725" i="4"/>
  <c r="C1724" i="4"/>
  <c r="B1724" i="4"/>
  <c r="C1723" i="4"/>
  <c r="B1723" i="4"/>
  <c r="C1722" i="4"/>
  <c r="B1722" i="4"/>
  <c r="C1721" i="4"/>
  <c r="B1721" i="4"/>
  <c r="C1720" i="4"/>
  <c r="B1720" i="4"/>
  <c r="C1719" i="4"/>
  <c r="B1719" i="4"/>
  <c r="C1718" i="4"/>
  <c r="B1718" i="4"/>
  <c r="C1717" i="4"/>
  <c r="B1717" i="4"/>
  <c r="C1716" i="4"/>
  <c r="B1716" i="4"/>
  <c r="C1715" i="4"/>
  <c r="B1715" i="4"/>
  <c r="C1714" i="4"/>
  <c r="B1714" i="4"/>
  <c r="C1713" i="4"/>
  <c r="B1713" i="4"/>
  <c r="C1712" i="4"/>
  <c r="B1712" i="4"/>
  <c r="C1711" i="4"/>
  <c r="B1711" i="4"/>
  <c r="C1710" i="4"/>
  <c r="B1710" i="4"/>
  <c r="C1709" i="4"/>
  <c r="B1709" i="4"/>
  <c r="C1708" i="4"/>
  <c r="B1708" i="4"/>
  <c r="C1707" i="4"/>
  <c r="B1707" i="4"/>
  <c r="C1706" i="4"/>
  <c r="B1706" i="4"/>
  <c r="C1705" i="4"/>
  <c r="B1705" i="4"/>
  <c r="C1704" i="4"/>
  <c r="B1704" i="4"/>
  <c r="C1703" i="4"/>
  <c r="B1703" i="4"/>
  <c r="C1702" i="4"/>
  <c r="B1702" i="4"/>
  <c r="C1701" i="4"/>
  <c r="B1701" i="4"/>
  <c r="C1700" i="4"/>
  <c r="B1700" i="4"/>
  <c r="C1699" i="4"/>
  <c r="B1699" i="4"/>
  <c r="C1698" i="4"/>
  <c r="B1698" i="4"/>
  <c r="C1697" i="4"/>
  <c r="B1697" i="4"/>
  <c r="C1696" i="4"/>
  <c r="B1696" i="4"/>
  <c r="C1695" i="4"/>
  <c r="B1695" i="4"/>
  <c r="C1694" i="4"/>
  <c r="B1694" i="4"/>
  <c r="C1693" i="4"/>
  <c r="B1693" i="4"/>
  <c r="C1692" i="4"/>
  <c r="B1692" i="4"/>
  <c r="C1691" i="4"/>
  <c r="B1691" i="4"/>
  <c r="C1690" i="4"/>
  <c r="B1690" i="4"/>
  <c r="C1689" i="4"/>
  <c r="B1689" i="4"/>
  <c r="C1688" i="4"/>
  <c r="B1688" i="4"/>
  <c r="C1687" i="4"/>
  <c r="B1687" i="4"/>
  <c r="C1686" i="4"/>
  <c r="B1686" i="4"/>
  <c r="C1685" i="4"/>
  <c r="B1685" i="4"/>
  <c r="C1684" i="4"/>
  <c r="B1684" i="4"/>
  <c r="C1683" i="4"/>
  <c r="B1683" i="4"/>
  <c r="C1682" i="4"/>
  <c r="B1682" i="4"/>
  <c r="C1681" i="4"/>
  <c r="B1681" i="4"/>
  <c r="C1680" i="4"/>
  <c r="B1680" i="4"/>
  <c r="C1679" i="4"/>
  <c r="B1679" i="4"/>
  <c r="C1678" i="4"/>
  <c r="B1678" i="4"/>
  <c r="C1677" i="4"/>
  <c r="B1677" i="4"/>
  <c r="C1676" i="4"/>
  <c r="B1676" i="4"/>
  <c r="C1675" i="4"/>
  <c r="B1675" i="4"/>
  <c r="C1674" i="4"/>
  <c r="B1674" i="4"/>
  <c r="C1673" i="4"/>
  <c r="B1673" i="4"/>
  <c r="C1672" i="4"/>
  <c r="B1672" i="4"/>
  <c r="C1671" i="4"/>
  <c r="B1671" i="4"/>
  <c r="C1670" i="4"/>
  <c r="B1670" i="4"/>
  <c r="C1669" i="4"/>
  <c r="B1669" i="4"/>
  <c r="C1668" i="4"/>
  <c r="B1668" i="4"/>
  <c r="C1667" i="4"/>
  <c r="B1667" i="4"/>
  <c r="C1666" i="4"/>
  <c r="B1666" i="4"/>
  <c r="C1665" i="4"/>
  <c r="B1665" i="4"/>
  <c r="C1664" i="4"/>
  <c r="B1664" i="4"/>
  <c r="C1663" i="4"/>
  <c r="B1663" i="4"/>
  <c r="C1662" i="4"/>
  <c r="B1662" i="4"/>
  <c r="C1661" i="4"/>
  <c r="B1661" i="4"/>
  <c r="C1660" i="4"/>
  <c r="B1660" i="4"/>
  <c r="C1659" i="4"/>
  <c r="B1659" i="4"/>
  <c r="C1658" i="4"/>
  <c r="B1658" i="4"/>
  <c r="C1657" i="4"/>
  <c r="B1657" i="4"/>
  <c r="C1656" i="4"/>
  <c r="B1656" i="4"/>
  <c r="C1655" i="4"/>
  <c r="B1655" i="4"/>
  <c r="C1654" i="4"/>
  <c r="B1654" i="4"/>
  <c r="C1653" i="4"/>
  <c r="B1653" i="4"/>
  <c r="C1652" i="4"/>
  <c r="B1652" i="4"/>
  <c r="C1651" i="4"/>
  <c r="B1651" i="4"/>
  <c r="C1650" i="4"/>
  <c r="B1650" i="4"/>
  <c r="C1649" i="4"/>
  <c r="B1649" i="4"/>
  <c r="C1648" i="4"/>
  <c r="B1648" i="4"/>
  <c r="C1647" i="4"/>
  <c r="B1647" i="4"/>
  <c r="C1646" i="4"/>
  <c r="B1646" i="4"/>
  <c r="C1645" i="4"/>
  <c r="B1645" i="4"/>
  <c r="C1644" i="4"/>
  <c r="B1644" i="4"/>
  <c r="C1643" i="4"/>
  <c r="B1643" i="4"/>
  <c r="C1642" i="4"/>
  <c r="B1642" i="4"/>
  <c r="C1641" i="4"/>
  <c r="B1641" i="4"/>
  <c r="C1640" i="4"/>
  <c r="B1640" i="4"/>
  <c r="C1639" i="4"/>
  <c r="B1639" i="4"/>
  <c r="C1638" i="4"/>
  <c r="B1638" i="4"/>
  <c r="C1637" i="4"/>
  <c r="B1637" i="4"/>
  <c r="C1636" i="4"/>
  <c r="B1636" i="4"/>
  <c r="C1635" i="4"/>
  <c r="B1635" i="4"/>
  <c r="C1634" i="4"/>
  <c r="B1634" i="4"/>
  <c r="C1633" i="4"/>
  <c r="B1633" i="4"/>
  <c r="C1632" i="4"/>
  <c r="B1632" i="4"/>
  <c r="C1631" i="4"/>
  <c r="B1631" i="4"/>
  <c r="C1630" i="4"/>
  <c r="B1630" i="4"/>
  <c r="C1629" i="4"/>
  <c r="B1629" i="4"/>
  <c r="C1628" i="4"/>
  <c r="B1628" i="4"/>
  <c r="C1627" i="4"/>
  <c r="B1627" i="4"/>
  <c r="C1626" i="4"/>
  <c r="B1626" i="4"/>
  <c r="C1625" i="4"/>
  <c r="B1625" i="4"/>
  <c r="C1624" i="4"/>
  <c r="B1624" i="4"/>
  <c r="C1623" i="4"/>
  <c r="B1623" i="4"/>
  <c r="C1622" i="4"/>
  <c r="B1622" i="4"/>
  <c r="C1621" i="4"/>
  <c r="B1621" i="4"/>
  <c r="C1620" i="4"/>
  <c r="B1620" i="4"/>
  <c r="C1619" i="4"/>
  <c r="B1619" i="4"/>
  <c r="C1618" i="4"/>
  <c r="B1618" i="4"/>
  <c r="C1617" i="4"/>
  <c r="B1617" i="4"/>
  <c r="C1616" i="4"/>
  <c r="B1616" i="4"/>
  <c r="C1615" i="4"/>
  <c r="B1615" i="4"/>
  <c r="C1614" i="4"/>
  <c r="B1614" i="4"/>
  <c r="C1613" i="4"/>
  <c r="B1613" i="4"/>
  <c r="C1612" i="4"/>
  <c r="B1612" i="4"/>
  <c r="C1611" i="4"/>
  <c r="B1611" i="4"/>
  <c r="C1610" i="4"/>
  <c r="B1610" i="4"/>
  <c r="C1609" i="4"/>
  <c r="B1609" i="4"/>
  <c r="C1608" i="4"/>
  <c r="B1608" i="4"/>
  <c r="C1607" i="4"/>
  <c r="B1607" i="4"/>
  <c r="C1606" i="4"/>
  <c r="B1606" i="4"/>
  <c r="C1605" i="4"/>
  <c r="B1605" i="4"/>
  <c r="C1604" i="4"/>
  <c r="B1604" i="4"/>
  <c r="C1603" i="4"/>
  <c r="B1603" i="4"/>
  <c r="C1602" i="4"/>
  <c r="B1602" i="4"/>
  <c r="C1601" i="4"/>
  <c r="B1601" i="4"/>
  <c r="C1600" i="4"/>
  <c r="B1600" i="4"/>
  <c r="C1599" i="4"/>
  <c r="B1599" i="4"/>
  <c r="C1598" i="4"/>
  <c r="B1598" i="4"/>
  <c r="C1597" i="4"/>
  <c r="B1597" i="4"/>
  <c r="C1596" i="4"/>
  <c r="B1596" i="4"/>
  <c r="C1595" i="4"/>
  <c r="B1595" i="4"/>
  <c r="C1594" i="4"/>
  <c r="B1594" i="4"/>
  <c r="C1593" i="4"/>
  <c r="B1593" i="4"/>
  <c r="C1592" i="4"/>
  <c r="B1592" i="4"/>
  <c r="C1591" i="4"/>
  <c r="B1591" i="4"/>
  <c r="C1590" i="4"/>
  <c r="B1590" i="4"/>
  <c r="C1589" i="4"/>
  <c r="B1589" i="4"/>
  <c r="C1588" i="4"/>
  <c r="B1588" i="4"/>
  <c r="C1587" i="4"/>
  <c r="B1587" i="4"/>
  <c r="C1586" i="4"/>
  <c r="B1586" i="4"/>
  <c r="C1585" i="4"/>
  <c r="B1585" i="4"/>
  <c r="C1584" i="4"/>
  <c r="B1584" i="4"/>
  <c r="C1583" i="4"/>
  <c r="B1583" i="4"/>
  <c r="C1582" i="4"/>
  <c r="B1582" i="4"/>
  <c r="C1581" i="4"/>
  <c r="B1581" i="4"/>
  <c r="C1580" i="4"/>
  <c r="B1580" i="4"/>
  <c r="C1579" i="4"/>
  <c r="B1579" i="4"/>
  <c r="C1578" i="4"/>
  <c r="B1578" i="4"/>
  <c r="C1577" i="4"/>
  <c r="B1577" i="4"/>
  <c r="C1576" i="4"/>
  <c r="B1576" i="4"/>
  <c r="C1575" i="4"/>
  <c r="B1575" i="4"/>
  <c r="C1574" i="4"/>
  <c r="B1574" i="4"/>
  <c r="C1573" i="4"/>
  <c r="B1573" i="4"/>
  <c r="C1572" i="4"/>
  <c r="B1572" i="4"/>
  <c r="C1571" i="4"/>
  <c r="B1571" i="4"/>
  <c r="C1570" i="4"/>
  <c r="B1570" i="4"/>
  <c r="C1569" i="4"/>
  <c r="B1569" i="4"/>
  <c r="C1568" i="4"/>
  <c r="B1568" i="4"/>
  <c r="C1567" i="4"/>
  <c r="B1567" i="4"/>
  <c r="C1566" i="4"/>
  <c r="B1566" i="4"/>
  <c r="C1565" i="4"/>
  <c r="B1565" i="4"/>
  <c r="C1564" i="4"/>
  <c r="B1564" i="4"/>
  <c r="C1563" i="4"/>
  <c r="B1563" i="4"/>
  <c r="C1562" i="4"/>
  <c r="B1562" i="4"/>
  <c r="C1561" i="4"/>
  <c r="B1561" i="4"/>
  <c r="C1560" i="4"/>
  <c r="B1560" i="4"/>
  <c r="C1559" i="4"/>
  <c r="B1559" i="4"/>
  <c r="C1558" i="4"/>
  <c r="B1558" i="4"/>
  <c r="C1557" i="4"/>
  <c r="B1557" i="4"/>
  <c r="C1556" i="4"/>
  <c r="B1556" i="4"/>
  <c r="C1555" i="4"/>
  <c r="B1555" i="4"/>
  <c r="C1554" i="4"/>
  <c r="B1554" i="4"/>
  <c r="C1553" i="4"/>
  <c r="B1553" i="4"/>
  <c r="C1552" i="4"/>
  <c r="B1552" i="4"/>
  <c r="C1551" i="4"/>
  <c r="B1551" i="4"/>
  <c r="C1550" i="4"/>
  <c r="B1550" i="4"/>
  <c r="C1549" i="4"/>
  <c r="B1549" i="4"/>
  <c r="C1548" i="4"/>
  <c r="B1548" i="4"/>
  <c r="C1547" i="4"/>
  <c r="B1547" i="4"/>
  <c r="C1546" i="4"/>
  <c r="B1546" i="4"/>
  <c r="C1545" i="4"/>
  <c r="B1545" i="4"/>
  <c r="C1544" i="4"/>
  <c r="B1544" i="4"/>
  <c r="C1543" i="4"/>
  <c r="B1543" i="4"/>
  <c r="C1542" i="4"/>
  <c r="B1542" i="4"/>
  <c r="C1541" i="4"/>
  <c r="B1541" i="4"/>
  <c r="C1540" i="4"/>
  <c r="B1540" i="4"/>
  <c r="C1539" i="4"/>
  <c r="B1539" i="4"/>
  <c r="C1538" i="4"/>
  <c r="B1538" i="4"/>
  <c r="C1537" i="4"/>
  <c r="B1537" i="4"/>
  <c r="C1536" i="4"/>
  <c r="B1536" i="4"/>
  <c r="C1535" i="4"/>
  <c r="B1535" i="4"/>
  <c r="C1534" i="4"/>
  <c r="B1534" i="4"/>
  <c r="C1533" i="4"/>
  <c r="B1533" i="4"/>
  <c r="C1532" i="4"/>
  <c r="B1532" i="4"/>
  <c r="C1531" i="4"/>
  <c r="B1531" i="4"/>
  <c r="C1530" i="4"/>
  <c r="B1530" i="4"/>
  <c r="C1529" i="4"/>
  <c r="B1529" i="4"/>
  <c r="C1528" i="4"/>
  <c r="B1528" i="4"/>
  <c r="C1527" i="4"/>
  <c r="B1527" i="4"/>
  <c r="C1526" i="4"/>
  <c r="B1526" i="4"/>
  <c r="C1525" i="4"/>
  <c r="B1525" i="4"/>
  <c r="C1524" i="4"/>
  <c r="B1524" i="4"/>
  <c r="C1523" i="4"/>
  <c r="B1523" i="4"/>
  <c r="C1522" i="4"/>
  <c r="B1522" i="4"/>
  <c r="C1521" i="4"/>
  <c r="B1521" i="4"/>
  <c r="C1520" i="4"/>
  <c r="B1520" i="4"/>
  <c r="C1519" i="4"/>
  <c r="B1519" i="4"/>
  <c r="C1518" i="4"/>
  <c r="B1518" i="4"/>
  <c r="C1517" i="4"/>
  <c r="B1517" i="4"/>
  <c r="C1516" i="4"/>
  <c r="B1516" i="4"/>
  <c r="C1515" i="4"/>
  <c r="B1515" i="4"/>
  <c r="C1514" i="4"/>
  <c r="B1514" i="4"/>
  <c r="C1513" i="4"/>
  <c r="B1513" i="4"/>
  <c r="C1512" i="4"/>
  <c r="B1512" i="4"/>
  <c r="C1511" i="4"/>
  <c r="B1511" i="4"/>
  <c r="C1510" i="4"/>
  <c r="B1510" i="4"/>
  <c r="C1509" i="4"/>
  <c r="B1509" i="4"/>
  <c r="C1508" i="4"/>
  <c r="B1508" i="4"/>
  <c r="C1507" i="4"/>
  <c r="B1507" i="4"/>
  <c r="C1506" i="4"/>
  <c r="B1506" i="4"/>
  <c r="C1505" i="4"/>
  <c r="B1505" i="4"/>
  <c r="C1504" i="4"/>
  <c r="B1504" i="4"/>
  <c r="C1503" i="4"/>
  <c r="B1503" i="4"/>
  <c r="C1502" i="4"/>
  <c r="B1502" i="4"/>
  <c r="C1501" i="4"/>
  <c r="B1501" i="4"/>
  <c r="C1500" i="4"/>
  <c r="B1500" i="4"/>
  <c r="C1499" i="4"/>
  <c r="B1499" i="4"/>
  <c r="C1498" i="4"/>
  <c r="B1498" i="4"/>
  <c r="C1497" i="4"/>
  <c r="B1497" i="4"/>
  <c r="C1496" i="4"/>
  <c r="B1496" i="4"/>
  <c r="C1495" i="4"/>
  <c r="B1495" i="4"/>
  <c r="C1494" i="4"/>
  <c r="B1494" i="4"/>
  <c r="C1493" i="4"/>
  <c r="B1493" i="4"/>
  <c r="C1492" i="4"/>
  <c r="B1492" i="4"/>
  <c r="C1491" i="4"/>
  <c r="B1491" i="4"/>
  <c r="C1490" i="4"/>
  <c r="B1490" i="4"/>
  <c r="C1489" i="4"/>
  <c r="B1489" i="4"/>
  <c r="C1488" i="4"/>
  <c r="B1488" i="4"/>
  <c r="C1487" i="4"/>
  <c r="B1487" i="4"/>
  <c r="C1486" i="4"/>
  <c r="B1486" i="4"/>
  <c r="C1485" i="4"/>
  <c r="B1485" i="4"/>
  <c r="C1484" i="4"/>
  <c r="B1484" i="4"/>
  <c r="C1483" i="4"/>
  <c r="B1483" i="4"/>
  <c r="C1482" i="4"/>
  <c r="B1482" i="4"/>
  <c r="C1481" i="4"/>
  <c r="B1481" i="4"/>
  <c r="C1480" i="4"/>
  <c r="B1480" i="4"/>
  <c r="C1479" i="4"/>
  <c r="B1479" i="4"/>
  <c r="C1478" i="4"/>
  <c r="B1478" i="4"/>
  <c r="C1477" i="4"/>
  <c r="B1477" i="4"/>
  <c r="C1476" i="4"/>
  <c r="B1476" i="4"/>
  <c r="C1475" i="4"/>
  <c r="B1475" i="4"/>
  <c r="C1474" i="4"/>
  <c r="B1474" i="4"/>
  <c r="C1473" i="4"/>
  <c r="B1473" i="4"/>
  <c r="C1472" i="4"/>
  <c r="B1472" i="4"/>
  <c r="C1471" i="4"/>
  <c r="B1471" i="4"/>
  <c r="C1470" i="4"/>
  <c r="B1470" i="4"/>
  <c r="C1469" i="4"/>
  <c r="B1469" i="4"/>
  <c r="C1468" i="4"/>
  <c r="B1468" i="4"/>
  <c r="C1467" i="4"/>
  <c r="B1467" i="4"/>
  <c r="C1466" i="4"/>
  <c r="B1466" i="4"/>
  <c r="C1465" i="4"/>
  <c r="B1465" i="4"/>
  <c r="C1464" i="4"/>
  <c r="B1464" i="4"/>
  <c r="C1463" i="4"/>
  <c r="B1463" i="4"/>
  <c r="C1462" i="4"/>
  <c r="B1462" i="4"/>
  <c r="C1461" i="4"/>
  <c r="B1461" i="4"/>
  <c r="C1460" i="4"/>
  <c r="B1460" i="4"/>
  <c r="C1459" i="4"/>
  <c r="B1459" i="4"/>
  <c r="C1458" i="4"/>
  <c r="B1458" i="4"/>
  <c r="C1457" i="4"/>
  <c r="B1457" i="4"/>
  <c r="C1456" i="4"/>
  <c r="B1456" i="4"/>
  <c r="C1455" i="4"/>
  <c r="B1455" i="4"/>
  <c r="C1454" i="4"/>
  <c r="B1454" i="4"/>
  <c r="C1453" i="4"/>
  <c r="B1453" i="4"/>
  <c r="C1452" i="4"/>
  <c r="B1452" i="4"/>
  <c r="C1451" i="4"/>
  <c r="B1451" i="4"/>
  <c r="C1450" i="4"/>
  <c r="B1450" i="4"/>
  <c r="C1449" i="4"/>
  <c r="B1449" i="4"/>
  <c r="C1448" i="4"/>
  <c r="B1448" i="4"/>
  <c r="C1447" i="4"/>
  <c r="B1447" i="4"/>
  <c r="C1446" i="4"/>
  <c r="B1446" i="4"/>
  <c r="C1445" i="4"/>
  <c r="B1445" i="4"/>
  <c r="C1444" i="4"/>
  <c r="B1444" i="4"/>
  <c r="C1443" i="4"/>
  <c r="B1443" i="4"/>
  <c r="C1442" i="4"/>
  <c r="B1442" i="4"/>
  <c r="C1441" i="4"/>
  <c r="B1441" i="4"/>
  <c r="C1440" i="4"/>
  <c r="B1440" i="4"/>
  <c r="C1439" i="4"/>
  <c r="B1439" i="4"/>
  <c r="C1438" i="4"/>
  <c r="B1438" i="4"/>
  <c r="C1437" i="4"/>
  <c r="B1437" i="4"/>
  <c r="C1436" i="4"/>
  <c r="B1436" i="4"/>
  <c r="C1435" i="4"/>
  <c r="B1435" i="4"/>
  <c r="C1434" i="4"/>
  <c r="B1434" i="4"/>
  <c r="C1433" i="4"/>
  <c r="B1433" i="4"/>
  <c r="C1432" i="4"/>
  <c r="B1432" i="4"/>
  <c r="C1431" i="4"/>
  <c r="B1431" i="4"/>
  <c r="C1430" i="4"/>
  <c r="B1430" i="4"/>
  <c r="C1429" i="4"/>
  <c r="B1429" i="4"/>
  <c r="C1428" i="4"/>
  <c r="B1428" i="4"/>
  <c r="C1427" i="4"/>
  <c r="B1427" i="4"/>
  <c r="C1426" i="4"/>
  <c r="B1426" i="4"/>
  <c r="C1425" i="4"/>
  <c r="B1425" i="4"/>
  <c r="C1424" i="4"/>
  <c r="B1424" i="4"/>
  <c r="C1423" i="4"/>
  <c r="B1423" i="4"/>
  <c r="C1422" i="4"/>
  <c r="B1422" i="4"/>
  <c r="C1421" i="4"/>
  <c r="B1421" i="4"/>
  <c r="C1420" i="4"/>
  <c r="B1420" i="4"/>
  <c r="C1419" i="4"/>
  <c r="B1419" i="4"/>
  <c r="C1418" i="4"/>
  <c r="B1418" i="4"/>
  <c r="C1417" i="4"/>
  <c r="B1417" i="4"/>
  <c r="C1416" i="4"/>
  <c r="B1416" i="4"/>
  <c r="C1415" i="4"/>
  <c r="B1415" i="4"/>
  <c r="C1414" i="4"/>
  <c r="B1414" i="4"/>
  <c r="C1413" i="4"/>
  <c r="B1413" i="4"/>
  <c r="C1412" i="4"/>
  <c r="B1412" i="4"/>
  <c r="C1411" i="4"/>
  <c r="B1411" i="4"/>
  <c r="C1410" i="4"/>
  <c r="B1410" i="4"/>
  <c r="C1409" i="4"/>
  <c r="B1409" i="4"/>
  <c r="C1408" i="4"/>
  <c r="B1408" i="4"/>
  <c r="C1407" i="4"/>
  <c r="B1407" i="4"/>
  <c r="C1406" i="4"/>
  <c r="B1406" i="4"/>
  <c r="C1405" i="4"/>
  <c r="B1405" i="4"/>
  <c r="C1404" i="4"/>
  <c r="B1404" i="4"/>
  <c r="C1403" i="4"/>
  <c r="B1403" i="4"/>
  <c r="C1402" i="4"/>
  <c r="B1402" i="4"/>
  <c r="C1401" i="4"/>
  <c r="B1401" i="4"/>
  <c r="C1400" i="4"/>
  <c r="B1400" i="4"/>
  <c r="C1399" i="4"/>
  <c r="B1399" i="4"/>
  <c r="C1398" i="4"/>
  <c r="B1398" i="4"/>
  <c r="C1397" i="4"/>
  <c r="B1397" i="4"/>
  <c r="C1396" i="4"/>
  <c r="B1396" i="4"/>
  <c r="C1395" i="4"/>
  <c r="B1395" i="4"/>
  <c r="C1394" i="4"/>
  <c r="B1394" i="4"/>
  <c r="C1393" i="4"/>
  <c r="B1393" i="4"/>
  <c r="C1392" i="4"/>
  <c r="B1392" i="4"/>
  <c r="C1391" i="4"/>
  <c r="B1391" i="4"/>
  <c r="C1390" i="4"/>
  <c r="B1390" i="4"/>
  <c r="C1389" i="4"/>
  <c r="B1389" i="4"/>
  <c r="C1388" i="4"/>
  <c r="B1388" i="4"/>
  <c r="C1387" i="4"/>
  <c r="B1387" i="4"/>
  <c r="C1386" i="4"/>
  <c r="B1386" i="4"/>
  <c r="C1385" i="4"/>
  <c r="B1385" i="4"/>
  <c r="C1384" i="4"/>
  <c r="B1384" i="4"/>
  <c r="C1383" i="4"/>
  <c r="B1383" i="4"/>
  <c r="C1382" i="4"/>
  <c r="B1382" i="4"/>
  <c r="C1381" i="4"/>
  <c r="B1381" i="4"/>
  <c r="C1380" i="4"/>
  <c r="B1380" i="4"/>
  <c r="C1379" i="4"/>
  <c r="B1379" i="4"/>
  <c r="C1378" i="4"/>
  <c r="B1378" i="4"/>
  <c r="C1377" i="4"/>
  <c r="B1377" i="4"/>
  <c r="C1376" i="4"/>
  <c r="B1376" i="4"/>
  <c r="C1375" i="4"/>
  <c r="B1375" i="4"/>
  <c r="C1374" i="4"/>
  <c r="B1374" i="4"/>
  <c r="C1373" i="4"/>
  <c r="B1373" i="4"/>
  <c r="C1372" i="4"/>
  <c r="B1372" i="4"/>
  <c r="C1371" i="4"/>
  <c r="B1371" i="4"/>
  <c r="C1370" i="4"/>
  <c r="B1370" i="4"/>
  <c r="C1369" i="4"/>
  <c r="B1369" i="4"/>
  <c r="C1368" i="4"/>
  <c r="B1368" i="4"/>
  <c r="C1367" i="4"/>
  <c r="B1367" i="4"/>
  <c r="C1366" i="4"/>
  <c r="B1366" i="4"/>
  <c r="C1365" i="4"/>
  <c r="B1365" i="4"/>
  <c r="C1364" i="4"/>
  <c r="B1364" i="4"/>
  <c r="C1363" i="4"/>
  <c r="B1363" i="4"/>
  <c r="C1362" i="4"/>
  <c r="B1362" i="4"/>
  <c r="C1361" i="4"/>
  <c r="B1361" i="4"/>
  <c r="C1360" i="4"/>
  <c r="B1360" i="4"/>
  <c r="C1359" i="4"/>
  <c r="B1359" i="4"/>
  <c r="C1358" i="4"/>
  <c r="B1358" i="4"/>
  <c r="C1357" i="4"/>
  <c r="B1357" i="4"/>
  <c r="C1356" i="4"/>
  <c r="B1356" i="4"/>
  <c r="C1355" i="4"/>
  <c r="B1355" i="4"/>
  <c r="C1354" i="4"/>
  <c r="B1354" i="4"/>
  <c r="C1353" i="4"/>
  <c r="B1353" i="4"/>
  <c r="C1352" i="4"/>
  <c r="B1352" i="4"/>
  <c r="C1351" i="4"/>
  <c r="B1351" i="4"/>
  <c r="C1350" i="4"/>
  <c r="B1350" i="4"/>
  <c r="C1349" i="4"/>
  <c r="B1349" i="4"/>
  <c r="C1348" i="4"/>
  <c r="B1348" i="4"/>
  <c r="C1347" i="4"/>
  <c r="B1347" i="4"/>
  <c r="C1346" i="4"/>
  <c r="B1346" i="4"/>
  <c r="C1345" i="4"/>
  <c r="B1345" i="4"/>
  <c r="C1344" i="4"/>
  <c r="B1344" i="4"/>
  <c r="C1343" i="4"/>
  <c r="B1343" i="4"/>
  <c r="C1342" i="4"/>
  <c r="B1342" i="4"/>
  <c r="C1341" i="4"/>
  <c r="B1341" i="4"/>
  <c r="C1340" i="4"/>
  <c r="B1340" i="4"/>
  <c r="C1339" i="4"/>
  <c r="B1339" i="4"/>
  <c r="C1338" i="4"/>
  <c r="B1338" i="4"/>
  <c r="C1337" i="4"/>
  <c r="B1337" i="4"/>
  <c r="C1336" i="4"/>
  <c r="B1336" i="4"/>
  <c r="C1335" i="4"/>
  <c r="B1335" i="4"/>
  <c r="C1334" i="4"/>
  <c r="B1334" i="4"/>
  <c r="C1333" i="4"/>
  <c r="B1333" i="4"/>
  <c r="C1332" i="4"/>
  <c r="B1332" i="4"/>
  <c r="C1331" i="4"/>
  <c r="B1331" i="4"/>
  <c r="C1330" i="4"/>
  <c r="B1330" i="4"/>
  <c r="C1329" i="4"/>
  <c r="B1329" i="4"/>
  <c r="C1328" i="4"/>
  <c r="B1328" i="4"/>
  <c r="C1327" i="4"/>
  <c r="B1327" i="4"/>
  <c r="C1326" i="4"/>
  <c r="B1326" i="4"/>
  <c r="C1325" i="4"/>
  <c r="B1325" i="4"/>
  <c r="C1324" i="4"/>
  <c r="B1324" i="4"/>
  <c r="C1323" i="4"/>
  <c r="B1323" i="4"/>
  <c r="C1322" i="4"/>
  <c r="B1322" i="4"/>
  <c r="C1321" i="4"/>
  <c r="B1321" i="4"/>
  <c r="C1320" i="4"/>
  <c r="B1320" i="4"/>
  <c r="C1319" i="4"/>
  <c r="B1319" i="4"/>
  <c r="C1318" i="4"/>
  <c r="B1318" i="4"/>
  <c r="C1317" i="4"/>
  <c r="B1317" i="4"/>
  <c r="C1316" i="4"/>
  <c r="B1316" i="4"/>
  <c r="C1315" i="4"/>
  <c r="B1315" i="4"/>
  <c r="C1314" i="4"/>
  <c r="B1314" i="4"/>
  <c r="C1313" i="4"/>
  <c r="B1313" i="4"/>
  <c r="C1312" i="4"/>
  <c r="B1312" i="4"/>
  <c r="C1311" i="4"/>
  <c r="B1311" i="4"/>
  <c r="C1310" i="4"/>
  <c r="B1310" i="4"/>
  <c r="C1309" i="4"/>
  <c r="B1309" i="4"/>
  <c r="C1308" i="4"/>
  <c r="B1308" i="4"/>
  <c r="C1307" i="4"/>
  <c r="B1307" i="4"/>
  <c r="C1306" i="4"/>
  <c r="B1306" i="4"/>
  <c r="C1305" i="4"/>
  <c r="B1305" i="4"/>
  <c r="C1304" i="4"/>
  <c r="B1304" i="4"/>
  <c r="C1303" i="4"/>
  <c r="B1303" i="4"/>
  <c r="C1302" i="4"/>
  <c r="B1302" i="4"/>
  <c r="C1301" i="4"/>
  <c r="B1301" i="4"/>
  <c r="C1300" i="4"/>
  <c r="B1300" i="4"/>
  <c r="C1299" i="4"/>
  <c r="B1299" i="4"/>
  <c r="C1298" i="4"/>
  <c r="B1298" i="4"/>
  <c r="C1297" i="4"/>
  <c r="B1297" i="4"/>
  <c r="C1296" i="4"/>
  <c r="B1296" i="4"/>
  <c r="C1295" i="4"/>
  <c r="B1295" i="4"/>
  <c r="C1294" i="4"/>
  <c r="B1294" i="4"/>
  <c r="C1293" i="4"/>
  <c r="B1293" i="4"/>
  <c r="C1292" i="4"/>
  <c r="B1292" i="4"/>
  <c r="C1291" i="4"/>
  <c r="B1291" i="4"/>
  <c r="C1290" i="4"/>
  <c r="B1290" i="4"/>
  <c r="C1289" i="4"/>
  <c r="B1289" i="4"/>
  <c r="C1288" i="4"/>
  <c r="B1288" i="4"/>
  <c r="C1287" i="4"/>
  <c r="B1287" i="4"/>
  <c r="C1286" i="4"/>
  <c r="B1286" i="4"/>
  <c r="C1285" i="4"/>
  <c r="B1285" i="4"/>
  <c r="C1284" i="4"/>
  <c r="B1284" i="4"/>
  <c r="C1283" i="4"/>
  <c r="B1283" i="4"/>
  <c r="C1282" i="4"/>
  <c r="B1282" i="4"/>
  <c r="C1281" i="4"/>
  <c r="B1281" i="4"/>
  <c r="C1280" i="4"/>
  <c r="B1280" i="4"/>
  <c r="C1279" i="4"/>
  <c r="B1279" i="4"/>
  <c r="C1278" i="4"/>
  <c r="B1278" i="4"/>
  <c r="C1277" i="4"/>
  <c r="B1277" i="4"/>
  <c r="C1276" i="4"/>
  <c r="B1276" i="4"/>
  <c r="C1275" i="4"/>
  <c r="B1275" i="4"/>
  <c r="C1274" i="4"/>
  <c r="B1274" i="4"/>
  <c r="C1273" i="4"/>
  <c r="B1273" i="4"/>
  <c r="C1272" i="4"/>
  <c r="B1272" i="4"/>
  <c r="C1271" i="4"/>
  <c r="B1271" i="4"/>
  <c r="C1270" i="4"/>
  <c r="B1270" i="4"/>
  <c r="C1269" i="4"/>
  <c r="B1269" i="4"/>
  <c r="C1268" i="4"/>
  <c r="B1268" i="4"/>
  <c r="C1267" i="4"/>
  <c r="B1267" i="4"/>
  <c r="C1266" i="4"/>
  <c r="B1266" i="4"/>
  <c r="C1265" i="4"/>
  <c r="B1265" i="4"/>
  <c r="C1264" i="4"/>
  <c r="B1264" i="4"/>
  <c r="C1263" i="4"/>
  <c r="B1263" i="4"/>
  <c r="C1262" i="4"/>
  <c r="B1262" i="4"/>
  <c r="C1261" i="4"/>
  <c r="B1261" i="4"/>
  <c r="C1260" i="4"/>
  <c r="B1260" i="4"/>
  <c r="C1259" i="4"/>
  <c r="B1259" i="4"/>
  <c r="C1258" i="4"/>
  <c r="B1258" i="4"/>
  <c r="C1257" i="4"/>
  <c r="B1257" i="4"/>
  <c r="C1256" i="4"/>
  <c r="B1256" i="4"/>
  <c r="C1255" i="4"/>
  <c r="B1255" i="4"/>
  <c r="C1254" i="4"/>
  <c r="B1254" i="4"/>
  <c r="C1253" i="4"/>
  <c r="B1253" i="4"/>
  <c r="C1252" i="4"/>
  <c r="B1252" i="4"/>
  <c r="C1251" i="4"/>
  <c r="B1251" i="4"/>
  <c r="C1250" i="4"/>
  <c r="B1250" i="4"/>
  <c r="C1249" i="4"/>
  <c r="B1249" i="4"/>
  <c r="C1248" i="4"/>
  <c r="B1248" i="4"/>
  <c r="C1247" i="4"/>
  <c r="B1247" i="4"/>
  <c r="C1246" i="4"/>
  <c r="B1246" i="4"/>
  <c r="C1245" i="4"/>
  <c r="B1245" i="4"/>
  <c r="C1244" i="4"/>
  <c r="B1244" i="4"/>
  <c r="C1243" i="4"/>
  <c r="B1243" i="4"/>
  <c r="C1242" i="4"/>
  <c r="B1242" i="4"/>
  <c r="C1241" i="4"/>
  <c r="B1241" i="4"/>
  <c r="C1240" i="4"/>
  <c r="B1240" i="4"/>
  <c r="C1239" i="4"/>
  <c r="B1239" i="4"/>
  <c r="C1238" i="4"/>
  <c r="B1238" i="4"/>
  <c r="C1237" i="4"/>
  <c r="B1237" i="4"/>
  <c r="C1236" i="4"/>
  <c r="B1236" i="4"/>
  <c r="C1235" i="4"/>
  <c r="B1235" i="4"/>
  <c r="C1234" i="4"/>
  <c r="B1234" i="4"/>
  <c r="C1233" i="4"/>
  <c r="B1233" i="4"/>
  <c r="C1232" i="4"/>
  <c r="B1232" i="4"/>
  <c r="C1231" i="4"/>
  <c r="B1231" i="4"/>
  <c r="C1230" i="4"/>
  <c r="B1230" i="4"/>
  <c r="C1229" i="4"/>
  <c r="B1229" i="4"/>
  <c r="C1228" i="4"/>
  <c r="B1228" i="4"/>
  <c r="C1227" i="4"/>
  <c r="B1227" i="4"/>
  <c r="C1226" i="4"/>
  <c r="B1226" i="4"/>
  <c r="C1225" i="4"/>
  <c r="B1225" i="4"/>
  <c r="C1224" i="4"/>
  <c r="B1224" i="4"/>
  <c r="C1223" i="4"/>
  <c r="B1223" i="4"/>
  <c r="C1222" i="4"/>
  <c r="B1222" i="4"/>
  <c r="C1221" i="4"/>
  <c r="B1221" i="4"/>
  <c r="C1220" i="4"/>
  <c r="B1220" i="4"/>
  <c r="C1219" i="4"/>
  <c r="B1219" i="4"/>
  <c r="C1218" i="4"/>
  <c r="B1218" i="4"/>
  <c r="C1217" i="4"/>
  <c r="B1217" i="4"/>
  <c r="C1216" i="4"/>
  <c r="B1216" i="4"/>
  <c r="C1215" i="4"/>
  <c r="B1215" i="4"/>
  <c r="C1214" i="4"/>
  <c r="B1214" i="4"/>
  <c r="C1213" i="4"/>
  <c r="B1213" i="4"/>
  <c r="C1212" i="4"/>
  <c r="B1212" i="4"/>
  <c r="C1211" i="4"/>
  <c r="B1211" i="4"/>
  <c r="C1210" i="4"/>
  <c r="B1210" i="4"/>
  <c r="C1209" i="4"/>
  <c r="B1209" i="4"/>
  <c r="C1208" i="4"/>
  <c r="B1208" i="4"/>
  <c r="C1207" i="4"/>
  <c r="B1207" i="4"/>
  <c r="C1206" i="4"/>
  <c r="B1206" i="4"/>
  <c r="C1205" i="4"/>
  <c r="B1205" i="4"/>
  <c r="C1204" i="4"/>
  <c r="B1204" i="4"/>
  <c r="C1203" i="4"/>
  <c r="B1203" i="4"/>
  <c r="C1202" i="4"/>
  <c r="B1202" i="4"/>
  <c r="C1201" i="4"/>
  <c r="B1201" i="4"/>
  <c r="C1200" i="4"/>
  <c r="B1200" i="4"/>
  <c r="C1199" i="4"/>
  <c r="B1199" i="4"/>
  <c r="C1198" i="4"/>
  <c r="B1198" i="4"/>
  <c r="C1197" i="4"/>
  <c r="B1197" i="4"/>
  <c r="C1196" i="4"/>
  <c r="B1196" i="4"/>
  <c r="C1195" i="4"/>
  <c r="B1195" i="4"/>
  <c r="C1194" i="4"/>
  <c r="B1194" i="4"/>
  <c r="C1193" i="4"/>
  <c r="B1193" i="4"/>
  <c r="C1192" i="4"/>
  <c r="B1192" i="4"/>
  <c r="C1191" i="4"/>
  <c r="B1191" i="4"/>
  <c r="C1190" i="4"/>
  <c r="B1190" i="4"/>
  <c r="C1189" i="4"/>
  <c r="B1189" i="4"/>
  <c r="C1188" i="4"/>
  <c r="B1188" i="4"/>
  <c r="C1187" i="4"/>
  <c r="B1187" i="4"/>
  <c r="C1186" i="4"/>
  <c r="B1186" i="4"/>
  <c r="C1185" i="4"/>
  <c r="B1185" i="4"/>
  <c r="C1184" i="4"/>
  <c r="B1184" i="4"/>
  <c r="C1183" i="4"/>
  <c r="B1183" i="4"/>
  <c r="C1182" i="4"/>
  <c r="B1182" i="4"/>
  <c r="C1181" i="4"/>
  <c r="B1181" i="4"/>
  <c r="C1180" i="4"/>
  <c r="B1180" i="4"/>
  <c r="C1179" i="4"/>
  <c r="B1179" i="4"/>
  <c r="C1178" i="4"/>
  <c r="B1178" i="4"/>
  <c r="C1177" i="4"/>
  <c r="B1177" i="4"/>
  <c r="C1176" i="4"/>
  <c r="B1176" i="4"/>
  <c r="C1175" i="4"/>
  <c r="B1175" i="4"/>
  <c r="C1174" i="4"/>
  <c r="B1174" i="4"/>
  <c r="C1173" i="4"/>
  <c r="B1173" i="4"/>
  <c r="C1172" i="4"/>
  <c r="B1172" i="4"/>
  <c r="C1171" i="4"/>
  <c r="B1171" i="4"/>
  <c r="C1170" i="4"/>
  <c r="B1170" i="4"/>
  <c r="C1169" i="4"/>
  <c r="B1169" i="4"/>
  <c r="C1168" i="4"/>
  <c r="B1168" i="4"/>
  <c r="C1167" i="4"/>
  <c r="B1167" i="4"/>
  <c r="C1166" i="4"/>
  <c r="B1166" i="4"/>
  <c r="C1165" i="4"/>
  <c r="B1165" i="4"/>
  <c r="C1164" i="4"/>
  <c r="B1164" i="4"/>
  <c r="C1163" i="4"/>
  <c r="B1163" i="4"/>
  <c r="C1162" i="4"/>
  <c r="B1162" i="4"/>
  <c r="C1161" i="4"/>
  <c r="B1161" i="4"/>
  <c r="C1160" i="4"/>
  <c r="B1160" i="4"/>
  <c r="C1159" i="4"/>
  <c r="B1159" i="4"/>
  <c r="C1158" i="4"/>
  <c r="B1158" i="4"/>
  <c r="C1157" i="4"/>
  <c r="B1157" i="4"/>
  <c r="C1156" i="4"/>
  <c r="B1156" i="4"/>
  <c r="C1155" i="4"/>
  <c r="B1155" i="4"/>
  <c r="C1154" i="4"/>
  <c r="B1154" i="4"/>
  <c r="C1153" i="4"/>
  <c r="B1153" i="4"/>
  <c r="C1152" i="4"/>
  <c r="B1152" i="4"/>
  <c r="C1151" i="4"/>
  <c r="B1151" i="4"/>
  <c r="C1150" i="4"/>
  <c r="B1150" i="4"/>
  <c r="C1149" i="4"/>
  <c r="B1149" i="4"/>
  <c r="C1148" i="4"/>
  <c r="B1148" i="4"/>
  <c r="C1147" i="4"/>
  <c r="B1147" i="4"/>
  <c r="C1146" i="4"/>
  <c r="B1146" i="4"/>
  <c r="C1145" i="4"/>
  <c r="B1145" i="4"/>
  <c r="C1144" i="4"/>
  <c r="B1144" i="4"/>
  <c r="C1143" i="4"/>
  <c r="B1143" i="4"/>
  <c r="C1142" i="4"/>
  <c r="B1142" i="4"/>
  <c r="C1141" i="4"/>
  <c r="B1141" i="4"/>
  <c r="C1140" i="4"/>
  <c r="B1140" i="4"/>
  <c r="C1139" i="4"/>
  <c r="B1139" i="4"/>
  <c r="C1138" i="4"/>
  <c r="B1138" i="4"/>
  <c r="C1137" i="4"/>
  <c r="B1137" i="4"/>
  <c r="C1136" i="4"/>
  <c r="B1136" i="4"/>
  <c r="C1135" i="4"/>
  <c r="B1135" i="4"/>
  <c r="C1134" i="4"/>
  <c r="B1134" i="4"/>
  <c r="C1133" i="4"/>
  <c r="B1133" i="4"/>
  <c r="C1132" i="4"/>
  <c r="B1132" i="4"/>
  <c r="C1131" i="4"/>
  <c r="B1131" i="4"/>
  <c r="C1130" i="4"/>
  <c r="B1130" i="4"/>
  <c r="C1129" i="4"/>
  <c r="B1129" i="4"/>
  <c r="C1128" i="4"/>
  <c r="B1128" i="4"/>
  <c r="C1127" i="4"/>
  <c r="B1127" i="4"/>
  <c r="C1126" i="4"/>
  <c r="B1126" i="4"/>
  <c r="C1125" i="4"/>
  <c r="B1125" i="4"/>
  <c r="C1124" i="4"/>
  <c r="B1124" i="4"/>
  <c r="C1123" i="4"/>
  <c r="B1123" i="4"/>
  <c r="C1122" i="4"/>
  <c r="B1122" i="4"/>
  <c r="C1121" i="4"/>
  <c r="B1121" i="4"/>
  <c r="C1120" i="4"/>
  <c r="B1120" i="4"/>
  <c r="C1119" i="4"/>
  <c r="B1119" i="4"/>
  <c r="C1118" i="4"/>
  <c r="B1118" i="4"/>
  <c r="C1117" i="4"/>
  <c r="B1117" i="4"/>
  <c r="C1116" i="4"/>
  <c r="B1116" i="4"/>
  <c r="C1115" i="4"/>
  <c r="B1115" i="4"/>
  <c r="C1114" i="4"/>
  <c r="B1114" i="4"/>
  <c r="C1113" i="4"/>
  <c r="B1113" i="4"/>
  <c r="C1112" i="4"/>
  <c r="B1112" i="4"/>
  <c r="C1111" i="4"/>
  <c r="B1111" i="4"/>
  <c r="C1110" i="4"/>
  <c r="B1110" i="4"/>
  <c r="C1109" i="4"/>
  <c r="B1109" i="4"/>
  <c r="C1108" i="4"/>
  <c r="B1108" i="4"/>
  <c r="C1107" i="4"/>
  <c r="B1107" i="4"/>
  <c r="C1106" i="4"/>
  <c r="B1106" i="4"/>
  <c r="C1105" i="4"/>
  <c r="B1105" i="4"/>
  <c r="C1104" i="4"/>
  <c r="B1104" i="4"/>
  <c r="C1103" i="4"/>
  <c r="B1103" i="4"/>
  <c r="C1102" i="4"/>
  <c r="B1102" i="4"/>
  <c r="C1101" i="4"/>
  <c r="B1101" i="4"/>
  <c r="C1100" i="4"/>
  <c r="B1100" i="4"/>
  <c r="C1099" i="4"/>
  <c r="B1099" i="4"/>
  <c r="C1098" i="4"/>
  <c r="B1098" i="4"/>
  <c r="C1097" i="4"/>
  <c r="B1097" i="4"/>
  <c r="C1096" i="4"/>
  <c r="B1096" i="4"/>
  <c r="C1095" i="4"/>
  <c r="B1095" i="4"/>
  <c r="C1094" i="4"/>
  <c r="B1094" i="4"/>
  <c r="C1093" i="4"/>
  <c r="B1093" i="4"/>
  <c r="C1092" i="4"/>
  <c r="B1092" i="4"/>
  <c r="C1091" i="4"/>
  <c r="B1091" i="4"/>
  <c r="C1090" i="4"/>
  <c r="B1090" i="4"/>
  <c r="C1089" i="4"/>
  <c r="B1089" i="4"/>
  <c r="C1088" i="4"/>
  <c r="B1088" i="4"/>
  <c r="C1087" i="4"/>
  <c r="B1087" i="4"/>
  <c r="C1086" i="4"/>
  <c r="B1086" i="4"/>
  <c r="C1085" i="4"/>
  <c r="B1085" i="4"/>
  <c r="C1084" i="4"/>
  <c r="B1084" i="4"/>
  <c r="C1083" i="4"/>
  <c r="B1083" i="4"/>
  <c r="C1082" i="4"/>
  <c r="B1082" i="4"/>
  <c r="C1081" i="4"/>
  <c r="B1081" i="4"/>
  <c r="C1080" i="4"/>
  <c r="B1080" i="4"/>
  <c r="C1079" i="4"/>
  <c r="B1079" i="4"/>
  <c r="C1078" i="4"/>
  <c r="B1078" i="4"/>
  <c r="C1077" i="4"/>
  <c r="B1077" i="4"/>
  <c r="C1076" i="4"/>
  <c r="B1076" i="4"/>
  <c r="C1075" i="4"/>
  <c r="B1075" i="4"/>
  <c r="C1074" i="4"/>
  <c r="B1074" i="4"/>
  <c r="C1073" i="4"/>
  <c r="B1073" i="4"/>
  <c r="C1072" i="4"/>
  <c r="B1072" i="4"/>
  <c r="C1071" i="4"/>
  <c r="B1071" i="4"/>
  <c r="C1070" i="4"/>
  <c r="B1070" i="4"/>
  <c r="C1069" i="4"/>
  <c r="B1069" i="4"/>
  <c r="C1068" i="4"/>
  <c r="B1068" i="4"/>
  <c r="C1067" i="4"/>
  <c r="B1067" i="4"/>
  <c r="C1066" i="4"/>
  <c r="B1066" i="4"/>
  <c r="C1065" i="4"/>
  <c r="B1065" i="4"/>
  <c r="C1064" i="4"/>
  <c r="B1064" i="4"/>
  <c r="C1063" i="4"/>
  <c r="B1063" i="4"/>
  <c r="C1062" i="4"/>
  <c r="B1062" i="4"/>
  <c r="C1061" i="4"/>
  <c r="B1061" i="4"/>
  <c r="C1060" i="4"/>
  <c r="B1060" i="4"/>
  <c r="C1059" i="4"/>
  <c r="B1059" i="4"/>
  <c r="C1058" i="4"/>
  <c r="B1058" i="4"/>
  <c r="C1057" i="4"/>
  <c r="B1057" i="4"/>
  <c r="C1056" i="4"/>
  <c r="B1056" i="4"/>
  <c r="C1055" i="4"/>
  <c r="B1055" i="4"/>
  <c r="C1054" i="4"/>
  <c r="B1054" i="4"/>
  <c r="C1053" i="4"/>
  <c r="B1053" i="4"/>
  <c r="C1052" i="4"/>
  <c r="B1052" i="4"/>
  <c r="C1051" i="4"/>
  <c r="B1051" i="4"/>
  <c r="C1050" i="4"/>
  <c r="B1050" i="4"/>
  <c r="C1049" i="4"/>
  <c r="B1049" i="4"/>
  <c r="C1048" i="4"/>
  <c r="B1048" i="4"/>
  <c r="C1047" i="4"/>
  <c r="B1047" i="4"/>
  <c r="C1046" i="4"/>
  <c r="B1046" i="4"/>
  <c r="C1045" i="4"/>
  <c r="B1045" i="4"/>
  <c r="C1044" i="4"/>
  <c r="B1044" i="4"/>
  <c r="C1043" i="4"/>
  <c r="B1043" i="4"/>
  <c r="C1042" i="4"/>
  <c r="B1042" i="4"/>
  <c r="C1041" i="4"/>
  <c r="B1041" i="4"/>
  <c r="C1040" i="4"/>
  <c r="B1040" i="4"/>
  <c r="C1039" i="4"/>
  <c r="B1039" i="4"/>
  <c r="C1038" i="4"/>
  <c r="B1038" i="4"/>
  <c r="C1037" i="4"/>
  <c r="B1037" i="4"/>
  <c r="C1036" i="4"/>
  <c r="B1036" i="4"/>
  <c r="C1035" i="4"/>
  <c r="B1035" i="4"/>
  <c r="C1034" i="4"/>
  <c r="B1034" i="4"/>
  <c r="C1033" i="4"/>
  <c r="B1033" i="4"/>
  <c r="C1032" i="4"/>
  <c r="B1032" i="4"/>
  <c r="C1031" i="4"/>
  <c r="B1031" i="4"/>
  <c r="C1030" i="4"/>
  <c r="B1030" i="4"/>
  <c r="C1029" i="4"/>
  <c r="B1029" i="4"/>
  <c r="C1028" i="4"/>
  <c r="B1028" i="4"/>
  <c r="C1027" i="4"/>
  <c r="B1027" i="4"/>
  <c r="C1026" i="4"/>
  <c r="B1026" i="4"/>
  <c r="C1025" i="4"/>
  <c r="B1025" i="4"/>
  <c r="C1024" i="4"/>
  <c r="B1024" i="4"/>
  <c r="C1023" i="4"/>
  <c r="B1023" i="4"/>
  <c r="C1022" i="4"/>
  <c r="B1022" i="4"/>
  <c r="C1021" i="4"/>
  <c r="B1021" i="4"/>
  <c r="C1020" i="4"/>
  <c r="B1020" i="4"/>
  <c r="C1019" i="4"/>
  <c r="B1019" i="4"/>
  <c r="C1018" i="4"/>
  <c r="B1018" i="4"/>
  <c r="C1017" i="4"/>
  <c r="B1017" i="4"/>
  <c r="C1016" i="4"/>
  <c r="B1016" i="4"/>
  <c r="C1015" i="4"/>
  <c r="B1015" i="4"/>
  <c r="C1014" i="4"/>
  <c r="B1014" i="4"/>
  <c r="C1013" i="4"/>
  <c r="B1013" i="4"/>
  <c r="C1012" i="4"/>
  <c r="B1012" i="4"/>
  <c r="C1011" i="4"/>
  <c r="B1011" i="4"/>
  <c r="C1010" i="4"/>
  <c r="B1010" i="4"/>
  <c r="C1009" i="4"/>
  <c r="B1009" i="4"/>
  <c r="C1008" i="4"/>
  <c r="B1008" i="4"/>
  <c r="C1007" i="4"/>
  <c r="B1007" i="4"/>
  <c r="C1006" i="4"/>
  <c r="B1006" i="4"/>
  <c r="C1005" i="4"/>
  <c r="B1005" i="4"/>
  <c r="C1004" i="4"/>
  <c r="B1004" i="4"/>
  <c r="C1003" i="4"/>
  <c r="B1003" i="4"/>
  <c r="C1002" i="4"/>
  <c r="B1002" i="4"/>
  <c r="C1001" i="4"/>
  <c r="B1001" i="4"/>
  <c r="C1000" i="4"/>
  <c r="B1000" i="4"/>
  <c r="C999" i="4"/>
  <c r="B999" i="4"/>
  <c r="C998" i="4"/>
  <c r="B998" i="4"/>
  <c r="C997" i="4"/>
  <c r="B997" i="4"/>
  <c r="C996" i="4"/>
  <c r="B996" i="4"/>
  <c r="C995" i="4"/>
  <c r="B995" i="4"/>
  <c r="C994" i="4"/>
  <c r="B994" i="4"/>
  <c r="C993" i="4"/>
  <c r="B993" i="4"/>
  <c r="C992" i="4"/>
  <c r="B992" i="4"/>
  <c r="C991" i="4"/>
  <c r="B991" i="4"/>
  <c r="C990" i="4"/>
  <c r="B990" i="4"/>
  <c r="C989" i="4"/>
  <c r="B989" i="4"/>
  <c r="C988" i="4"/>
  <c r="B988" i="4"/>
  <c r="C987" i="4"/>
  <c r="B987" i="4"/>
  <c r="C986" i="4"/>
  <c r="B986" i="4"/>
  <c r="C985" i="4"/>
  <c r="B985" i="4"/>
  <c r="C984" i="4"/>
  <c r="B984" i="4"/>
  <c r="C983" i="4"/>
  <c r="B983" i="4"/>
  <c r="C982" i="4"/>
  <c r="B982" i="4"/>
  <c r="C981" i="4"/>
  <c r="B981" i="4"/>
  <c r="C980" i="4"/>
  <c r="B980" i="4"/>
  <c r="C979" i="4"/>
  <c r="B979" i="4"/>
  <c r="C978" i="4"/>
  <c r="B978" i="4"/>
  <c r="C977" i="4"/>
  <c r="B977" i="4"/>
  <c r="C976" i="4"/>
  <c r="B976" i="4"/>
  <c r="C975" i="4"/>
  <c r="B975" i="4"/>
  <c r="C974" i="4"/>
  <c r="B974" i="4"/>
  <c r="C973" i="4"/>
  <c r="B973" i="4"/>
  <c r="C972" i="4"/>
  <c r="B972" i="4"/>
  <c r="C971" i="4"/>
  <c r="B971" i="4"/>
  <c r="C970" i="4"/>
  <c r="B970" i="4"/>
  <c r="C969" i="4"/>
  <c r="B969" i="4"/>
  <c r="C968" i="4"/>
  <c r="B968" i="4"/>
  <c r="C967" i="4"/>
  <c r="B967" i="4"/>
  <c r="C966" i="4"/>
  <c r="B966" i="4"/>
  <c r="C965" i="4"/>
  <c r="B965" i="4"/>
  <c r="C964" i="4"/>
  <c r="B964" i="4"/>
  <c r="C963" i="4"/>
  <c r="B963" i="4"/>
  <c r="C962" i="4"/>
  <c r="B962" i="4"/>
  <c r="C961" i="4"/>
  <c r="B961" i="4"/>
  <c r="C960" i="4"/>
  <c r="B960" i="4"/>
  <c r="C959" i="4"/>
  <c r="B959" i="4"/>
  <c r="C958" i="4"/>
  <c r="B958" i="4"/>
  <c r="C957" i="4"/>
  <c r="B957" i="4"/>
  <c r="C956" i="4"/>
  <c r="B956" i="4"/>
  <c r="C955" i="4"/>
  <c r="B955" i="4"/>
  <c r="C954" i="4"/>
  <c r="B954" i="4"/>
  <c r="C953" i="4"/>
  <c r="B953" i="4"/>
  <c r="C952" i="4"/>
  <c r="B952" i="4"/>
  <c r="C951" i="4"/>
  <c r="B951" i="4"/>
  <c r="C950" i="4"/>
  <c r="B950" i="4"/>
  <c r="C949" i="4"/>
  <c r="B949" i="4"/>
  <c r="C948" i="4"/>
  <c r="B948" i="4"/>
  <c r="C947" i="4"/>
  <c r="B947" i="4"/>
  <c r="C946" i="4"/>
  <c r="B946" i="4"/>
  <c r="C945" i="4"/>
  <c r="B945" i="4"/>
  <c r="C944" i="4"/>
  <c r="B944" i="4"/>
  <c r="C943" i="4"/>
  <c r="B943" i="4"/>
  <c r="C942" i="4"/>
  <c r="B942" i="4"/>
  <c r="C941" i="4"/>
  <c r="B941" i="4"/>
  <c r="C940" i="4"/>
  <c r="B940" i="4"/>
  <c r="C939" i="4"/>
  <c r="B939" i="4"/>
  <c r="C938" i="4"/>
  <c r="B938" i="4"/>
  <c r="C937" i="4"/>
  <c r="B937" i="4"/>
  <c r="C936" i="4"/>
  <c r="B936" i="4"/>
  <c r="C935" i="4"/>
  <c r="B935" i="4"/>
  <c r="C934" i="4"/>
  <c r="B934" i="4"/>
  <c r="C933" i="4"/>
  <c r="B933" i="4"/>
  <c r="C932" i="4"/>
  <c r="B932" i="4"/>
  <c r="C931" i="4"/>
  <c r="B931" i="4"/>
  <c r="C930" i="4"/>
  <c r="B930" i="4"/>
  <c r="C929" i="4"/>
  <c r="B929" i="4"/>
  <c r="C928" i="4"/>
  <c r="B928" i="4"/>
  <c r="C927" i="4"/>
  <c r="B927" i="4"/>
  <c r="C926" i="4"/>
  <c r="B926" i="4"/>
  <c r="C925" i="4"/>
  <c r="B925" i="4"/>
  <c r="C924" i="4"/>
  <c r="B924" i="4"/>
  <c r="C923" i="4"/>
  <c r="B923" i="4"/>
  <c r="C922" i="4"/>
  <c r="B922" i="4"/>
  <c r="C921" i="4"/>
  <c r="B921" i="4"/>
  <c r="C920" i="4"/>
  <c r="B920" i="4"/>
  <c r="C919" i="4"/>
  <c r="B919" i="4"/>
  <c r="C918" i="4"/>
  <c r="B918" i="4"/>
  <c r="C917" i="4"/>
  <c r="B917" i="4"/>
  <c r="C916" i="4"/>
  <c r="B916" i="4"/>
  <c r="C915" i="4"/>
  <c r="B915" i="4"/>
  <c r="C914" i="4"/>
  <c r="B914" i="4"/>
  <c r="C913" i="4"/>
  <c r="B913" i="4"/>
  <c r="C912" i="4"/>
  <c r="B912" i="4"/>
  <c r="C911" i="4"/>
  <c r="B911" i="4"/>
  <c r="C910" i="4"/>
  <c r="B910" i="4"/>
  <c r="C909" i="4"/>
  <c r="B909" i="4"/>
  <c r="C908" i="4"/>
  <c r="B908" i="4"/>
  <c r="C907" i="4"/>
  <c r="B907" i="4"/>
  <c r="C906" i="4"/>
  <c r="B906" i="4"/>
  <c r="C905" i="4"/>
  <c r="B905" i="4"/>
  <c r="C904" i="4"/>
  <c r="B904" i="4"/>
  <c r="C903" i="4"/>
  <c r="B903" i="4"/>
  <c r="C902" i="4"/>
  <c r="B902" i="4"/>
  <c r="C901" i="4"/>
  <c r="B901" i="4"/>
  <c r="C900" i="4"/>
  <c r="B900" i="4"/>
  <c r="C899" i="4"/>
  <c r="B899" i="4"/>
  <c r="C898" i="4"/>
  <c r="B898" i="4"/>
  <c r="C897" i="4"/>
  <c r="B897" i="4"/>
  <c r="C896" i="4"/>
  <c r="B896" i="4"/>
  <c r="C895" i="4"/>
  <c r="B895" i="4"/>
  <c r="C894" i="4"/>
  <c r="B894" i="4"/>
  <c r="C893" i="4"/>
  <c r="B893" i="4"/>
  <c r="C892" i="4"/>
  <c r="B892" i="4"/>
  <c r="C891" i="4"/>
  <c r="B891" i="4"/>
  <c r="C890" i="4"/>
  <c r="B890" i="4"/>
  <c r="C889" i="4"/>
  <c r="B889" i="4"/>
  <c r="C888" i="4"/>
  <c r="B888" i="4"/>
  <c r="C887" i="4"/>
  <c r="B887" i="4"/>
  <c r="C886" i="4"/>
  <c r="B886" i="4"/>
  <c r="C885" i="4"/>
  <c r="B885" i="4"/>
  <c r="C884" i="4"/>
  <c r="B884" i="4"/>
  <c r="C883" i="4"/>
  <c r="B883" i="4"/>
  <c r="C882" i="4"/>
  <c r="B882" i="4"/>
  <c r="C881" i="4"/>
  <c r="B881" i="4"/>
  <c r="C880" i="4"/>
  <c r="B880" i="4"/>
  <c r="C879" i="4"/>
  <c r="B879" i="4"/>
  <c r="C878" i="4"/>
  <c r="B878" i="4"/>
  <c r="C877" i="4"/>
  <c r="B877" i="4"/>
  <c r="C876" i="4"/>
  <c r="B876" i="4"/>
  <c r="C875" i="4"/>
  <c r="B875" i="4"/>
  <c r="C874" i="4"/>
  <c r="B874" i="4"/>
  <c r="C873" i="4"/>
  <c r="B873" i="4"/>
  <c r="C872" i="4"/>
  <c r="B872" i="4"/>
  <c r="C871" i="4"/>
  <c r="B871" i="4"/>
  <c r="C870" i="4"/>
  <c r="B870" i="4"/>
  <c r="C869" i="4"/>
  <c r="B869" i="4"/>
  <c r="C868" i="4"/>
  <c r="B868" i="4"/>
  <c r="C867" i="4"/>
  <c r="B867" i="4"/>
  <c r="C866" i="4"/>
  <c r="B866" i="4"/>
  <c r="C865" i="4"/>
  <c r="B865" i="4"/>
  <c r="C864" i="4"/>
  <c r="B864" i="4"/>
  <c r="C863" i="4"/>
  <c r="B863" i="4"/>
  <c r="C862" i="4"/>
  <c r="B862" i="4"/>
  <c r="C861" i="4"/>
  <c r="B861" i="4"/>
  <c r="C860" i="4"/>
  <c r="B860" i="4"/>
  <c r="C859" i="4"/>
  <c r="B859" i="4"/>
  <c r="C858" i="4"/>
  <c r="B858" i="4"/>
  <c r="C857" i="4"/>
  <c r="B857" i="4"/>
  <c r="C856" i="4"/>
  <c r="B856" i="4"/>
  <c r="C855" i="4"/>
  <c r="B855" i="4"/>
  <c r="C854" i="4"/>
  <c r="B854" i="4"/>
  <c r="C853" i="4"/>
  <c r="B853" i="4"/>
  <c r="C852" i="4"/>
  <c r="B852" i="4"/>
  <c r="C851" i="4"/>
  <c r="B851" i="4"/>
  <c r="C850" i="4"/>
  <c r="B850" i="4"/>
  <c r="C849" i="4"/>
  <c r="B849" i="4"/>
  <c r="C848" i="4"/>
  <c r="B848" i="4"/>
  <c r="C847" i="4"/>
  <c r="B847" i="4"/>
  <c r="C846" i="4"/>
  <c r="B846" i="4"/>
  <c r="C845" i="4"/>
  <c r="B845" i="4"/>
  <c r="C844" i="4"/>
  <c r="B844" i="4"/>
  <c r="C843" i="4"/>
  <c r="B843" i="4"/>
  <c r="C842" i="4"/>
  <c r="B842" i="4"/>
  <c r="C841" i="4"/>
  <c r="B841" i="4"/>
  <c r="C840" i="4"/>
  <c r="B840" i="4"/>
  <c r="C839" i="4"/>
  <c r="B839" i="4"/>
  <c r="C838" i="4"/>
  <c r="B838" i="4"/>
  <c r="C837" i="4"/>
  <c r="B837" i="4"/>
  <c r="C836" i="4"/>
  <c r="B836" i="4"/>
  <c r="C835" i="4"/>
  <c r="B835" i="4"/>
  <c r="C834" i="4"/>
  <c r="B834" i="4"/>
  <c r="C833" i="4"/>
  <c r="B833" i="4"/>
  <c r="C832" i="4"/>
  <c r="B832" i="4"/>
  <c r="C831" i="4"/>
  <c r="B831" i="4"/>
  <c r="C830" i="4"/>
  <c r="B830" i="4"/>
  <c r="C829" i="4"/>
  <c r="B829" i="4"/>
  <c r="C828" i="4"/>
  <c r="B828" i="4"/>
  <c r="C827" i="4"/>
  <c r="B827" i="4"/>
  <c r="C826" i="4"/>
  <c r="B826" i="4"/>
  <c r="C825" i="4"/>
  <c r="B825" i="4"/>
  <c r="C824" i="4"/>
  <c r="B824" i="4"/>
  <c r="C823" i="4"/>
  <c r="B823" i="4"/>
  <c r="C822" i="4"/>
  <c r="B822" i="4"/>
  <c r="C821" i="4"/>
  <c r="B821" i="4"/>
  <c r="C820" i="4"/>
  <c r="B820" i="4"/>
  <c r="C819" i="4"/>
  <c r="B819" i="4"/>
  <c r="C818" i="4"/>
  <c r="B818" i="4"/>
  <c r="C817" i="4"/>
  <c r="B817" i="4"/>
  <c r="C816" i="4"/>
  <c r="B816" i="4"/>
  <c r="C815" i="4"/>
  <c r="B815" i="4"/>
  <c r="C814" i="4"/>
  <c r="B814" i="4"/>
  <c r="C813" i="4"/>
  <c r="B813" i="4"/>
  <c r="C812" i="4"/>
  <c r="B812" i="4"/>
  <c r="C811" i="4"/>
  <c r="B811" i="4"/>
  <c r="C810" i="4"/>
  <c r="B810" i="4"/>
  <c r="C809" i="4"/>
  <c r="B809" i="4"/>
  <c r="C808" i="4"/>
  <c r="B808" i="4"/>
  <c r="C807" i="4"/>
  <c r="B807" i="4"/>
  <c r="C806" i="4"/>
  <c r="B806" i="4"/>
  <c r="C805" i="4"/>
  <c r="B805" i="4"/>
  <c r="C804" i="4"/>
  <c r="B804" i="4"/>
  <c r="C803" i="4"/>
  <c r="B803" i="4"/>
  <c r="C802" i="4"/>
  <c r="B802" i="4"/>
  <c r="C801" i="4"/>
  <c r="B801" i="4"/>
  <c r="C800" i="4"/>
  <c r="B800" i="4"/>
  <c r="C799" i="4"/>
  <c r="B799" i="4"/>
  <c r="C798" i="4"/>
  <c r="B798" i="4"/>
  <c r="C797" i="4"/>
  <c r="B797" i="4"/>
  <c r="C796" i="4"/>
  <c r="B796" i="4"/>
  <c r="C795" i="4"/>
  <c r="B795" i="4"/>
  <c r="C794" i="4"/>
  <c r="B794" i="4"/>
  <c r="C793" i="4"/>
  <c r="B793" i="4"/>
  <c r="C792" i="4"/>
  <c r="B792" i="4"/>
  <c r="C791" i="4"/>
  <c r="B791" i="4"/>
  <c r="C790" i="4"/>
  <c r="B790" i="4"/>
  <c r="C789" i="4"/>
  <c r="B789" i="4"/>
  <c r="C788" i="4"/>
  <c r="B788" i="4"/>
  <c r="C787" i="4"/>
  <c r="B787" i="4"/>
  <c r="C786" i="4"/>
  <c r="B786" i="4"/>
  <c r="C785" i="4"/>
  <c r="B785" i="4"/>
  <c r="C784" i="4"/>
  <c r="B784" i="4"/>
  <c r="C783" i="4"/>
  <c r="B783" i="4"/>
  <c r="C782" i="4"/>
  <c r="B782" i="4"/>
  <c r="C781" i="4"/>
  <c r="B781" i="4"/>
  <c r="C780" i="4"/>
  <c r="B780" i="4"/>
  <c r="C779" i="4"/>
  <c r="B779" i="4"/>
  <c r="C778" i="4"/>
  <c r="B778" i="4"/>
  <c r="C777" i="4"/>
  <c r="B777" i="4"/>
  <c r="C776" i="4"/>
  <c r="B776" i="4"/>
  <c r="C775" i="4"/>
  <c r="B775" i="4"/>
  <c r="C774" i="4"/>
  <c r="B774" i="4"/>
  <c r="C773" i="4"/>
  <c r="B773" i="4"/>
  <c r="C772" i="4"/>
  <c r="B772" i="4"/>
  <c r="C771" i="4"/>
  <c r="B771" i="4"/>
  <c r="C770" i="4"/>
  <c r="B770" i="4"/>
  <c r="C769" i="4"/>
  <c r="B769" i="4"/>
  <c r="C768" i="4"/>
  <c r="B768" i="4"/>
  <c r="C767" i="4"/>
  <c r="B767" i="4"/>
  <c r="C766" i="4"/>
  <c r="B766" i="4"/>
  <c r="C765" i="4"/>
  <c r="B765" i="4"/>
  <c r="C764" i="4"/>
  <c r="B764" i="4"/>
  <c r="C763" i="4"/>
  <c r="B763" i="4"/>
  <c r="C762" i="4"/>
  <c r="B762" i="4"/>
  <c r="C761" i="4"/>
  <c r="B761" i="4"/>
  <c r="C760" i="4"/>
  <c r="B760" i="4"/>
  <c r="C759" i="4"/>
  <c r="B759" i="4"/>
  <c r="C758" i="4"/>
  <c r="B758" i="4"/>
  <c r="C757" i="4"/>
  <c r="B757" i="4"/>
  <c r="C756" i="4"/>
  <c r="B756" i="4"/>
  <c r="C755" i="4"/>
  <c r="B755" i="4"/>
  <c r="C754" i="4"/>
  <c r="B754" i="4"/>
  <c r="C753" i="4"/>
  <c r="B753" i="4"/>
  <c r="C752" i="4"/>
  <c r="B752" i="4"/>
  <c r="C751" i="4"/>
  <c r="B751" i="4"/>
  <c r="C750" i="4"/>
  <c r="B750" i="4"/>
  <c r="C749" i="4"/>
  <c r="B749" i="4"/>
  <c r="C748" i="4"/>
  <c r="B748" i="4"/>
  <c r="C747" i="4"/>
  <c r="B747" i="4"/>
  <c r="C746" i="4"/>
  <c r="B746" i="4"/>
  <c r="C745" i="4"/>
  <c r="B745" i="4"/>
  <c r="C744" i="4"/>
  <c r="B744" i="4"/>
  <c r="C743" i="4"/>
  <c r="B743" i="4"/>
  <c r="C742" i="4"/>
  <c r="B742" i="4"/>
  <c r="C741" i="4"/>
  <c r="B741" i="4"/>
  <c r="C740" i="4"/>
  <c r="B740" i="4"/>
  <c r="C739" i="4"/>
  <c r="B739" i="4"/>
  <c r="C738" i="4"/>
  <c r="B738" i="4"/>
  <c r="C737" i="4"/>
  <c r="B737" i="4"/>
  <c r="C736" i="4"/>
  <c r="B736" i="4"/>
  <c r="C735" i="4"/>
  <c r="B735" i="4"/>
  <c r="C734" i="4"/>
  <c r="B734" i="4"/>
  <c r="C733" i="4"/>
  <c r="B733" i="4"/>
  <c r="C732" i="4"/>
  <c r="B732" i="4"/>
  <c r="C731" i="4"/>
  <c r="B731" i="4"/>
  <c r="C730" i="4"/>
  <c r="B730" i="4"/>
  <c r="C729" i="4"/>
  <c r="B729" i="4"/>
  <c r="C728" i="4"/>
  <c r="B728" i="4"/>
  <c r="C727" i="4"/>
  <c r="B727" i="4"/>
  <c r="C726" i="4"/>
  <c r="B726" i="4"/>
  <c r="C725" i="4"/>
  <c r="B725" i="4"/>
  <c r="C724" i="4"/>
  <c r="B724" i="4"/>
  <c r="C723" i="4"/>
  <c r="B723" i="4"/>
  <c r="C722" i="4"/>
  <c r="B722" i="4"/>
  <c r="C721" i="4"/>
  <c r="B721" i="4"/>
  <c r="C720" i="4"/>
  <c r="B720" i="4"/>
  <c r="C719" i="4"/>
  <c r="B719" i="4"/>
  <c r="C718" i="4"/>
  <c r="B718" i="4"/>
  <c r="C717" i="4"/>
  <c r="B717" i="4"/>
  <c r="C716" i="4"/>
  <c r="B716" i="4"/>
  <c r="C715" i="4"/>
  <c r="B715" i="4"/>
  <c r="C714" i="4"/>
  <c r="B714" i="4"/>
  <c r="C713" i="4"/>
  <c r="B713" i="4"/>
  <c r="C712" i="4"/>
  <c r="B712" i="4"/>
  <c r="C711" i="4"/>
  <c r="B711" i="4"/>
  <c r="C710" i="4"/>
  <c r="B710" i="4"/>
  <c r="C709" i="4"/>
  <c r="B709" i="4"/>
  <c r="C708" i="4"/>
  <c r="B708" i="4"/>
  <c r="C707" i="4"/>
  <c r="B707" i="4"/>
  <c r="C706" i="4"/>
  <c r="B706" i="4"/>
  <c r="C705" i="4"/>
  <c r="B705" i="4"/>
  <c r="C704" i="4"/>
  <c r="B704" i="4"/>
  <c r="C703" i="4"/>
  <c r="B703" i="4"/>
  <c r="C702" i="4"/>
  <c r="B702" i="4"/>
  <c r="C701" i="4"/>
  <c r="B701" i="4"/>
  <c r="C700" i="4"/>
  <c r="B700" i="4"/>
  <c r="C699" i="4"/>
  <c r="B699" i="4"/>
  <c r="C698" i="4"/>
  <c r="B698" i="4"/>
  <c r="C697" i="4"/>
  <c r="B697" i="4"/>
  <c r="C696" i="4"/>
  <c r="B696" i="4"/>
  <c r="C695" i="4"/>
  <c r="B695" i="4"/>
  <c r="C694" i="4"/>
  <c r="B694" i="4"/>
  <c r="C693" i="4"/>
  <c r="B693" i="4"/>
  <c r="C692" i="4"/>
  <c r="B692" i="4"/>
  <c r="C691" i="4"/>
  <c r="B691" i="4"/>
  <c r="C690" i="4"/>
  <c r="B690" i="4"/>
  <c r="C689" i="4"/>
  <c r="B689" i="4"/>
  <c r="C688" i="4"/>
  <c r="B688" i="4"/>
  <c r="C687" i="4"/>
  <c r="B687" i="4"/>
  <c r="C686" i="4"/>
  <c r="B686" i="4"/>
  <c r="C685" i="4"/>
  <c r="B685" i="4"/>
  <c r="C684" i="4"/>
  <c r="B684" i="4"/>
  <c r="C683" i="4"/>
  <c r="B683" i="4"/>
  <c r="C682" i="4"/>
  <c r="B682" i="4"/>
  <c r="C681" i="4"/>
  <c r="B681" i="4"/>
  <c r="C680" i="4"/>
  <c r="B680" i="4"/>
  <c r="C679" i="4"/>
  <c r="B679" i="4"/>
  <c r="C678" i="4"/>
  <c r="B678" i="4"/>
  <c r="C677" i="4"/>
  <c r="B677" i="4"/>
  <c r="C676" i="4"/>
  <c r="B676" i="4"/>
  <c r="C675" i="4"/>
  <c r="B675" i="4"/>
  <c r="C674" i="4"/>
  <c r="B674" i="4"/>
  <c r="C673" i="4"/>
  <c r="B673" i="4"/>
  <c r="C672" i="4"/>
  <c r="B672" i="4"/>
  <c r="C671" i="4"/>
  <c r="B671" i="4"/>
  <c r="C670" i="4"/>
  <c r="B670" i="4"/>
  <c r="C669" i="4"/>
  <c r="B669" i="4"/>
  <c r="C668" i="4"/>
  <c r="B668" i="4"/>
  <c r="C667" i="4"/>
  <c r="B667" i="4"/>
  <c r="C666" i="4"/>
  <c r="B666" i="4"/>
  <c r="C665" i="4"/>
  <c r="B665" i="4"/>
  <c r="C664" i="4"/>
  <c r="B664" i="4"/>
  <c r="C663" i="4"/>
  <c r="B663" i="4"/>
  <c r="C662" i="4"/>
  <c r="B662" i="4"/>
  <c r="C661" i="4"/>
  <c r="B661" i="4"/>
  <c r="C660" i="4"/>
  <c r="B660" i="4"/>
  <c r="C659" i="4"/>
  <c r="B659" i="4"/>
  <c r="C658" i="4"/>
  <c r="B658" i="4"/>
  <c r="C657" i="4"/>
  <c r="B657" i="4"/>
  <c r="C656" i="4"/>
  <c r="B656" i="4"/>
  <c r="C655" i="4"/>
  <c r="B655" i="4"/>
  <c r="C654" i="4"/>
  <c r="B654" i="4"/>
  <c r="C653" i="4"/>
  <c r="B653" i="4"/>
  <c r="C652" i="4"/>
  <c r="B652" i="4"/>
  <c r="C651" i="4"/>
  <c r="B651" i="4"/>
  <c r="C650" i="4"/>
  <c r="B650" i="4"/>
  <c r="C649" i="4"/>
  <c r="B649" i="4"/>
  <c r="C648" i="4"/>
  <c r="B648" i="4"/>
  <c r="C647" i="4"/>
  <c r="B647" i="4"/>
  <c r="C646" i="4"/>
  <c r="B646" i="4"/>
  <c r="C645" i="4"/>
  <c r="B645" i="4"/>
  <c r="C644" i="4"/>
  <c r="B644" i="4"/>
  <c r="C643" i="4"/>
  <c r="B643" i="4"/>
  <c r="C642" i="4"/>
  <c r="B642" i="4"/>
  <c r="C641" i="4"/>
  <c r="B641" i="4"/>
  <c r="C640" i="4"/>
  <c r="B640" i="4"/>
  <c r="C639" i="4"/>
  <c r="B639" i="4"/>
  <c r="C638" i="4"/>
  <c r="B638" i="4"/>
  <c r="C637" i="4"/>
  <c r="B637" i="4"/>
  <c r="C636" i="4"/>
  <c r="B636" i="4"/>
  <c r="C635" i="4"/>
  <c r="B635" i="4"/>
  <c r="C634" i="4"/>
  <c r="B634" i="4"/>
  <c r="C633" i="4"/>
  <c r="B633" i="4"/>
  <c r="C632" i="4"/>
  <c r="B632" i="4"/>
  <c r="C631" i="4"/>
  <c r="B631" i="4"/>
  <c r="C630" i="4"/>
  <c r="B630" i="4"/>
  <c r="C629" i="4"/>
  <c r="B629" i="4"/>
  <c r="C628" i="4"/>
  <c r="B628" i="4"/>
  <c r="C627" i="4"/>
  <c r="B627" i="4"/>
  <c r="C626" i="4"/>
  <c r="B626" i="4"/>
  <c r="C625" i="4"/>
  <c r="B625" i="4"/>
  <c r="C624" i="4"/>
  <c r="B624" i="4"/>
  <c r="C623" i="4"/>
  <c r="B623" i="4"/>
  <c r="C622" i="4"/>
  <c r="B622" i="4"/>
  <c r="C621" i="4"/>
  <c r="B621" i="4"/>
  <c r="C620" i="4"/>
  <c r="B620" i="4"/>
  <c r="C619" i="4"/>
  <c r="B619" i="4"/>
  <c r="C618" i="4"/>
  <c r="B618" i="4"/>
  <c r="C617" i="4"/>
  <c r="B617" i="4"/>
  <c r="C616" i="4"/>
  <c r="B616" i="4"/>
  <c r="C615" i="4"/>
  <c r="B615" i="4"/>
  <c r="C614" i="4"/>
  <c r="B614" i="4"/>
  <c r="C613" i="4"/>
  <c r="B613" i="4"/>
  <c r="C612" i="4"/>
  <c r="B612" i="4"/>
  <c r="C611" i="4"/>
  <c r="B611" i="4"/>
  <c r="C610" i="4"/>
  <c r="B610" i="4"/>
  <c r="C609" i="4"/>
  <c r="B609" i="4"/>
  <c r="C608" i="4"/>
  <c r="B608" i="4"/>
  <c r="C607" i="4"/>
  <c r="B607" i="4"/>
  <c r="C606" i="4"/>
  <c r="B606" i="4"/>
  <c r="C605" i="4"/>
  <c r="B605" i="4"/>
  <c r="C604" i="4"/>
  <c r="B604" i="4"/>
  <c r="C603" i="4"/>
  <c r="B603" i="4"/>
  <c r="C602" i="4"/>
  <c r="B602" i="4"/>
  <c r="C601" i="4"/>
  <c r="B601" i="4"/>
  <c r="C600" i="4"/>
  <c r="B600" i="4"/>
  <c r="C599" i="4"/>
  <c r="B599" i="4"/>
  <c r="C598" i="4"/>
  <c r="B598" i="4"/>
  <c r="C597" i="4"/>
  <c r="B597" i="4"/>
  <c r="C596" i="4"/>
  <c r="B596" i="4"/>
  <c r="C595" i="4"/>
  <c r="B595" i="4"/>
  <c r="C594" i="4"/>
  <c r="B594" i="4"/>
  <c r="C593" i="4"/>
  <c r="B593" i="4"/>
  <c r="C592" i="4"/>
  <c r="B592" i="4"/>
  <c r="C591" i="4"/>
  <c r="B591" i="4"/>
  <c r="C590" i="4"/>
  <c r="B590" i="4"/>
  <c r="C589" i="4"/>
  <c r="B589" i="4"/>
  <c r="C588" i="4"/>
  <c r="B588" i="4"/>
  <c r="C587" i="4"/>
  <c r="B587" i="4"/>
  <c r="C586" i="4"/>
  <c r="B586" i="4"/>
  <c r="C585" i="4"/>
  <c r="B585" i="4"/>
  <c r="C584" i="4"/>
  <c r="B584" i="4"/>
  <c r="C583" i="4"/>
  <c r="B583" i="4"/>
  <c r="C582" i="4"/>
  <c r="B582" i="4"/>
  <c r="C581" i="4"/>
  <c r="B581" i="4"/>
  <c r="C580" i="4"/>
  <c r="B580" i="4"/>
  <c r="C579" i="4"/>
  <c r="B579" i="4"/>
  <c r="C578" i="4"/>
  <c r="B578" i="4"/>
  <c r="C577" i="4"/>
  <c r="B577" i="4"/>
  <c r="C576" i="4"/>
  <c r="B576" i="4"/>
  <c r="C575" i="4"/>
  <c r="B575" i="4"/>
  <c r="C574" i="4"/>
  <c r="B574" i="4"/>
  <c r="C573" i="4"/>
  <c r="B573" i="4"/>
  <c r="C572" i="4"/>
  <c r="B572" i="4"/>
  <c r="C571" i="4"/>
  <c r="B571" i="4"/>
  <c r="C570" i="4"/>
  <c r="B570" i="4"/>
  <c r="C569" i="4"/>
  <c r="B569" i="4"/>
  <c r="C568" i="4"/>
  <c r="B568" i="4"/>
  <c r="C567" i="4"/>
  <c r="B567" i="4"/>
  <c r="C566" i="4"/>
  <c r="B566" i="4"/>
  <c r="C565" i="4"/>
  <c r="B565" i="4"/>
  <c r="C564" i="4"/>
  <c r="B564" i="4"/>
  <c r="C563" i="4"/>
  <c r="B563" i="4"/>
  <c r="C562" i="4"/>
  <c r="B562" i="4"/>
  <c r="C561" i="4"/>
  <c r="B561" i="4"/>
  <c r="C560" i="4"/>
  <c r="B560" i="4"/>
  <c r="C559" i="4"/>
  <c r="B559" i="4"/>
  <c r="C558" i="4"/>
  <c r="B558" i="4"/>
  <c r="C557" i="4"/>
  <c r="B557" i="4"/>
  <c r="C556" i="4"/>
  <c r="B556" i="4"/>
  <c r="C555" i="4"/>
  <c r="B555" i="4"/>
  <c r="C554" i="4"/>
  <c r="B554" i="4"/>
  <c r="C553" i="4"/>
  <c r="B553" i="4"/>
  <c r="C552" i="4"/>
  <c r="B552" i="4"/>
  <c r="C551" i="4"/>
  <c r="B551" i="4"/>
  <c r="C550" i="4"/>
  <c r="B550" i="4"/>
  <c r="C549" i="4"/>
  <c r="B549" i="4"/>
  <c r="C548" i="4"/>
  <c r="B548" i="4"/>
  <c r="C547" i="4"/>
  <c r="B547" i="4"/>
  <c r="C546" i="4"/>
  <c r="B546" i="4"/>
  <c r="C545" i="4"/>
  <c r="B545" i="4"/>
  <c r="C544" i="4"/>
  <c r="B544" i="4"/>
  <c r="C543" i="4"/>
  <c r="B543" i="4"/>
  <c r="C542" i="4"/>
  <c r="B542" i="4"/>
  <c r="C541" i="4"/>
  <c r="B541" i="4"/>
  <c r="C540" i="4"/>
  <c r="B540" i="4"/>
  <c r="C539" i="4"/>
  <c r="B539" i="4"/>
  <c r="C538" i="4"/>
  <c r="B538" i="4"/>
  <c r="C537" i="4"/>
  <c r="B537" i="4"/>
  <c r="C536" i="4"/>
  <c r="B536" i="4"/>
  <c r="C535" i="4"/>
  <c r="B535" i="4"/>
  <c r="C534" i="4"/>
  <c r="B534" i="4"/>
  <c r="C533" i="4"/>
  <c r="B533" i="4"/>
  <c r="C532" i="4"/>
  <c r="B532" i="4"/>
  <c r="C531" i="4"/>
  <c r="B531" i="4"/>
  <c r="C530" i="4"/>
  <c r="B530" i="4"/>
  <c r="C529" i="4"/>
  <c r="B529" i="4"/>
  <c r="C528" i="4"/>
  <c r="B528" i="4"/>
  <c r="C527" i="4"/>
  <c r="B527" i="4"/>
  <c r="C526" i="4"/>
  <c r="B526" i="4"/>
  <c r="C525" i="4"/>
  <c r="B525" i="4"/>
  <c r="C524" i="4"/>
  <c r="B524" i="4"/>
  <c r="C523" i="4"/>
  <c r="B523" i="4"/>
  <c r="C522" i="4"/>
  <c r="B522" i="4"/>
  <c r="C521" i="4"/>
  <c r="B521" i="4"/>
  <c r="C520" i="4"/>
  <c r="B520" i="4"/>
  <c r="C519" i="4"/>
  <c r="B519" i="4"/>
  <c r="C518" i="4"/>
  <c r="B518" i="4"/>
  <c r="C517" i="4"/>
  <c r="B517" i="4"/>
  <c r="C516" i="4"/>
  <c r="B516" i="4"/>
  <c r="C515" i="4"/>
  <c r="B515" i="4"/>
  <c r="C514" i="4"/>
  <c r="B514" i="4"/>
  <c r="C513" i="4"/>
  <c r="B513" i="4"/>
  <c r="C512" i="4"/>
  <c r="B512" i="4"/>
  <c r="C511" i="4"/>
  <c r="B511" i="4"/>
  <c r="C510" i="4"/>
  <c r="B510" i="4"/>
  <c r="C509" i="4"/>
  <c r="B509" i="4"/>
  <c r="C508" i="4"/>
  <c r="B508" i="4"/>
  <c r="C507" i="4"/>
  <c r="B507" i="4"/>
  <c r="C506" i="4"/>
  <c r="B506" i="4"/>
  <c r="C505" i="4"/>
  <c r="B505" i="4"/>
  <c r="C504" i="4"/>
  <c r="B504" i="4"/>
  <c r="C503" i="4"/>
  <c r="B503" i="4"/>
  <c r="C502" i="4"/>
  <c r="B502" i="4"/>
  <c r="C501" i="4"/>
  <c r="B501" i="4"/>
  <c r="C500" i="4"/>
  <c r="B500" i="4"/>
  <c r="C499" i="4"/>
  <c r="B499" i="4"/>
  <c r="C498" i="4"/>
  <c r="B498" i="4"/>
  <c r="C497" i="4"/>
  <c r="B497" i="4"/>
  <c r="C496" i="4"/>
  <c r="B496" i="4"/>
  <c r="C495" i="4"/>
  <c r="B495" i="4"/>
  <c r="C494" i="4"/>
  <c r="B494" i="4"/>
  <c r="C493" i="4"/>
  <c r="B493" i="4"/>
  <c r="C492" i="4"/>
  <c r="B492" i="4"/>
  <c r="C491" i="4"/>
  <c r="B491" i="4"/>
  <c r="C490" i="4"/>
  <c r="B490" i="4"/>
  <c r="C489" i="4"/>
  <c r="B489" i="4"/>
  <c r="C488" i="4"/>
  <c r="B488" i="4"/>
  <c r="C487" i="4"/>
  <c r="B487" i="4"/>
  <c r="C486" i="4"/>
  <c r="B486" i="4"/>
  <c r="C485" i="4"/>
  <c r="B485" i="4"/>
  <c r="C484" i="4"/>
  <c r="B484" i="4"/>
  <c r="C483" i="4"/>
  <c r="B483" i="4"/>
  <c r="C482" i="4"/>
  <c r="B482" i="4"/>
  <c r="C481" i="4"/>
  <c r="B481" i="4"/>
  <c r="C480" i="4"/>
  <c r="B480" i="4"/>
  <c r="C479" i="4"/>
  <c r="B479" i="4"/>
  <c r="C478" i="4"/>
  <c r="B478" i="4"/>
  <c r="C477" i="4"/>
  <c r="B477" i="4"/>
  <c r="C476" i="4"/>
  <c r="B476" i="4"/>
  <c r="C475" i="4"/>
  <c r="B475" i="4"/>
  <c r="C474" i="4"/>
  <c r="B474" i="4"/>
  <c r="C473" i="4"/>
  <c r="B473" i="4"/>
  <c r="C472" i="4"/>
  <c r="B472" i="4"/>
  <c r="C471" i="4"/>
  <c r="B471" i="4"/>
  <c r="C470" i="4"/>
  <c r="B470" i="4"/>
  <c r="C469" i="4"/>
  <c r="B469" i="4"/>
  <c r="C468" i="4"/>
  <c r="B468" i="4"/>
  <c r="C467" i="4"/>
  <c r="B467" i="4"/>
  <c r="C466" i="4"/>
  <c r="B466" i="4"/>
  <c r="C465" i="4"/>
  <c r="B465" i="4"/>
  <c r="C464" i="4"/>
  <c r="B464" i="4"/>
  <c r="C463" i="4"/>
  <c r="B463" i="4"/>
  <c r="C462" i="4"/>
  <c r="B462" i="4"/>
  <c r="C461" i="4"/>
  <c r="B461" i="4"/>
  <c r="C460" i="4"/>
  <c r="B460" i="4"/>
  <c r="C459" i="4"/>
  <c r="B459" i="4"/>
  <c r="C458" i="4"/>
  <c r="B458" i="4"/>
  <c r="C457" i="4"/>
  <c r="B457" i="4"/>
  <c r="C456" i="4"/>
  <c r="B456" i="4"/>
  <c r="C455" i="4"/>
  <c r="B455" i="4"/>
  <c r="C454" i="4"/>
  <c r="B454" i="4"/>
  <c r="C453" i="4"/>
  <c r="B453" i="4"/>
  <c r="C452" i="4"/>
  <c r="B452" i="4"/>
  <c r="C451" i="4"/>
  <c r="B451" i="4"/>
  <c r="C450" i="4"/>
  <c r="B450" i="4"/>
  <c r="C449" i="4"/>
  <c r="B449" i="4"/>
  <c r="C448" i="4"/>
  <c r="B448" i="4"/>
  <c r="C447" i="4"/>
  <c r="B447" i="4"/>
  <c r="C446" i="4"/>
  <c r="B446" i="4"/>
  <c r="C445" i="4"/>
  <c r="B445" i="4"/>
  <c r="C444" i="4"/>
  <c r="B444" i="4"/>
  <c r="C443" i="4"/>
  <c r="B443" i="4"/>
  <c r="C442" i="4"/>
  <c r="B442" i="4"/>
  <c r="C441" i="4"/>
  <c r="B441" i="4"/>
  <c r="C440" i="4"/>
  <c r="B440" i="4"/>
  <c r="C439" i="4"/>
  <c r="B439" i="4"/>
  <c r="C438" i="4"/>
  <c r="B438" i="4"/>
  <c r="C437" i="4"/>
  <c r="B437" i="4"/>
  <c r="C436" i="4"/>
  <c r="B436" i="4"/>
  <c r="C435" i="4"/>
  <c r="B435" i="4"/>
  <c r="C434" i="4"/>
  <c r="B434" i="4"/>
  <c r="C433" i="4"/>
  <c r="B433" i="4"/>
  <c r="C432" i="4"/>
  <c r="B432" i="4"/>
  <c r="C431" i="4"/>
  <c r="B431" i="4"/>
  <c r="C430" i="4"/>
  <c r="B430" i="4"/>
  <c r="C429" i="4"/>
  <c r="B429" i="4"/>
  <c r="C428" i="4"/>
  <c r="B428" i="4"/>
  <c r="C427" i="4"/>
  <c r="B427" i="4"/>
  <c r="C426" i="4"/>
  <c r="B426" i="4"/>
  <c r="C425" i="4"/>
  <c r="B425" i="4"/>
  <c r="C424" i="4"/>
  <c r="B424" i="4"/>
  <c r="C423" i="4"/>
  <c r="B423" i="4"/>
  <c r="C422" i="4"/>
  <c r="B422" i="4"/>
  <c r="C421" i="4"/>
  <c r="B421" i="4"/>
  <c r="C420" i="4"/>
  <c r="B420" i="4"/>
  <c r="C419" i="4"/>
  <c r="B419" i="4"/>
  <c r="C418" i="4"/>
  <c r="B418" i="4"/>
  <c r="C417" i="4"/>
  <c r="B417" i="4"/>
  <c r="C416" i="4"/>
  <c r="B416" i="4"/>
  <c r="C415" i="4"/>
  <c r="B415" i="4"/>
  <c r="C414" i="4"/>
  <c r="B414" i="4"/>
  <c r="C413" i="4"/>
  <c r="B413" i="4"/>
  <c r="C412" i="4"/>
  <c r="B412" i="4"/>
  <c r="C411" i="4"/>
  <c r="B411" i="4"/>
  <c r="C410" i="4"/>
  <c r="B410" i="4"/>
  <c r="C409" i="4"/>
  <c r="B409" i="4"/>
  <c r="C408" i="4"/>
  <c r="B408" i="4"/>
  <c r="C407" i="4"/>
  <c r="B407" i="4"/>
  <c r="C406" i="4"/>
  <c r="B406" i="4"/>
  <c r="C405" i="4"/>
  <c r="B405" i="4"/>
  <c r="C404" i="4"/>
  <c r="B404" i="4"/>
  <c r="C403" i="4"/>
  <c r="B403" i="4"/>
  <c r="C402" i="4"/>
  <c r="B402" i="4"/>
  <c r="C401" i="4"/>
  <c r="B401" i="4"/>
  <c r="C400" i="4"/>
  <c r="B400" i="4"/>
  <c r="C399" i="4"/>
  <c r="B399" i="4"/>
  <c r="C398" i="4"/>
  <c r="B398" i="4"/>
  <c r="C397" i="4"/>
  <c r="B397" i="4"/>
  <c r="C396" i="4"/>
  <c r="B396" i="4"/>
  <c r="C395" i="4"/>
  <c r="B395" i="4"/>
  <c r="C394" i="4"/>
  <c r="B394" i="4"/>
  <c r="C393" i="4"/>
  <c r="B393" i="4"/>
  <c r="C392" i="4"/>
  <c r="B392" i="4"/>
  <c r="C391" i="4"/>
  <c r="B391" i="4"/>
  <c r="C390" i="4"/>
  <c r="B390" i="4"/>
  <c r="C389" i="4"/>
  <c r="B389" i="4"/>
  <c r="C388" i="4"/>
  <c r="B388" i="4"/>
  <c r="C387" i="4"/>
  <c r="B387" i="4"/>
  <c r="C386" i="4"/>
  <c r="B386" i="4"/>
  <c r="C385" i="4"/>
  <c r="B385" i="4"/>
  <c r="C384" i="4"/>
  <c r="B384" i="4"/>
  <c r="C383" i="4"/>
  <c r="B383" i="4"/>
  <c r="C382" i="4"/>
  <c r="B382" i="4"/>
  <c r="C381" i="4"/>
  <c r="B381" i="4"/>
  <c r="C380" i="4"/>
  <c r="B380" i="4"/>
  <c r="C379" i="4"/>
  <c r="B379" i="4"/>
  <c r="C378" i="4"/>
  <c r="B378" i="4"/>
  <c r="C377" i="4"/>
  <c r="B377" i="4"/>
  <c r="C376" i="4"/>
  <c r="B376" i="4"/>
  <c r="C375" i="4"/>
  <c r="B375" i="4"/>
  <c r="C374" i="4"/>
  <c r="B374" i="4"/>
  <c r="C373" i="4"/>
  <c r="B373" i="4"/>
  <c r="C372" i="4"/>
  <c r="B372" i="4"/>
  <c r="C371" i="4"/>
  <c r="B371" i="4"/>
  <c r="C370" i="4"/>
  <c r="B370" i="4"/>
  <c r="C369" i="4"/>
  <c r="B369" i="4"/>
  <c r="C368" i="4"/>
  <c r="B368" i="4"/>
  <c r="C367" i="4"/>
  <c r="B367" i="4"/>
  <c r="C366" i="4"/>
  <c r="B366" i="4"/>
  <c r="C365" i="4"/>
  <c r="B365" i="4"/>
  <c r="C364" i="4"/>
  <c r="B364" i="4"/>
  <c r="C363" i="4"/>
  <c r="B363" i="4"/>
  <c r="C362" i="4"/>
  <c r="B362" i="4"/>
  <c r="C361" i="4"/>
  <c r="B361" i="4"/>
  <c r="C360" i="4"/>
  <c r="B360" i="4"/>
  <c r="C359" i="4"/>
  <c r="B359" i="4"/>
  <c r="C358" i="4"/>
  <c r="B358" i="4"/>
  <c r="C357" i="4"/>
  <c r="B357" i="4"/>
  <c r="C356" i="4"/>
  <c r="B356" i="4"/>
  <c r="C355" i="4"/>
  <c r="B355" i="4"/>
  <c r="C354" i="4"/>
  <c r="B354" i="4"/>
  <c r="C353" i="4"/>
  <c r="B353" i="4"/>
  <c r="C352" i="4"/>
  <c r="B352" i="4"/>
  <c r="C351" i="4"/>
  <c r="B351" i="4"/>
  <c r="C350" i="4"/>
  <c r="B350" i="4"/>
  <c r="C349" i="4"/>
  <c r="B349" i="4"/>
  <c r="C348" i="4"/>
  <c r="B348" i="4"/>
  <c r="C347" i="4"/>
  <c r="B347" i="4"/>
  <c r="C346" i="4"/>
  <c r="B346" i="4"/>
  <c r="C345" i="4"/>
  <c r="B345" i="4"/>
  <c r="C344" i="4"/>
  <c r="B344" i="4"/>
  <c r="C343" i="4"/>
  <c r="B343" i="4"/>
  <c r="C342" i="4"/>
  <c r="B342" i="4"/>
  <c r="C341" i="4"/>
  <c r="B341" i="4"/>
  <c r="C340" i="4"/>
  <c r="B340" i="4"/>
  <c r="C339" i="4"/>
  <c r="B339" i="4"/>
  <c r="C338" i="4"/>
  <c r="B338" i="4"/>
  <c r="C337" i="4"/>
  <c r="B337" i="4"/>
  <c r="C336" i="4"/>
  <c r="B336" i="4"/>
  <c r="C335" i="4"/>
  <c r="B335" i="4"/>
  <c r="C334" i="4"/>
  <c r="B334" i="4"/>
  <c r="C333" i="4"/>
  <c r="B333" i="4"/>
  <c r="C332" i="4"/>
  <c r="B332" i="4"/>
  <c r="C331" i="4"/>
  <c r="B331" i="4"/>
  <c r="C330" i="4"/>
  <c r="B330" i="4"/>
  <c r="C329" i="4"/>
  <c r="B329" i="4"/>
  <c r="C328" i="4"/>
  <c r="B328" i="4"/>
  <c r="C327" i="4"/>
  <c r="B327" i="4"/>
  <c r="C326" i="4"/>
  <c r="B326" i="4"/>
  <c r="C325" i="4"/>
  <c r="B325" i="4"/>
  <c r="C324" i="4"/>
  <c r="B324" i="4"/>
  <c r="C323" i="4"/>
  <c r="B323" i="4"/>
  <c r="C322" i="4"/>
  <c r="B322" i="4"/>
  <c r="C321" i="4"/>
  <c r="B321" i="4"/>
  <c r="C320" i="4"/>
  <c r="B320" i="4"/>
  <c r="C319" i="4"/>
  <c r="B319" i="4"/>
  <c r="C318" i="4"/>
  <c r="B318" i="4"/>
  <c r="C317" i="4"/>
  <c r="B317" i="4"/>
  <c r="C316" i="4"/>
  <c r="B316" i="4"/>
  <c r="C315" i="4"/>
  <c r="B315" i="4"/>
  <c r="C314" i="4"/>
  <c r="B314" i="4"/>
  <c r="C313" i="4"/>
  <c r="B313" i="4"/>
  <c r="C312" i="4"/>
  <c r="B312" i="4"/>
  <c r="C311" i="4"/>
  <c r="B311" i="4"/>
  <c r="C310" i="4"/>
  <c r="B310" i="4"/>
  <c r="C309" i="4"/>
  <c r="B309" i="4"/>
  <c r="C308" i="4"/>
  <c r="B308" i="4"/>
  <c r="C307" i="4"/>
  <c r="B307" i="4"/>
  <c r="C306" i="4"/>
  <c r="B306" i="4"/>
  <c r="C305" i="4"/>
  <c r="B305" i="4"/>
  <c r="C304" i="4"/>
  <c r="B304" i="4"/>
  <c r="C303" i="4"/>
  <c r="B303" i="4"/>
  <c r="C302" i="4"/>
  <c r="B302" i="4"/>
  <c r="C301" i="4"/>
  <c r="B301" i="4"/>
  <c r="C300" i="4"/>
  <c r="B300" i="4"/>
  <c r="C299" i="4"/>
  <c r="B299" i="4"/>
  <c r="C298" i="4"/>
  <c r="B298" i="4"/>
  <c r="C297" i="4"/>
  <c r="B297" i="4"/>
  <c r="C296" i="4"/>
  <c r="B296" i="4"/>
  <c r="C295" i="4"/>
  <c r="B295" i="4"/>
  <c r="C294" i="4"/>
  <c r="B294" i="4"/>
  <c r="C293" i="4"/>
  <c r="B293" i="4"/>
  <c r="C292" i="4"/>
  <c r="B292" i="4"/>
  <c r="C291" i="4"/>
  <c r="B291" i="4"/>
  <c r="C290" i="4"/>
  <c r="B290" i="4"/>
  <c r="C289" i="4"/>
  <c r="B289" i="4"/>
  <c r="C288" i="4"/>
  <c r="B288" i="4"/>
  <c r="C287" i="4"/>
  <c r="B287" i="4"/>
  <c r="C286" i="4"/>
  <c r="B286" i="4"/>
  <c r="C285" i="4"/>
  <c r="B285" i="4"/>
  <c r="C284" i="4"/>
  <c r="B284" i="4"/>
  <c r="C283" i="4"/>
  <c r="B283" i="4"/>
  <c r="C282" i="4"/>
  <c r="B282" i="4"/>
  <c r="C281" i="4"/>
  <c r="B281" i="4"/>
  <c r="C280" i="4"/>
  <c r="B280" i="4"/>
  <c r="C279" i="4"/>
  <c r="B279" i="4"/>
  <c r="C278" i="4"/>
  <c r="B278" i="4"/>
  <c r="C277" i="4"/>
  <c r="B277" i="4"/>
  <c r="C276" i="4"/>
  <c r="B276" i="4"/>
  <c r="C275" i="4"/>
  <c r="B275" i="4"/>
  <c r="C274" i="4"/>
  <c r="B274" i="4"/>
  <c r="C273" i="4"/>
  <c r="B273" i="4"/>
  <c r="C272" i="4"/>
  <c r="B272" i="4"/>
  <c r="C271" i="4"/>
  <c r="B271" i="4"/>
  <c r="C270" i="4"/>
  <c r="B270" i="4"/>
  <c r="C269" i="4"/>
  <c r="B269" i="4"/>
  <c r="C268" i="4"/>
  <c r="B268" i="4"/>
  <c r="C267" i="4"/>
  <c r="B267" i="4"/>
  <c r="C266" i="4"/>
  <c r="B266" i="4"/>
  <c r="C265" i="4"/>
  <c r="B265" i="4"/>
  <c r="C264" i="4"/>
  <c r="B264" i="4"/>
  <c r="C263" i="4"/>
  <c r="B263" i="4"/>
  <c r="C262" i="4"/>
  <c r="B262" i="4"/>
  <c r="C261" i="4"/>
  <c r="B261" i="4"/>
  <c r="C260" i="4"/>
  <c r="B260" i="4"/>
  <c r="C259" i="4"/>
  <c r="B259" i="4"/>
  <c r="C258" i="4"/>
  <c r="B258" i="4"/>
  <c r="C257" i="4"/>
  <c r="B257" i="4"/>
  <c r="C256" i="4"/>
  <c r="B256" i="4"/>
  <c r="C255" i="4"/>
  <c r="B255" i="4"/>
  <c r="C254" i="4"/>
  <c r="B254" i="4"/>
  <c r="C253" i="4"/>
  <c r="B253" i="4"/>
  <c r="C252" i="4"/>
  <c r="B252" i="4"/>
  <c r="C251" i="4"/>
  <c r="B251" i="4"/>
  <c r="C250" i="4"/>
  <c r="B250" i="4"/>
  <c r="C249" i="4"/>
  <c r="B249" i="4"/>
  <c r="C248" i="4"/>
  <c r="B248" i="4"/>
  <c r="C247" i="4"/>
  <c r="B247" i="4"/>
  <c r="C246" i="4"/>
  <c r="B246" i="4"/>
  <c r="C245" i="4"/>
  <c r="B245" i="4"/>
  <c r="C244" i="4"/>
  <c r="B244" i="4"/>
  <c r="C243" i="4"/>
  <c r="B243" i="4"/>
  <c r="C242" i="4"/>
  <c r="B242" i="4"/>
  <c r="C241" i="4"/>
  <c r="B241" i="4"/>
  <c r="C240" i="4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3" i="4"/>
  <c r="B203" i="4"/>
  <c r="C202" i="4"/>
  <c r="B202" i="4"/>
  <c r="C201" i="4"/>
  <c r="B201" i="4"/>
  <c r="C200" i="4"/>
  <c r="B200" i="4"/>
  <c r="C199" i="4"/>
  <c r="B199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B11" i="1"/>
  <c r="D17" i="3"/>
  <c r="F2107" i="2"/>
  <c r="G2107" i="2"/>
  <c r="H2107" i="2"/>
  <c r="I2107" i="2"/>
  <c r="E2107" i="2"/>
  <c r="G2107" i="4" l="1"/>
  <c r="F2109" i="4"/>
  <c r="E2114" i="4"/>
  <c r="E2110" i="4"/>
  <c r="I2116" i="4"/>
  <c r="J2115" i="4"/>
  <c r="O2114" i="4"/>
  <c r="F2114" i="4"/>
  <c r="G2113" i="4"/>
  <c r="I2112" i="4"/>
  <c r="J2111" i="4"/>
  <c r="O2110" i="4"/>
  <c r="F2110" i="4"/>
  <c r="J2109" i="4"/>
  <c r="E2116" i="4"/>
  <c r="E2113" i="4"/>
  <c r="E2109" i="4"/>
  <c r="G2116" i="4"/>
  <c r="I2115" i="4"/>
  <c r="J2114" i="4"/>
  <c r="O2113" i="4"/>
  <c r="F2113" i="4"/>
  <c r="G2112" i="4"/>
  <c r="I2111" i="4"/>
  <c r="J2110" i="4"/>
  <c r="I2109" i="4"/>
  <c r="E2112" i="4"/>
  <c r="O2116" i="4"/>
  <c r="F2116" i="4"/>
  <c r="G2115" i="4"/>
  <c r="I2114" i="4"/>
  <c r="J2113" i="4"/>
  <c r="O2112" i="4"/>
  <c r="F2112" i="4"/>
  <c r="G2111" i="4"/>
  <c r="I2110" i="4"/>
  <c r="G2109" i="4"/>
  <c r="E2115" i="4"/>
  <c r="E2111" i="4"/>
  <c r="C43" i="1"/>
  <c r="J2116" i="4"/>
  <c r="O2115" i="4"/>
  <c r="F2115" i="4"/>
  <c r="G2114" i="4"/>
  <c r="I2113" i="4"/>
  <c r="J2112" i="4"/>
  <c r="O2111" i="4"/>
  <c r="F2111" i="4"/>
  <c r="G2110" i="4"/>
  <c r="J2107" i="4"/>
  <c r="M7" i="2"/>
  <c r="M177" i="2"/>
  <c r="M298" i="2"/>
  <c r="M527" i="2"/>
  <c r="L528" i="4" s="1"/>
  <c r="M671" i="2"/>
  <c r="L672" i="4" s="1"/>
  <c r="M891" i="2"/>
  <c r="L892" i="4" s="1"/>
  <c r="M1007" i="2"/>
  <c r="L1008" i="4" s="1"/>
  <c r="M1035" i="2"/>
  <c r="L1036" i="4" s="1"/>
  <c r="M1219" i="2"/>
  <c r="L1220" i="4" s="1"/>
  <c r="M2099" i="2"/>
  <c r="L2100" i="4" s="1"/>
  <c r="M6" i="2"/>
  <c r="E2118" i="4" l="1"/>
  <c r="I2118" i="4"/>
  <c r="F2118" i="4"/>
  <c r="J2118" i="4"/>
  <c r="G2118" i="4"/>
  <c r="M1303" i="2"/>
  <c r="L1304" i="4" s="1"/>
  <c r="M1295" i="2"/>
  <c r="L1296" i="4" s="1"/>
  <c r="M1287" i="2"/>
  <c r="L1288" i="4" s="1"/>
  <c r="M1283" i="2"/>
  <c r="L1284" i="4" s="1"/>
  <c r="M1275" i="2"/>
  <c r="L1276" i="4" s="1"/>
  <c r="M1267" i="2"/>
  <c r="L1268" i="4" s="1"/>
  <c r="M1259" i="2"/>
  <c r="L1260" i="4" s="1"/>
  <c r="M1251" i="2"/>
  <c r="L1252" i="4" s="1"/>
  <c r="M1243" i="2"/>
  <c r="L1244" i="4" s="1"/>
  <c r="M1235" i="2"/>
  <c r="L1236" i="4" s="1"/>
  <c r="M1227" i="2"/>
  <c r="L1228" i="4" s="1"/>
  <c r="M1223" i="2"/>
  <c r="L1224" i="4" s="1"/>
  <c r="M1215" i="2"/>
  <c r="L1216" i="4" s="1"/>
  <c r="M1207" i="2"/>
  <c r="L1208" i="4" s="1"/>
  <c r="M1199" i="2"/>
  <c r="L1200" i="4" s="1"/>
  <c r="M1191" i="2"/>
  <c r="L1192" i="4" s="1"/>
  <c r="M1183" i="2"/>
  <c r="L1184" i="4" s="1"/>
  <c r="M1175" i="2"/>
  <c r="L1176" i="4" s="1"/>
  <c r="M1171" i="2"/>
  <c r="L1172" i="4" s="1"/>
  <c r="M1163" i="2"/>
  <c r="L1164" i="4" s="1"/>
  <c r="M1155" i="2"/>
  <c r="L1156" i="4" s="1"/>
  <c r="M1147" i="2"/>
  <c r="L1148" i="4" s="1"/>
  <c r="M1143" i="2"/>
  <c r="L1144" i="4" s="1"/>
  <c r="M1135" i="2"/>
  <c r="L1136" i="4" s="1"/>
  <c r="M1127" i="2"/>
  <c r="L1128" i="4" s="1"/>
  <c r="M1119" i="2"/>
  <c r="L1120" i="4" s="1"/>
  <c r="M1111" i="2"/>
  <c r="L1112" i="4" s="1"/>
  <c r="M1103" i="2"/>
  <c r="L1104" i="4" s="1"/>
  <c r="M1095" i="2"/>
  <c r="L1096" i="4" s="1"/>
  <c r="M1087" i="2"/>
  <c r="L1088" i="4" s="1"/>
  <c r="M1079" i="2"/>
  <c r="L1080" i="4" s="1"/>
  <c r="M1067" i="2"/>
  <c r="L1068" i="4" s="1"/>
  <c r="M1059" i="2"/>
  <c r="L1060" i="4" s="1"/>
  <c r="M1051" i="2"/>
  <c r="L1052" i="4" s="1"/>
  <c r="M1043" i="2"/>
  <c r="L1044" i="4" s="1"/>
  <c r="M1039" i="2"/>
  <c r="L1040" i="4" s="1"/>
  <c r="M1031" i="2"/>
  <c r="L1032" i="4" s="1"/>
  <c r="M1019" i="2"/>
  <c r="L1020" i="4" s="1"/>
  <c r="M999" i="2"/>
  <c r="L1000" i="4" s="1"/>
  <c r="M991" i="2"/>
  <c r="L992" i="4" s="1"/>
  <c r="M983" i="2"/>
  <c r="L984" i="4" s="1"/>
  <c r="M975" i="2"/>
  <c r="L976" i="4" s="1"/>
  <c r="M967" i="2"/>
  <c r="L968" i="4" s="1"/>
  <c r="M959" i="2"/>
  <c r="L960" i="4" s="1"/>
  <c r="M951" i="2"/>
  <c r="L952" i="4" s="1"/>
  <c r="M947" i="2"/>
  <c r="L948" i="4" s="1"/>
  <c r="M939" i="2"/>
  <c r="L940" i="4" s="1"/>
  <c r="M927" i="2"/>
  <c r="L928" i="4" s="1"/>
  <c r="M919" i="2"/>
  <c r="L920" i="4" s="1"/>
  <c r="M911" i="2"/>
  <c r="L912" i="4" s="1"/>
  <c r="M903" i="2"/>
  <c r="L904" i="4" s="1"/>
  <c r="M895" i="2"/>
  <c r="L896" i="4" s="1"/>
  <c r="M887" i="2"/>
  <c r="L888" i="4" s="1"/>
  <c r="M879" i="2"/>
  <c r="L880" i="4" s="1"/>
  <c r="M871" i="2"/>
  <c r="L872" i="4" s="1"/>
  <c r="M859" i="2"/>
  <c r="L860" i="4" s="1"/>
  <c r="M851" i="2"/>
  <c r="L852" i="4" s="1"/>
  <c r="M843" i="2"/>
  <c r="L844" i="4" s="1"/>
  <c r="M835" i="2"/>
  <c r="L836" i="4" s="1"/>
  <c r="M827" i="2"/>
  <c r="L828" i="4" s="1"/>
  <c r="M819" i="2"/>
  <c r="L820" i="4" s="1"/>
  <c r="M815" i="2"/>
  <c r="L816" i="4" s="1"/>
  <c r="M807" i="2"/>
  <c r="L808" i="4" s="1"/>
  <c r="M799" i="2"/>
  <c r="L800" i="4" s="1"/>
  <c r="M791" i="2"/>
  <c r="L792" i="4" s="1"/>
  <c r="M783" i="2"/>
  <c r="L784" i="4" s="1"/>
  <c r="M775" i="2"/>
  <c r="L776" i="4" s="1"/>
  <c r="M767" i="2"/>
  <c r="L768" i="4" s="1"/>
  <c r="M759" i="2"/>
  <c r="L760" i="4" s="1"/>
  <c r="M755" i="2"/>
  <c r="L756" i="4" s="1"/>
  <c r="M747" i="2"/>
  <c r="L748" i="4" s="1"/>
  <c r="M739" i="2"/>
  <c r="L740" i="4" s="1"/>
  <c r="M731" i="2"/>
  <c r="L732" i="4" s="1"/>
  <c r="M723" i="2"/>
  <c r="L724" i="4" s="1"/>
  <c r="M715" i="2"/>
  <c r="L716" i="4" s="1"/>
  <c r="M707" i="2"/>
  <c r="L708" i="4" s="1"/>
  <c r="M699" i="2"/>
  <c r="L700" i="4" s="1"/>
  <c r="M691" i="2"/>
  <c r="L692" i="4" s="1"/>
  <c r="M683" i="2"/>
  <c r="L684" i="4" s="1"/>
  <c r="M663" i="2"/>
  <c r="L664" i="4" s="1"/>
  <c r="M655" i="2"/>
  <c r="L656" i="4" s="1"/>
  <c r="M647" i="2"/>
  <c r="L648" i="4" s="1"/>
  <c r="M639" i="2"/>
  <c r="L640" i="4" s="1"/>
  <c r="M631" i="2"/>
  <c r="L632" i="4" s="1"/>
  <c r="M627" i="2"/>
  <c r="L628" i="4" s="1"/>
  <c r="M619" i="2"/>
  <c r="L620" i="4" s="1"/>
  <c r="M611" i="2"/>
  <c r="L612" i="4" s="1"/>
  <c r="M599" i="2"/>
  <c r="L600" i="4" s="1"/>
  <c r="M591" i="2"/>
  <c r="L592" i="4" s="1"/>
  <c r="M587" i="2"/>
  <c r="L588" i="4" s="1"/>
  <c r="M579" i="2"/>
  <c r="L580" i="4" s="1"/>
  <c r="M571" i="2"/>
  <c r="L572" i="4" s="1"/>
  <c r="M563" i="2"/>
  <c r="L564" i="4" s="1"/>
  <c r="M555" i="2"/>
  <c r="L556" i="4" s="1"/>
  <c r="M551" i="2"/>
  <c r="L552" i="4" s="1"/>
  <c r="M543" i="2"/>
  <c r="L544" i="4" s="1"/>
  <c r="M535" i="2"/>
  <c r="L536" i="4" s="1"/>
  <c r="M531" i="2"/>
  <c r="L532" i="4" s="1"/>
  <c r="M523" i="2"/>
  <c r="L524" i="4" s="1"/>
  <c r="M515" i="2"/>
  <c r="L516" i="4" s="1"/>
  <c r="M507" i="2"/>
  <c r="L508" i="4" s="1"/>
  <c r="M499" i="2"/>
  <c r="L500" i="4" s="1"/>
  <c r="M491" i="2"/>
  <c r="L492" i="4" s="1"/>
  <c r="M483" i="2"/>
  <c r="L484" i="4" s="1"/>
  <c r="M475" i="2"/>
  <c r="L476" i="4" s="1"/>
  <c r="M467" i="2"/>
  <c r="L468" i="4" s="1"/>
  <c r="M459" i="2"/>
  <c r="L460" i="4" s="1"/>
  <c r="M447" i="2"/>
  <c r="L448" i="4" s="1"/>
  <c r="M443" i="2"/>
  <c r="L444" i="4" s="1"/>
  <c r="M435" i="2"/>
  <c r="L436" i="4" s="1"/>
  <c r="M427" i="2"/>
  <c r="L428" i="4" s="1"/>
  <c r="M419" i="2"/>
  <c r="L420" i="4" s="1"/>
  <c r="M407" i="2"/>
  <c r="L408" i="4" s="1"/>
  <c r="M399" i="2"/>
  <c r="L400" i="4" s="1"/>
  <c r="M387" i="2"/>
  <c r="L388" i="4" s="1"/>
  <c r="M379" i="2"/>
  <c r="L380" i="4" s="1"/>
  <c r="M371" i="2"/>
  <c r="L372" i="4" s="1"/>
  <c r="M363" i="2"/>
  <c r="L364" i="4" s="1"/>
  <c r="M355" i="2"/>
  <c r="L356" i="4" s="1"/>
  <c r="M343" i="2"/>
  <c r="L344" i="4" s="1"/>
  <c r="M335" i="2"/>
  <c r="L336" i="4" s="1"/>
  <c r="M327" i="2"/>
  <c r="L328" i="4" s="1"/>
  <c r="M319" i="2"/>
  <c r="L320" i="4" s="1"/>
  <c r="M311" i="2"/>
  <c r="L312" i="4" s="1"/>
  <c r="M303" i="2"/>
  <c r="L304" i="4" s="1"/>
  <c r="M295" i="2"/>
  <c r="L296" i="4" s="1"/>
  <c r="M287" i="2"/>
  <c r="L288" i="4" s="1"/>
  <c r="M279" i="2"/>
  <c r="L280" i="4" s="1"/>
  <c r="M271" i="2"/>
  <c r="L272" i="4" s="1"/>
  <c r="M263" i="2"/>
  <c r="L264" i="4" s="1"/>
  <c r="M255" i="2"/>
  <c r="L256" i="4" s="1"/>
  <c r="M247" i="2"/>
  <c r="L248" i="4" s="1"/>
  <c r="M239" i="2"/>
  <c r="L240" i="4" s="1"/>
  <c r="M231" i="2"/>
  <c r="L232" i="4" s="1"/>
  <c r="M223" i="2"/>
  <c r="L224" i="4" s="1"/>
  <c r="M215" i="2"/>
  <c r="L216" i="4" s="1"/>
  <c r="M207" i="2"/>
  <c r="L208" i="4" s="1"/>
  <c r="M199" i="2"/>
  <c r="L200" i="4" s="1"/>
  <c r="M191" i="2"/>
  <c r="L192" i="4" s="1"/>
  <c r="M183" i="2"/>
  <c r="L184" i="4" s="1"/>
  <c r="M175" i="2"/>
  <c r="L176" i="4" s="1"/>
  <c r="M167" i="2"/>
  <c r="L168" i="4" s="1"/>
  <c r="M159" i="2"/>
  <c r="L160" i="4" s="1"/>
  <c r="M151" i="2"/>
  <c r="L152" i="4" s="1"/>
  <c r="M143" i="2"/>
  <c r="L144" i="4" s="1"/>
  <c r="M135" i="2"/>
  <c r="L136" i="4" s="1"/>
  <c r="M127" i="2"/>
  <c r="L128" i="4" s="1"/>
  <c r="M119" i="2"/>
  <c r="L120" i="4" s="1"/>
  <c r="M111" i="2"/>
  <c r="L112" i="4" s="1"/>
  <c r="M103" i="2"/>
  <c r="L104" i="4" s="1"/>
  <c r="M95" i="2"/>
  <c r="L96" i="4" s="1"/>
  <c r="M87" i="2"/>
  <c r="L88" i="4" s="1"/>
  <c r="M79" i="2"/>
  <c r="L80" i="4" s="1"/>
  <c r="M71" i="2"/>
  <c r="L72" i="4" s="1"/>
  <c r="M63" i="2"/>
  <c r="L64" i="4" s="1"/>
  <c r="M55" i="2"/>
  <c r="L56" i="4" s="1"/>
  <c r="M47" i="2"/>
  <c r="L48" i="4" s="1"/>
  <c r="M39" i="2"/>
  <c r="L40" i="4" s="1"/>
  <c r="M31" i="2"/>
  <c r="L32" i="4" s="1"/>
  <c r="M27" i="2"/>
  <c r="L28" i="4" s="1"/>
  <c r="M19" i="2"/>
  <c r="L20" i="4" s="1"/>
  <c r="M15" i="2"/>
  <c r="L16" i="4" s="1"/>
  <c r="M11" i="2"/>
  <c r="L12" i="4" s="1"/>
  <c r="M2102" i="2"/>
  <c r="L2103" i="4" s="1"/>
  <c r="M2094" i="2"/>
  <c r="L2095" i="4" s="1"/>
  <c r="M2086" i="2"/>
  <c r="L2087" i="4" s="1"/>
  <c r="M2078" i="2"/>
  <c r="L2079" i="4" s="1"/>
  <c r="M2070" i="2"/>
  <c r="L2071" i="4" s="1"/>
  <c r="M2062" i="2"/>
  <c r="L2063" i="4" s="1"/>
  <c r="M2054" i="2"/>
  <c r="L2055" i="4" s="1"/>
  <c r="M2046" i="2"/>
  <c r="L2047" i="4" s="1"/>
  <c r="M2038" i="2"/>
  <c r="L2039" i="4" s="1"/>
  <c r="M2030" i="2"/>
  <c r="L2031" i="4" s="1"/>
  <c r="M2022" i="2"/>
  <c r="L2023" i="4" s="1"/>
  <c r="M2014" i="2"/>
  <c r="L2015" i="4" s="1"/>
  <c r="M2006" i="2"/>
  <c r="L2007" i="4" s="1"/>
  <c r="M1998" i="2"/>
  <c r="L1999" i="4" s="1"/>
  <c r="M1990" i="2"/>
  <c r="L1991" i="4" s="1"/>
  <c r="M1982" i="2"/>
  <c r="L1983" i="4" s="1"/>
  <c r="M1974" i="2"/>
  <c r="L1975" i="4" s="1"/>
  <c r="M1966" i="2"/>
  <c r="L1967" i="4" s="1"/>
  <c r="M1962" i="2"/>
  <c r="L1963" i="4" s="1"/>
  <c r="M1954" i="2"/>
  <c r="L1955" i="4" s="1"/>
  <c r="M1946" i="2"/>
  <c r="L1947" i="4" s="1"/>
  <c r="M1938" i="2"/>
  <c r="L1939" i="4" s="1"/>
  <c r="M1930" i="2"/>
  <c r="L1931" i="4" s="1"/>
  <c r="M1922" i="2"/>
  <c r="L1923" i="4" s="1"/>
  <c r="M1914" i="2"/>
  <c r="L1915" i="4" s="1"/>
  <c r="M1906" i="2"/>
  <c r="L1907" i="4" s="1"/>
  <c r="M1898" i="2"/>
  <c r="L1899" i="4" s="1"/>
  <c r="M1894" i="2"/>
  <c r="L1895" i="4" s="1"/>
  <c r="M1886" i="2"/>
  <c r="L1887" i="4" s="1"/>
  <c r="M1878" i="2"/>
  <c r="L1879" i="4" s="1"/>
  <c r="M1870" i="2"/>
  <c r="L1871" i="4" s="1"/>
  <c r="M1862" i="2"/>
  <c r="L1863" i="4" s="1"/>
  <c r="M1854" i="2"/>
  <c r="L1855" i="4" s="1"/>
  <c r="M1846" i="2"/>
  <c r="L1847" i="4" s="1"/>
  <c r="M1838" i="2"/>
  <c r="L1839" i="4" s="1"/>
  <c r="M1830" i="2"/>
  <c r="L1831" i="4" s="1"/>
  <c r="M1822" i="2"/>
  <c r="L1823" i="4" s="1"/>
  <c r="M1814" i="2"/>
  <c r="L1815" i="4" s="1"/>
  <c r="M1806" i="2"/>
  <c r="L1807" i="4" s="1"/>
  <c r="M1798" i="2"/>
  <c r="L1799" i="4" s="1"/>
  <c r="M1790" i="2"/>
  <c r="L1791" i="4" s="1"/>
  <c r="M1782" i="2"/>
  <c r="L1783" i="4" s="1"/>
  <c r="M1774" i="2"/>
  <c r="L1775" i="4" s="1"/>
  <c r="M1766" i="2"/>
  <c r="L1767" i="4" s="1"/>
  <c r="M1758" i="2"/>
  <c r="L1759" i="4" s="1"/>
  <c r="M1750" i="2"/>
  <c r="L1751" i="4" s="1"/>
  <c r="M1742" i="2"/>
  <c r="L1743" i="4" s="1"/>
  <c r="M1734" i="2"/>
  <c r="L1735" i="4" s="1"/>
  <c r="M1726" i="2"/>
  <c r="L1727" i="4" s="1"/>
  <c r="M1718" i="2"/>
  <c r="L1719" i="4" s="1"/>
  <c r="M1710" i="2"/>
  <c r="L1711" i="4" s="1"/>
  <c r="M1702" i="2"/>
  <c r="L1703" i="4" s="1"/>
  <c r="M1694" i="2"/>
  <c r="L1695" i="4" s="1"/>
  <c r="M1686" i="2"/>
  <c r="L1687" i="4" s="1"/>
  <c r="M1678" i="2"/>
  <c r="L1679" i="4" s="1"/>
  <c r="M1670" i="2"/>
  <c r="L1671" i="4" s="1"/>
  <c r="M1662" i="2"/>
  <c r="L1663" i="4" s="1"/>
  <c r="M1654" i="2"/>
  <c r="L1655" i="4" s="1"/>
  <c r="M1650" i="2"/>
  <c r="L1651" i="4" s="1"/>
  <c r="M1642" i="2"/>
  <c r="L1643" i="4" s="1"/>
  <c r="M1634" i="2"/>
  <c r="L1635" i="4" s="1"/>
  <c r="M1626" i="2"/>
  <c r="L1627" i="4" s="1"/>
  <c r="M1618" i="2"/>
  <c r="L1619" i="4" s="1"/>
  <c r="M1610" i="2"/>
  <c r="L1611" i="4" s="1"/>
  <c r="M1602" i="2"/>
  <c r="L1603" i="4" s="1"/>
  <c r="M1594" i="2"/>
  <c r="L1595" i="4" s="1"/>
  <c r="M1586" i="2"/>
  <c r="L1587" i="4" s="1"/>
  <c r="M1574" i="2"/>
  <c r="L1575" i="4" s="1"/>
  <c r="M1566" i="2"/>
  <c r="L1567" i="4" s="1"/>
  <c r="M1558" i="2"/>
  <c r="L1559" i="4" s="1"/>
  <c r="M1550" i="2"/>
  <c r="L1551" i="4" s="1"/>
  <c r="M1542" i="2"/>
  <c r="L1543" i="4" s="1"/>
  <c r="M1530" i="2"/>
  <c r="L1531" i="4" s="1"/>
  <c r="M1522" i="2"/>
  <c r="L1523" i="4" s="1"/>
  <c r="M1514" i="2"/>
  <c r="L1515" i="4" s="1"/>
  <c r="M1506" i="2"/>
  <c r="L1507" i="4" s="1"/>
  <c r="M1498" i="2"/>
  <c r="L1499" i="4" s="1"/>
  <c r="M1490" i="2"/>
  <c r="L1491" i="4" s="1"/>
  <c r="M1478" i="2"/>
  <c r="L1479" i="4" s="1"/>
  <c r="M1470" i="2"/>
  <c r="L1471" i="4" s="1"/>
  <c r="M1462" i="2"/>
  <c r="L1463" i="4" s="1"/>
  <c r="M1454" i="2"/>
  <c r="L1455" i="4" s="1"/>
  <c r="M1446" i="2"/>
  <c r="L1447" i="4" s="1"/>
  <c r="M1438" i="2"/>
  <c r="L1439" i="4" s="1"/>
  <c r="M1426" i="2"/>
  <c r="L1427" i="4" s="1"/>
  <c r="M1418" i="2"/>
  <c r="L1419" i="4" s="1"/>
  <c r="M1410" i="2"/>
  <c r="L1411" i="4" s="1"/>
  <c r="M1402" i="2"/>
  <c r="L1403" i="4" s="1"/>
  <c r="M1394" i="2"/>
  <c r="L1395" i="4" s="1"/>
  <c r="M1382" i="2"/>
  <c r="L1383" i="4" s="1"/>
  <c r="M1374" i="2"/>
  <c r="L1375" i="4" s="1"/>
  <c r="M1366" i="2"/>
  <c r="L1367" i="4" s="1"/>
  <c r="M1358" i="2"/>
  <c r="L1359" i="4" s="1"/>
  <c r="M1350" i="2"/>
  <c r="L1351" i="4" s="1"/>
  <c r="M1342" i="2"/>
  <c r="L1343" i="4" s="1"/>
  <c r="M1334" i="2"/>
  <c r="L1335" i="4" s="1"/>
  <c r="M1330" i="2"/>
  <c r="L1331" i="4" s="1"/>
  <c r="M1322" i="2"/>
  <c r="L1323" i="4" s="1"/>
  <c r="M1314" i="2"/>
  <c r="L1315" i="4" s="1"/>
  <c r="M1302" i="2"/>
  <c r="L1303" i="4" s="1"/>
  <c r="M1294" i="2"/>
  <c r="L1295" i="4" s="1"/>
  <c r="M1286" i="2"/>
  <c r="L1287" i="4" s="1"/>
  <c r="M1278" i="2"/>
  <c r="L1279" i="4" s="1"/>
  <c r="M1266" i="2"/>
  <c r="L1267" i="4" s="1"/>
  <c r="M1258" i="2"/>
  <c r="L1259" i="4" s="1"/>
  <c r="M1250" i="2"/>
  <c r="L1251" i="4" s="1"/>
  <c r="M1246" i="2"/>
  <c r="L1247" i="4" s="1"/>
  <c r="M1238" i="2"/>
  <c r="L1239" i="4" s="1"/>
  <c r="M1226" i="2"/>
  <c r="L1227" i="4" s="1"/>
  <c r="M1214" i="2"/>
  <c r="L1215" i="4" s="1"/>
  <c r="M1202" i="2"/>
  <c r="L1203" i="4" s="1"/>
  <c r="M1198" i="2"/>
  <c r="L1199" i="4" s="1"/>
  <c r="M1190" i="2"/>
  <c r="L1191" i="4" s="1"/>
  <c r="M1182" i="2"/>
  <c r="L1183" i="4" s="1"/>
  <c r="M1174" i="2"/>
  <c r="L1175" i="4" s="1"/>
  <c r="M1170" i="2"/>
  <c r="L1171" i="4" s="1"/>
  <c r="M1162" i="2"/>
  <c r="L1163" i="4" s="1"/>
  <c r="M1154" i="2"/>
  <c r="L1155" i="4" s="1"/>
  <c r="M1150" i="2"/>
  <c r="L1151" i="4" s="1"/>
  <c r="M1142" i="2"/>
  <c r="L1143" i="4" s="1"/>
  <c r="M1134" i="2"/>
  <c r="L1135" i="4" s="1"/>
  <c r="M1126" i="2"/>
  <c r="L1127" i="4" s="1"/>
  <c r="M1118" i="2"/>
  <c r="L1119" i="4" s="1"/>
  <c r="M1110" i="2"/>
  <c r="L1111" i="4" s="1"/>
  <c r="M1102" i="2"/>
  <c r="L1103" i="4" s="1"/>
  <c r="M1094" i="2"/>
  <c r="L1095" i="4" s="1"/>
  <c r="M1086" i="2"/>
  <c r="L1087" i="4" s="1"/>
  <c r="M1078" i="2"/>
  <c r="L1079" i="4" s="1"/>
  <c r="M1066" i="2"/>
  <c r="L1067" i="4" s="1"/>
  <c r="M1058" i="2"/>
  <c r="L1059" i="4" s="1"/>
  <c r="M1046" i="2"/>
  <c r="L1047" i="4" s="1"/>
  <c r="M1038" i="2"/>
  <c r="L1039" i="4" s="1"/>
  <c r="M1030" i="2"/>
  <c r="L1031" i="4" s="1"/>
  <c r="M1022" i="2"/>
  <c r="L1023" i="4" s="1"/>
  <c r="M1014" i="2"/>
  <c r="L1015" i="4" s="1"/>
  <c r="M1006" i="2"/>
  <c r="L1007" i="4" s="1"/>
  <c r="M998" i="2"/>
  <c r="L999" i="4" s="1"/>
  <c r="M990" i="2"/>
  <c r="L991" i="4" s="1"/>
  <c r="M982" i="2"/>
  <c r="L983" i="4" s="1"/>
  <c r="M978" i="2"/>
  <c r="L979" i="4" s="1"/>
  <c r="M970" i="2"/>
  <c r="L971" i="4" s="1"/>
  <c r="M962" i="2"/>
  <c r="L963" i="4" s="1"/>
  <c r="M954" i="2"/>
  <c r="L955" i="4" s="1"/>
  <c r="M942" i="2"/>
  <c r="L943" i="4" s="1"/>
  <c r="M934" i="2"/>
  <c r="L935" i="4" s="1"/>
  <c r="M926" i="2"/>
  <c r="L927" i="4" s="1"/>
  <c r="M918" i="2"/>
  <c r="L919" i="4" s="1"/>
  <c r="M906" i="2"/>
  <c r="L907" i="4" s="1"/>
  <c r="M898" i="2"/>
  <c r="L899" i="4" s="1"/>
  <c r="M890" i="2"/>
  <c r="L891" i="4" s="1"/>
  <c r="M882" i="2"/>
  <c r="L883" i="4" s="1"/>
  <c r="M874" i="2"/>
  <c r="L875" i="4" s="1"/>
  <c r="M866" i="2"/>
  <c r="L867" i="4" s="1"/>
  <c r="M858" i="2"/>
  <c r="L859" i="4" s="1"/>
  <c r="M850" i="2"/>
  <c r="L851" i="4" s="1"/>
  <c r="M842" i="2"/>
  <c r="L843" i="4" s="1"/>
  <c r="M834" i="2"/>
  <c r="L835" i="4" s="1"/>
  <c r="M826" i="2"/>
  <c r="L827" i="4" s="1"/>
  <c r="M818" i="2"/>
  <c r="L819" i="4" s="1"/>
  <c r="M810" i="2"/>
  <c r="L811" i="4" s="1"/>
  <c r="M802" i="2"/>
  <c r="L803" i="4" s="1"/>
  <c r="M794" i="2"/>
  <c r="L795" i="4" s="1"/>
  <c r="M786" i="2"/>
  <c r="L787" i="4" s="1"/>
  <c r="M774" i="2"/>
  <c r="L775" i="4" s="1"/>
  <c r="M766" i="2"/>
  <c r="L767" i="4" s="1"/>
  <c r="M758" i="2"/>
  <c r="L759" i="4" s="1"/>
  <c r="M750" i="2"/>
  <c r="L751" i="4" s="1"/>
  <c r="M742" i="2"/>
  <c r="L743" i="4" s="1"/>
  <c r="M734" i="2"/>
  <c r="L735" i="4" s="1"/>
  <c r="M726" i="2"/>
  <c r="L727" i="4" s="1"/>
  <c r="M718" i="2"/>
  <c r="L719" i="4" s="1"/>
  <c r="M710" i="2"/>
  <c r="L711" i="4" s="1"/>
  <c r="M702" i="2"/>
  <c r="L703" i="4" s="1"/>
  <c r="M694" i="2"/>
  <c r="L695" i="4" s="1"/>
  <c r="M686" i="2"/>
  <c r="L687" i="4" s="1"/>
  <c r="M678" i="2"/>
  <c r="L679" i="4" s="1"/>
  <c r="M670" i="2"/>
  <c r="L671" i="4" s="1"/>
  <c r="M666" i="2"/>
  <c r="L667" i="4" s="1"/>
  <c r="M658" i="2"/>
  <c r="L659" i="4" s="1"/>
  <c r="M646" i="2"/>
  <c r="L647" i="4" s="1"/>
  <c r="M638" i="2"/>
  <c r="L639" i="4" s="1"/>
  <c r="M630" i="2"/>
  <c r="L631" i="4" s="1"/>
  <c r="M622" i="2"/>
  <c r="L623" i="4" s="1"/>
  <c r="M614" i="2"/>
  <c r="L615" i="4" s="1"/>
  <c r="M606" i="2"/>
  <c r="L607" i="4" s="1"/>
  <c r="M594" i="2"/>
  <c r="L595" i="4" s="1"/>
  <c r="M586" i="2"/>
  <c r="L587" i="4" s="1"/>
  <c r="M578" i="2"/>
  <c r="L579" i="4" s="1"/>
  <c r="M566" i="2"/>
  <c r="L567" i="4" s="1"/>
  <c r="M558" i="2"/>
  <c r="L559" i="4" s="1"/>
  <c r="M550" i="2"/>
  <c r="L551" i="4" s="1"/>
  <c r="M542" i="2"/>
  <c r="L543" i="4" s="1"/>
  <c r="M534" i="2"/>
  <c r="L535" i="4" s="1"/>
  <c r="M526" i="2"/>
  <c r="L527" i="4" s="1"/>
  <c r="M518" i="2"/>
  <c r="L519" i="4" s="1"/>
  <c r="M510" i="2"/>
  <c r="L511" i="4" s="1"/>
  <c r="M502" i="2"/>
  <c r="L503" i="4" s="1"/>
  <c r="M494" i="2"/>
  <c r="L495" i="4" s="1"/>
  <c r="M486" i="2"/>
  <c r="L487" i="4" s="1"/>
  <c r="M478" i="2"/>
  <c r="L479" i="4" s="1"/>
  <c r="M470" i="2"/>
  <c r="L471" i="4" s="1"/>
  <c r="M462" i="2"/>
  <c r="L463" i="4" s="1"/>
  <c r="M454" i="2"/>
  <c r="L455" i="4" s="1"/>
  <c r="M446" i="2"/>
  <c r="L447" i="4" s="1"/>
  <c r="M438" i="2"/>
  <c r="L439" i="4" s="1"/>
  <c r="M430" i="2"/>
  <c r="L431" i="4" s="1"/>
  <c r="M422" i="2"/>
  <c r="L423" i="4" s="1"/>
  <c r="M410" i="2"/>
  <c r="L411" i="4" s="1"/>
  <c r="M402" i="2"/>
  <c r="L403" i="4" s="1"/>
  <c r="M394" i="2"/>
  <c r="L395" i="4" s="1"/>
  <c r="M386" i="2"/>
  <c r="L387" i="4" s="1"/>
  <c r="M378" i="2"/>
  <c r="L379" i="4" s="1"/>
  <c r="M370" i="2"/>
  <c r="L371" i="4" s="1"/>
  <c r="M362" i="2"/>
  <c r="L363" i="4" s="1"/>
  <c r="M354" i="2"/>
  <c r="L355" i="4" s="1"/>
  <c r="M346" i="2"/>
  <c r="L347" i="4" s="1"/>
  <c r="M334" i="2"/>
  <c r="L335" i="4" s="1"/>
  <c r="M326" i="2"/>
  <c r="L327" i="4" s="1"/>
  <c r="M318" i="2"/>
  <c r="L319" i="4" s="1"/>
  <c r="M310" i="2"/>
  <c r="L311" i="4" s="1"/>
  <c r="M290" i="2"/>
  <c r="L291" i="4" s="1"/>
  <c r="M278" i="2"/>
  <c r="L279" i="4" s="1"/>
  <c r="M270" i="2"/>
  <c r="L271" i="4" s="1"/>
  <c r="M262" i="2"/>
  <c r="L263" i="4" s="1"/>
  <c r="M254" i="2"/>
  <c r="L255" i="4" s="1"/>
  <c r="M246" i="2"/>
  <c r="L247" i="4" s="1"/>
  <c r="M238" i="2"/>
  <c r="L239" i="4" s="1"/>
  <c r="M230" i="2"/>
  <c r="L231" i="4" s="1"/>
  <c r="M222" i="2"/>
  <c r="L223" i="4" s="1"/>
  <c r="M214" i="2"/>
  <c r="L215" i="4" s="1"/>
  <c r="M206" i="2"/>
  <c r="L207" i="4" s="1"/>
  <c r="M198" i="2"/>
  <c r="L199" i="4" s="1"/>
  <c r="M190" i="2"/>
  <c r="L191" i="4" s="1"/>
  <c r="M182" i="2"/>
  <c r="L183" i="4" s="1"/>
  <c r="M174" i="2"/>
  <c r="L175" i="4" s="1"/>
  <c r="M166" i="2"/>
  <c r="L167" i="4" s="1"/>
  <c r="M154" i="2"/>
  <c r="L155" i="4" s="1"/>
  <c r="M146" i="2"/>
  <c r="L147" i="4" s="1"/>
  <c r="M138" i="2"/>
  <c r="L139" i="4" s="1"/>
  <c r="M130" i="2"/>
  <c r="L131" i="4" s="1"/>
  <c r="M122" i="2"/>
  <c r="L123" i="4" s="1"/>
  <c r="M114" i="2"/>
  <c r="L115" i="4" s="1"/>
  <c r="M106" i="2"/>
  <c r="L107" i="4" s="1"/>
  <c r="M98" i="2"/>
  <c r="L99" i="4" s="1"/>
  <c r="M90" i="2"/>
  <c r="L91" i="4" s="1"/>
  <c r="M82" i="2"/>
  <c r="L83" i="4" s="1"/>
  <c r="M74" i="2"/>
  <c r="L75" i="4" s="1"/>
  <c r="M66" i="2"/>
  <c r="L67" i="4" s="1"/>
  <c r="M58" i="2"/>
  <c r="L59" i="4" s="1"/>
  <c r="M54" i="2"/>
  <c r="L55" i="4" s="1"/>
  <c r="M46" i="2"/>
  <c r="L47" i="4" s="1"/>
  <c r="M38" i="2"/>
  <c r="L39" i="4" s="1"/>
  <c r="M34" i="2"/>
  <c r="L35" i="4" s="1"/>
  <c r="M30" i="2"/>
  <c r="L31" i="4" s="1"/>
  <c r="M26" i="2"/>
  <c r="L27" i="4" s="1"/>
  <c r="M22" i="2"/>
  <c r="L23" i="4" s="1"/>
  <c r="M18" i="2"/>
  <c r="L19" i="4" s="1"/>
  <c r="M14" i="2"/>
  <c r="L15" i="4" s="1"/>
  <c r="M10" i="2"/>
  <c r="L11" i="4" s="1"/>
  <c r="M2097" i="2"/>
  <c r="L2098" i="4" s="1"/>
  <c r="M2089" i="2"/>
  <c r="L2090" i="4" s="1"/>
  <c r="M2081" i="2"/>
  <c r="L2082" i="4" s="1"/>
  <c r="M2077" i="2"/>
  <c r="L2078" i="4" s="1"/>
  <c r="M2069" i="2"/>
  <c r="L2070" i="4" s="1"/>
  <c r="M2061" i="2"/>
  <c r="L2062" i="4" s="1"/>
  <c r="M2057" i="2"/>
  <c r="L2058" i="4" s="1"/>
  <c r="M2049" i="2"/>
  <c r="L2050" i="4" s="1"/>
  <c r="M2045" i="2"/>
  <c r="L2046" i="4" s="1"/>
  <c r="M2037" i="2"/>
  <c r="L2038" i="4" s="1"/>
  <c r="M2029" i="2"/>
  <c r="L2030" i="4" s="1"/>
  <c r="M2025" i="2"/>
  <c r="L2026" i="4" s="1"/>
  <c r="M2021" i="2"/>
  <c r="L2022" i="4" s="1"/>
  <c r="M2017" i="2"/>
  <c r="L2018" i="4" s="1"/>
  <c r="M2013" i="2"/>
  <c r="L2014" i="4" s="1"/>
  <c r="M2009" i="2"/>
  <c r="L2010" i="4" s="1"/>
  <c r="M2001" i="2"/>
  <c r="L2002" i="4" s="1"/>
  <c r="M1997" i="2"/>
  <c r="L1998" i="4" s="1"/>
  <c r="M1993" i="2"/>
  <c r="L1994" i="4" s="1"/>
  <c r="M1989" i="2"/>
  <c r="L1990" i="4" s="1"/>
  <c r="M1985" i="2"/>
  <c r="L1986" i="4" s="1"/>
  <c r="M1981" i="2"/>
  <c r="L1982" i="4" s="1"/>
  <c r="M1977" i="2"/>
  <c r="L1978" i="4" s="1"/>
  <c r="M1973" i="2"/>
  <c r="L1974" i="4" s="1"/>
  <c r="M1969" i="2"/>
  <c r="L1970" i="4" s="1"/>
  <c r="M1965" i="2"/>
  <c r="L1966" i="4" s="1"/>
  <c r="M1961" i="2"/>
  <c r="L1962" i="4" s="1"/>
  <c r="M1957" i="2"/>
  <c r="L1958" i="4" s="1"/>
  <c r="M1953" i="2"/>
  <c r="L1954" i="4" s="1"/>
  <c r="M1949" i="2"/>
  <c r="L1950" i="4" s="1"/>
  <c r="M1945" i="2"/>
  <c r="L1946" i="4" s="1"/>
  <c r="M1941" i="2"/>
  <c r="L1942" i="4" s="1"/>
  <c r="M1937" i="2"/>
  <c r="L1938" i="4" s="1"/>
  <c r="M1933" i="2"/>
  <c r="L1934" i="4" s="1"/>
  <c r="M1929" i="2"/>
  <c r="L1930" i="4" s="1"/>
  <c r="M1925" i="2"/>
  <c r="L1926" i="4" s="1"/>
  <c r="M1921" i="2"/>
  <c r="L1922" i="4" s="1"/>
  <c r="M1917" i="2"/>
  <c r="L1918" i="4" s="1"/>
  <c r="M1913" i="2"/>
  <c r="L1914" i="4" s="1"/>
  <c r="M1909" i="2"/>
  <c r="L1910" i="4" s="1"/>
  <c r="M1905" i="2"/>
  <c r="L1906" i="4" s="1"/>
  <c r="M1901" i="2"/>
  <c r="L1902" i="4" s="1"/>
  <c r="M1897" i="2"/>
  <c r="L1898" i="4" s="1"/>
  <c r="M1893" i="2"/>
  <c r="L1894" i="4" s="1"/>
  <c r="M1889" i="2"/>
  <c r="L1890" i="4" s="1"/>
  <c r="M1885" i="2"/>
  <c r="L1886" i="4" s="1"/>
  <c r="M1881" i="2"/>
  <c r="L1882" i="4" s="1"/>
  <c r="M1877" i="2"/>
  <c r="L1878" i="4" s="1"/>
  <c r="M1873" i="2"/>
  <c r="L1874" i="4" s="1"/>
  <c r="M1869" i="2"/>
  <c r="L1870" i="4" s="1"/>
  <c r="M1865" i="2"/>
  <c r="L1866" i="4" s="1"/>
  <c r="M1861" i="2"/>
  <c r="L1862" i="4" s="1"/>
  <c r="M1857" i="2"/>
  <c r="L1858" i="4" s="1"/>
  <c r="M1853" i="2"/>
  <c r="L1854" i="4" s="1"/>
  <c r="M1849" i="2"/>
  <c r="L1850" i="4" s="1"/>
  <c r="M1845" i="2"/>
  <c r="L1846" i="4" s="1"/>
  <c r="M1841" i="2"/>
  <c r="L1842" i="4" s="1"/>
  <c r="M1837" i="2"/>
  <c r="L1838" i="4" s="1"/>
  <c r="M1833" i="2"/>
  <c r="L1834" i="4" s="1"/>
  <c r="M1829" i="2"/>
  <c r="L1830" i="4" s="1"/>
  <c r="M1825" i="2"/>
  <c r="L1826" i="4" s="1"/>
  <c r="M1821" i="2"/>
  <c r="L1822" i="4" s="1"/>
  <c r="M1817" i="2"/>
  <c r="L1818" i="4" s="1"/>
  <c r="M1813" i="2"/>
  <c r="L1814" i="4" s="1"/>
  <c r="M1809" i="2"/>
  <c r="L1810" i="4" s="1"/>
  <c r="M1805" i="2"/>
  <c r="L1806" i="4" s="1"/>
  <c r="M1801" i="2"/>
  <c r="L1802" i="4" s="1"/>
  <c r="M1797" i="2"/>
  <c r="L1798" i="4" s="1"/>
  <c r="M1793" i="2"/>
  <c r="L1794" i="4" s="1"/>
  <c r="M1789" i="2"/>
  <c r="L1790" i="4" s="1"/>
  <c r="M2104" i="2"/>
  <c r="L2105" i="4" s="1"/>
  <c r="M2100" i="2"/>
  <c r="L2101" i="4" s="1"/>
  <c r="M2096" i="2"/>
  <c r="L2097" i="4" s="1"/>
  <c r="M2092" i="2"/>
  <c r="L2093" i="4" s="1"/>
  <c r="M2088" i="2"/>
  <c r="L2089" i="4" s="1"/>
  <c r="M2084" i="2"/>
  <c r="L2085" i="4" s="1"/>
  <c r="M2080" i="2"/>
  <c r="L2081" i="4" s="1"/>
  <c r="M2076" i="2"/>
  <c r="L2077" i="4" s="1"/>
  <c r="M2072" i="2"/>
  <c r="L2073" i="4" s="1"/>
  <c r="M2068" i="2"/>
  <c r="L2069" i="4" s="1"/>
  <c r="M2064" i="2"/>
  <c r="L2065" i="4" s="1"/>
  <c r="M2060" i="2"/>
  <c r="L2061" i="4" s="1"/>
  <c r="M2056" i="2"/>
  <c r="L2057" i="4" s="1"/>
  <c r="M2052" i="2"/>
  <c r="L2053" i="4" s="1"/>
  <c r="M2048" i="2"/>
  <c r="L2049" i="4" s="1"/>
  <c r="M2044" i="2"/>
  <c r="L2045" i="4" s="1"/>
  <c r="M2040" i="2"/>
  <c r="L2041" i="4" s="1"/>
  <c r="M2036" i="2"/>
  <c r="L2037" i="4" s="1"/>
  <c r="M2032" i="2"/>
  <c r="L2033" i="4" s="1"/>
  <c r="M2028" i="2"/>
  <c r="L2029" i="4" s="1"/>
  <c r="M2024" i="2"/>
  <c r="L2025" i="4" s="1"/>
  <c r="M2020" i="2"/>
  <c r="L2021" i="4" s="1"/>
  <c r="M2016" i="2"/>
  <c r="L2017" i="4" s="1"/>
  <c r="M2012" i="2"/>
  <c r="L2013" i="4" s="1"/>
  <c r="M2008" i="2"/>
  <c r="L2009" i="4" s="1"/>
  <c r="M2004" i="2"/>
  <c r="L2005" i="4" s="1"/>
  <c r="M2000" i="2"/>
  <c r="L2001" i="4" s="1"/>
  <c r="M1996" i="2"/>
  <c r="L1997" i="4" s="1"/>
  <c r="M1992" i="2"/>
  <c r="L1993" i="4" s="1"/>
  <c r="M1988" i="2"/>
  <c r="L1989" i="4" s="1"/>
  <c r="M1984" i="2"/>
  <c r="L1985" i="4" s="1"/>
  <c r="M1980" i="2"/>
  <c r="L1981" i="4" s="1"/>
  <c r="M1976" i="2"/>
  <c r="L1977" i="4" s="1"/>
  <c r="M1972" i="2"/>
  <c r="L1973" i="4" s="1"/>
  <c r="M1968" i="2"/>
  <c r="L1969" i="4" s="1"/>
  <c r="M1964" i="2"/>
  <c r="L1965" i="4" s="1"/>
  <c r="M1960" i="2"/>
  <c r="L1961" i="4" s="1"/>
  <c r="M1956" i="2"/>
  <c r="L1957" i="4" s="1"/>
  <c r="M1952" i="2"/>
  <c r="L1953" i="4" s="1"/>
  <c r="M1948" i="2"/>
  <c r="L1949" i="4" s="1"/>
  <c r="M1944" i="2"/>
  <c r="L1945" i="4" s="1"/>
  <c r="M1940" i="2"/>
  <c r="L1941" i="4" s="1"/>
  <c r="M1936" i="2"/>
  <c r="L1937" i="4" s="1"/>
  <c r="M1932" i="2"/>
  <c r="L1933" i="4" s="1"/>
  <c r="M1928" i="2"/>
  <c r="L1929" i="4" s="1"/>
  <c r="M1924" i="2"/>
  <c r="L1925" i="4" s="1"/>
  <c r="M1920" i="2"/>
  <c r="L1921" i="4" s="1"/>
  <c r="M1916" i="2"/>
  <c r="L1917" i="4" s="1"/>
  <c r="M1912" i="2"/>
  <c r="L1913" i="4" s="1"/>
  <c r="M1908" i="2"/>
  <c r="L1909" i="4" s="1"/>
  <c r="M1904" i="2"/>
  <c r="L1905" i="4" s="1"/>
  <c r="M1900" i="2"/>
  <c r="L1901" i="4" s="1"/>
  <c r="M1896" i="2"/>
  <c r="L1897" i="4" s="1"/>
  <c r="M1892" i="2"/>
  <c r="L1893" i="4" s="1"/>
  <c r="M1888" i="2"/>
  <c r="L1889" i="4" s="1"/>
  <c r="M1884" i="2"/>
  <c r="L1885" i="4" s="1"/>
  <c r="M1880" i="2"/>
  <c r="L1881" i="4" s="1"/>
  <c r="M1876" i="2"/>
  <c r="L1877" i="4" s="1"/>
  <c r="M1872" i="2"/>
  <c r="L1873" i="4" s="1"/>
  <c r="M1868" i="2"/>
  <c r="L1869" i="4" s="1"/>
  <c r="M1864" i="2"/>
  <c r="L1865" i="4" s="1"/>
  <c r="M1860" i="2"/>
  <c r="L1861" i="4" s="1"/>
  <c r="M1856" i="2"/>
  <c r="L1857" i="4" s="1"/>
  <c r="M1852" i="2"/>
  <c r="L1853" i="4" s="1"/>
  <c r="M1848" i="2"/>
  <c r="L1849" i="4" s="1"/>
  <c r="M1844" i="2"/>
  <c r="L1845" i="4" s="1"/>
  <c r="M1840" i="2"/>
  <c r="L1841" i="4" s="1"/>
  <c r="M1836" i="2"/>
  <c r="L1837" i="4" s="1"/>
  <c r="M1832" i="2"/>
  <c r="L1833" i="4" s="1"/>
  <c r="M1828" i="2"/>
  <c r="L1829" i="4" s="1"/>
  <c r="M1824" i="2"/>
  <c r="L1825" i="4" s="1"/>
  <c r="M1820" i="2"/>
  <c r="L1821" i="4" s="1"/>
  <c r="M1816" i="2"/>
  <c r="L1817" i="4" s="1"/>
  <c r="M1812" i="2"/>
  <c r="L1813" i="4" s="1"/>
  <c r="M1808" i="2"/>
  <c r="L1809" i="4" s="1"/>
  <c r="M1804" i="2"/>
  <c r="L1805" i="4" s="1"/>
  <c r="M1800" i="2"/>
  <c r="L1801" i="4" s="1"/>
  <c r="M1796" i="2"/>
  <c r="L1797" i="4" s="1"/>
  <c r="M1792" i="2"/>
  <c r="L1793" i="4" s="1"/>
  <c r="M1788" i="2"/>
  <c r="L1789" i="4" s="1"/>
  <c r="M1784" i="2"/>
  <c r="L1785" i="4" s="1"/>
  <c r="M1780" i="2"/>
  <c r="L1781" i="4" s="1"/>
  <c r="M1776" i="2"/>
  <c r="L1777" i="4" s="1"/>
  <c r="M1772" i="2"/>
  <c r="L1773" i="4" s="1"/>
  <c r="M1768" i="2"/>
  <c r="L1769" i="4" s="1"/>
  <c r="M1764" i="2"/>
  <c r="L1765" i="4" s="1"/>
  <c r="M1760" i="2"/>
  <c r="L1761" i="4" s="1"/>
  <c r="M1756" i="2"/>
  <c r="L1757" i="4" s="1"/>
  <c r="M1752" i="2"/>
  <c r="L1753" i="4" s="1"/>
  <c r="M1748" i="2"/>
  <c r="L1749" i="4" s="1"/>
  <c r="M1744" i="2"/>
  <c r="L1745" i="4" s="1"/>
  <c r="M1740" i="2"/>
  <c r="L1741" i="4" s="1"/>
  <c r="M1736" i="2"/>
  <c r="L1737" i="4" s="1"/>
  <c r="M1732" i="2"/>
  <c r="L1733" i="4" s="1"/>
  <c r="M1728" i="2"/>
  <c r="L1729" i="4" s="1"/>
  <c r="M1724" i="2"/>
  <c r="L1725" i="4" s="1"/>
  <c r="M1720" i="2"/>
  <c r="L1721" i="4" s="1"/>
  <c r="M1716" i="2"/>
  <c r="L1717" i="4" s="1"/>
  <c r="M1712" i="2"/>
  <c r="L1713" i="4" s="1"/>
  <c r="M1708" i="2"/>
  <c r="L1709" i="4" s="1"/>
  <c r="M1704" i="2"/>
  <c r="L1705" i="4" s="1"/>
  <c r="M1700" i="2"/>
  <c r="L1701" i="4" s="1"/>
  <c r="M1696" i="2"/>
  <c r="L1697" i="4" s="1"/>
  <c r="M1692" i="2"/>
  <c r="L1693" i="4" s="1"/>
  <c r="M1688" i="2"/>
  <c r="L1689" i="4" s="1"/>
  <c r="M1684" i="2"/>
  <c r="L1685" i="4" s="1"/>
  <c r="M1680" i="2"/>
  <c r="L1681" i="4" s="1"/>
  <c r="M1676" i="2"/>
  <c r="L1677" i="4" s="1"/>
  <c r="M1672" i="2"/>
  <c r="L1673" i="4" s="1"/>
  <c r="M1668" i="2"/>
  <c r="L1669" i="4" s="1"/>
  <c r="M1664" i="2"/>
  <c r="L1665" i="4" s="1"/>
  <c r="M1660" i="2"/>
  <c r="L1661" i="4" s="1"/>
  <c r="M1656" i="2"/>
  <c r="L1657" i="4" s="1"/>
  <c r="M1652" i="2"/>
  <c r="L1653" i="4" s="1"/>
  <c r="M1648" i="2"/>
  <c r="L1649" i="4" s="1"/>
  <c r="M1644" i="2"/>
  <c r="L1645" i="4" s="1"/>
  <c r="M1640" i="2"/>
  <c r="L1641" i="4" s="1"/>
  <c r="M1636" i="2"/>
  <c r="L1637" i="4" s="1"/>
  <c r="M1632" i="2"/>
  <c r="L1633" i="4" s="1"/>
  <c r="M1628" i="2"/>
  <c r="L1629" i="4" s="1"/>
  <c r="M1624" i="2"/>
  <c r="L1625" i="4" s="1"/>
  <c r="M1620" i="2"/>
  <c r="L1621" i="4" s="1"/>
  <c r="M1616" i="2"/>
  <c r="L1617" i="4" s="1"/>
  <c r="M1612" i="2"/>
  <c r="L1613" i="4" s="1"/>
  <c r="M1608" i="2"/>
  <c r="L1609" i="4" s="1"/>
  <c r="M1604" i="2"/>
  <c r="L1605" i="4" s="1"/>
  <c r="M1600" i="2"/>
  <c r="L1601" i="4" s="1"/>
  <c r="M1596" i="2"/>
  <c r="L1597" i="4" s="1"/>
  <c r="M1592" i="2"/>
  <c r="L1593" i="4" s="1"/>
  <c r="M1588" i="2"/>
  <c r="L1589" i="4" s="1"/>
  <c r="M1584" i="2"/>
  <c r="L1585" i="4" s="1"/>
  <c r="M1580" i="2"/>
  <c r="L1581" i="4" s="1"/>
  <c r="M1576" i="2"/>
  <c r="L1577" i="4" s="1"/>
  <c r="M1572" i="2"/>
  <c r="L1573" i="4" s="1"/>
  <c r="M1568" i="2"/>
  <c r="L1569" i="4" s="1"/>
  <c r="M1564" i="2"/>
  <c r="L1565" i="4" s="1"/>
  <c r="M1560" i="2"/>
  <c r="L1561" i="4" s="1"/>
  <c r="M1556" i="2"/>
  <c r="L1557" i="4" s="1"/>
  <c r="M1552" i="2"/>
  <c r="L1553" i="4" s="1"/>
  <c r="M1548" i="2"/>
  <c r="L1549" i="4" s="1"/>
  <c r="M1544" i="2"/>
  <c r="L1545" i="4" s="1"/>
  <c r="M1540" i="2"/>
  <c r="L1541" i="4" s="1"/>
  <c r="M1536" i="2"/>
  <c r="L1537" i="4" s="1"/>
  <c r="M1532" i="2"/>
  <c r="L1533" i="4" s="1"/>
  <c r="M1528" i="2"/>
  <c r="L1529" i="4" s="1"/>
  <c r="M1524" i="2"/>
  <c r="L1525" i="4" s="1"/>
  <c r="M1520" i="2"/>
  <c r="L1521" i="4" s="1"/>
  <c r="M1516" i="2"/>
  <c r="L1517" i="4" s="1"/>
  <c r="M1512" i="2"/>
  <c r="L1513" i="4" s="1"/>
  <c r="M1508" i="2"/>
  <c r="L1509" i="4" s="1"/>
  <c r="M1504" i="2"/>
  <c r="L1505" i="4" s="1"/>
  <c r="M1500" i="2"/>
  <c r="L1501" i="4" s="1"/>
  <c r="M1496" i="2"/>
  <c r="L1497" i="4" s="1"/>
  <c r="M1492" i="2"/>
  <c r="L1493" i="4" s="1"/>
  <c r="M1488" i="2"/>
  <c r="L1489" i="4" s="1"/>
  <c r="M1484" i="2"/>
  <c r="L1485" i="4" s="1"/>
  <c r="M1480" i="2"/>
  <c r="L1481" i="4" s="1"/>
  <c r="M1476" i="2"/>
  <c r="L1477" i="4" s="1"/>
  <c r="M1472" i="2"/>
  <c r="L1473" i="4" s="1"/>
  <c r="M1468" i="2"/>
  <c r="L1469" i="4" s="1"/>
  <c r="M1464" i="2"/>
  <c r="L1465" i="4" s="1"/>
  <c r="M1460" i="2"/>
  <c r="L1461" i="4" s="1"/>
  <c r="M1456" i="2"/>
  <c r="L1457" i="4" s="1"/>
  <c r="M1452" i="2"/>
  <c r="L1453" i="4" s="1"/>
  <c r="M1448" i="2"/>
  <c r="L1449" i="4" s="1"/>
  <c r="M1444" i="2"/>
  <c r="L1445" i="4" s="1"/>
  <c r="M1440" i="2"/>
  <c r="L1441" i="4" s="1"/>
  <c r="M1436" i="2"/>
  <c r="L1437" i="4" s="1"/>
  <c r="M1432" i="2"/>
  <c r="L1433" i="4" s="1"/>
  <c r="M1428" i="2"/>
  <c r="L1429" i="4" s="1"/>
  <c r="M1424" i="2"/>
  <c r="L1425" i="4" s="1"/>
  <c r="M1420" i="2"/>
  <c r="L1421" i="4" s="1"/>
  <c r="M1416" i="2"/>
  <c r="L1417" i="4" s="1"/>
  <c r="M1412" i="2"/>
  <c r="L1413" i="4" s="1"/>
  <c r="M1408" i="2"/>
  <c r="L1409" i="4" s="1"/>
  <c r="M1404" i="2"/>
  <c r="L1405" i="4" s="1"/>
  <c r="M1400" i="2"/>
  <c r="L1401" i="4" s="1"/>
  <c r="M1396" i="2"/>
  <c r="L1397" i="4" s="1"/>
  <c r="M1392" i="2"/>
  <c r="L1393" i="4" s="1"/>
  <c r="M1388" i="2"/>
  <c r="L1389" i="4" s="1"/>
  <c r="M1384" i="2"/>
  <c r="L1385" i="4" s="1"/>
  <c r="M1380" i="2"/>
  <c r="L1381" i="4" s="1"/>
  <c r="M1376" i="2"/>
  <c r="L1377" i="4" s="1"/>
  <c r="M1372" i="2"/>
  <c r="L1373" i="4" s="1"/>
  <c r="M1368" i="2"/>
  <c r="L1369" i="4" s="1"/>
  <c r="M1364" i="2"/>
  <c r="L1365" i="4" s="1"/>
  <c r="M1360" i="2"/>
  <c r="L1361" i="4" s="1"/>
  <c r="M1356" i="2"/>
  <c r="L1357" i="4" s="1"/>
  <c r="M1352" i="2"/>
  <c r="L1353" i="4" s="1"/>
  <c r="M1348" i="2"/>
  <c r="L1349" i="4" s="1"/>
  <c r="M1344" i="2"/>
  <c r="L1345" i="4" s="1"/>
  <c r="M1340" i="2"/>
  <c r="L1341" i="4" s="1"/>
  <c r="M1336" i="2"/>
  <c r="L1337" i="4" s="1"/>
  <c r="M1332" i="2"/>
  <c r="L1333" i="4" s="1"/>
  <c r="M1328" i="2"/>
  <c r="L1329" i="4" s="1"/>
  <c r="M1324" i="2"/>
  <c r="L1325" i="4" s="1"/>
  <c r="M1320" i="2"/>
  <c r="L1321" i="4" s="1"/>
  <c r="M1316" i="2"/>
  <c r="L1317" i="4" s="1"/>
  <c r="M1312" i="2"/>
  <c r="L1313" i="4" s="1"/>
  <c r="M1308" i="2"/>
  <c r="L1309" i="4" s="1"/>
  <c r="M1304" i="2"/>
  <c r="L1305" i="4" s="1"/>
  <c r="M1300" i="2"/>
  <c r="L1301" i="4" s="1"/>
  <c r="M1296" i="2"/>
  <c r="L1297" i="4" s="1"/>
  <c r="M1292" i="2"/>
  <c r="L1293" i="4" s="1"/>
  <c r="M1288" i="2"/>
  <c r="L1289" i="4" s="1"/>
  <c r="M1284" i="2"/>
  <c r="L1285" i="4" s="1"/>
  <c r="M1280" i="2"/>
  <c r="L1281" i="4" s="1"/>
  <c r="M1276" i="2"/>
  <c r="L1277" i="4" s="1"/>
  <c r="M1272" i="2"/>
  <c r="L1273" i="4" s="1"/>
  <c r="M1268" i="2"/>
  <c r="L1269" i="4" s="1"/>
  <c r="M1264" i="2"/>
  <c r="L1265" i="4" s="1"/>
  <c r="M1260" i="2"/>
  <c r="L1261" i="4" s="1"/>
  <c r="M1256" i="2"/>
  <c r="L1257" i="4" s="1"/>
  <c r="M1252" i="2"/>
  <c r="L1253" i="4" s="1"/>
  <c r="M1248" i="2"/>
  <c r="L1249" i="4" s="1"/>
  <c r="M1244" i="2"/>
  <c r="L1245" i="4" s="1"/>
  <c r="M1240" i="2"/>
  <c r="L1241" i="4" s="1"/>
  <c r="M1236" i="2"/>
  <c r="L1237" i="4" s="1"/>
  <c r="M1232" i="2"/>
  <c r="L1233" i="4" s="1"/>
  <c r="M1228" i="2"/>
  <c r="L1229" i="4" s="1"/>
  <c r="M1224" i="2"/>
  <c r="L1225" i="4" s="1"/>
  <c r="M1220" i="2"/>
  <c r="L1221" i="4" s="1"/>
  <c r="M1216" i="2"/>
  <c r="L1217" i="4" s="1"/>
  <c r="M1212" i="2"/>
  <c r="L1213" i="4" s="1"/>
  <c r="M1208" i="2"/>
  <c r="L1209" i="4" s="1"/>
  <c r="M1204" i="2"/>
  <c r="L1205" i="4" s="1"/>
  <c r="M1200" i="2"/>
  <c r="L1201" i="4" s="1"/>
  <c r="M1196" i="2"/>
  <c r="L1197" i="4" s="1"/>
  <c r="M1192" i="2"/>
  <c r="L1193" i="4" s="1"/>
  <c r="M1188" i="2"/>
  <c r="L1189" i="4" s="1"/>
  <c r="M1184" i="2"/>
  <c r="L1185" i="4" s="1"/>
  <c r="M1180" i="2"/>
  <c r="L1181" i="4" s="1"/>
  <c r="M1176" i="2"/>
  <c r="L1177" i="4" s="1"/>
  <c r="M1172" i="2"/>
  <c r="L1173" i="4" s="1"/>
  <c r="M1168" i="2"/>
  <c r="L1169" i="4" s="1"/>
  <c r="M1164" i="2"/>
  <c r="L1165" i="4" s="1"/>
  <c r="M1160" i="2"/>
  <c r="L1161" i="4" s="1"/>
  <c r="M1156" i="2"/>
  <c r="L1157" i="4" s="1"/>
  <c r="M1152" i="2"/>
  <c r="L1153" i="4" s="1"/>
  <c r="M1148" i="2"/>
  <c r="L1149" i="4" s="1"/>
  <c r="M1144" i="2"/>
  <c r="L1145" i="4" s="1"/>
  <c r="M1140" i="2"/>
  <c r="L1141" i="4" s="1"/>
  <c r="M1136" i="2"/>
  <c r="L1137" i="4" s="1"/>
  <c r="M1132" i="2"/>
  <c r="L1133" i="4" s="1"/>
  <c r="M1128" i="2"/>
  <c r="L1129" i="4" s="1"/>
  <c r="M1124" i="2"/>
  <c r="L1125" i="4" s="1"/>
  <c r="M1120" i="2"/>
  <c r="L1121" i="4" s="1"/>
  <c r="M1116" i="2"/>
  <c r="L1117" i="4" s="1"/>
  <c r="M1112" i="2"/>
  <c r="L1113" i="4" s="1"/>
  <c r="M1108" i="2"/>
  <c r="L1109" i="4" s="1"/>
  <c r="M1104" i="2"/>
  <c r="L1105" i="4" s="1"/>
  <c r="M1100" i="2"/>
  <c r="L1101" i="4" s="1"/>
  <c r="M1096" i="2"/>
  <c r="L1097" i="4" s="1"/>
  <c r="M1092" i="2"/>
  <c r="L1093" i="4" s="1"/>
  <c r="M1088" i="2"/>
  <c r="L1089" i="4" s="1"/>
  <c r="M1084" i="2"/>
  <c r="L1085" i="4" s="1"/>
  <c r="M1080" i="2"/>
  <c r="L1081" i="4" s="1"/>
  <c r="M1076" i="2"/>
  <c r="L1077" i="4" s="1"/>
  <c r="M1072" i="2"/>
  <c r="L1073" i="4" s="1"/>
  <c r="M1068" i="2"/>
  <c r="L1069" i="4" s="1"/>
  <c r="M1064" i="2"/>
  <c r="L1065" i="4" s="1"/>
  <c r="M1060" i="2"/>
  <c r="L1061" i="4" s="1"/>
  <c r="M1056" i="2"/>
  <c r="L1057" i="4" s="1"/>
  <c r="M1052" i="2"/>
  <c r="L1053" i="4" s="1"/>
  <c r="M1048" i="2"/>
  <c r="L1049" i="4" s="1"/>
  <c r="M1044" i="2"/>
  <c r="L1045" i="4" s="1"/>
  <c r="M1040" i="2"/>
  <c r="L1041" i="4" s="1"/>
  <c r="M1036" i="2"/>
  <c r="L1037" i="4" s="1"/>
  <c r="M1032" i="2"/>
  <c r="L1033" i="4" s="1"/>
  <c r="M1028" i="2"/>
  <c r="L1029" i="4" s="1"/>
  <c r="M1024" i="2"/>
  <c r="L1025" i="4" s="1"/>
  <c r="M1020" i="2"/>
  <c r="L1021" i="4" s="1"/>
  <c r="M1016" i="2"/>
  <c r="L1017" i="4" s="1"/>
  <c r="M1012" i="2"/>
  <c r="L1013" i="4" s="1"/>
  <c r="M1008" i="2"/>
  <c r="L1009" i="4" s="1"/>
  <c r="M1004" i="2"/>
  <c r="L1005" i="4" s="1"/>
  <c r="M1000" i="2"/>
  <c r="L1001" i="4" s="1"/>
  <c r="M996" i="2"/>
  <c r="L997" i="4" s="1"/>
  <c r="M992" i="2"/>
  <c r="L993" i="4" s="1"/>
  <c r="M988" i="2"/>
  <c r="L989" i="4" s="1"/>
  <c r="M984" i="2"/>
  <c r="L985" i="4" s="1"/>
  <c r="M980" i="2"/>
  <c r="L981" i="4" s="1"/>
  <c r="M976" i="2"/>
  <c r="L977" i="4" s="1"/>
  <c r="M972" i="2"/>
  <c r="L973" i="4" s="1"/>
  <c r="M968" i="2"/>
  <c r="L969" i="4" s="1"/>
  <c r="M964" i="2"/>
  <c r="L965" i="4" s="1"/>
  <c r="M960" i="2"/>
  <c r="L961" i="4" s="1"/>
  <c r="M956" i="2"/>
  <c r="L957" i="4" s="1"/>
  <c r="M952" i="2"/>
  <c r="L953" i="4" s="1"/>
  <c r="M948" i="2"/>
  <c r="L949" i="4" s="1"/>
  <c r="M944" i="2"/>
  <c r="L945" i="4" s="1"/>
  <c r="M940" i="2"/>
  <c r="L941" i="4" s="1"/>
  <c r="M936" i="2"/>
  <c r="L937" i="4" s="1"/>
  <c r="M932" i="2"/>
  <c r="L933" i="4" s="1"/>
  <c r="M928" i="2"/>
  <c r="L929" i="4" s="1"/>
  <c r="M924" i="2"/>
  <c r="L925" i="4" s="1"/>
  <c r="M920" i="2"/>
  <c r="L921" i="4" s="1"/>
  <c r="M916" i="2"/>
  <c r="L917" i="4" s="1"/>
  <c r="M912" i="2"/>
  <c r="L913" i="4" s="1"/>
  <c r="M908" i="2"/>
  <c r="L909" i="4" s="1"/>
  <c r="M904" i="2"/>
  <c r="L905" i="4" s="1"/>
  <c r="M900" i="2"/>
  <c r="L901" i="4" s="1"/>
  <c r="M896" i="2"/>
  <c r="L897" i="4" s="1"/>
  <c r="M892" i="2"/>
  <c r="L893" i="4" s="1"/>
  <c r="M888" i="2"/>
  <c r="L889" i="4" s="1"/>
  <c r="M884" i="2"/>
  <c r="L885" i="4" s="1"/>
  <c r="M880" i="2"/>
  <c r="L881" i="4" s="1"/>
  <c r="M876" i="2"/>
  <c r="L877" i="4" s="1"/>
  <c r="M872" i="2"/>
  <c r="L873" i="4" s="1"/>
  <c r="M868" i="2"/>
  <c r="L869" i="4" s="1"/>
  <c r="M864" i="2"/>
  <c r="L865" i="4" s="1"/>
  <c r="M860" i="2"/>
  <c r="L861" i="4" s="1"/>
  <c r="M856" i="2"/>
  <c r="L857" i="4" s="1"/>
  <c r="M852" i="2"/>
  <c r="L853" i="4" s="1"/>
  <c r="M848" i="2"/>
  <c r="L849" i="4" s="1"/>
  <c r="M844" i="2"/>
  <c r="L845" i="4" s="1"/>
  <c r="M840" i="2"/>
  <c r="L841" i="4" s="1"/>
  <c r="M836" i="2"/>
  <c r="L837" i="4" s="1"/>
  <c r="M832" i="2"/>
  <c r="L833" i="4" s="1"/>
  <c r="M828" i="2"/>
  <c r="L829" i="4" s="1"/>
  <c r="M824" i="2"/>
  <c r="L825" i="4" s="1"/>
  <c r="M820" i="2"/>
  <c r="L821" i="4" s="1"/>
  <c r="M816" i="2"/>
  <c r="L817" i="4" s="1"/>
  <c r="M812" i="2"/>
  <c r="L813" i="4" s="1"/>
  <c r="M808" i="2"/>
  <c r="L809" i="4" s="1"/>
  <c r="M804" i="2"/>
  <c r="L805" i="4" s="1"/>
  <c r="M800" i="2"/>
  <c r="L801" i="4" s="1"/>
  <c r="M796" i="2"/>
  <c r="L797" i="4" s="1"/>
  <c r="M792" i="2"/>
  <c r="L793" i="4" s="1"/>
  <c r="M788" i="2"/>
  <c r="L789" i="4" s="1"/>
  <c r="M784" i="2"/>
  <c r="L785" i="4" s="1"/>
  <c r="M780" i="2"/>
  <c r="L781" i="4" s="1"/>
  <c r="M776" i="2"/>
  <c r="L777" i="4" s="1"/>
  <c r="M772" i="2"/>
  <c r="L773" i="4" s="1"/>
  <c r="M768" i="2"/>
  <c r="L769" i="4" s="1"/>
  <c r="M764" i="2"/>
  <c r="L765" i="4" s="1"/>
  <c r="M760" i="2"/>
  <c r="L761" i="4" s="1"/>
  <c r="M756" i="2"/>
  <c r="L757" i="4" s="1"/>
  <c r="M752" i="2"/>
  <c r="L753" i="4" s="1"/>
  <c r="M748" i="2"/>
  <c r="L749" i="4" s="1"/>
  <c r="M744" i="2"/>
  <c r="L745" i="4" s="1"/>
  <c r="M740" i="2"/>
  <c r="L741" i="4" s="1"/>
  <c r="M736" i="2"/>
  <c r="L737" i="4" s="1"/>
  <c r="M732" i="2"/>
  <c r="L733" i="4" s="1"/>
  <c r="M728" i="2"/>
  <c r="L729" i="4" s="1"/>
  <c r="M724" i="2"/>
  <c r="L725" i="4" s="1"/>
  <c r="M720" i="2"/>
  <c r="L721" i="4" s="1"/>
  <c r="M716" i="2"/>
  <c r="L717" i="4" s="1"/>
  <c r="M712" i="2"/>
  <c r="L713" i="4" s="1"/>
  <c r="M708" i="2"/>
  <c r="L709" i="4" s="1"/>
  <c r="M704" i="2"/>
  <c r="L705" i="4" s="1"/>
  <c r="M700" i="2"/>
  <c r="L701" i="4" s="1"/>
  <c r="M696" i="2"/>
  <c r="L697" i="4" s="1"/>
  <c r="M692" i="2"/>
  <c r="L693" i="4" s="1"/>
  <c r="M688" i="2"/>
  <c r="L689" i="4" s="1"/>
  <c r="M684" i="2"/>
  <c r="L685" i="4" s="1"/>
  <c r="M680" i="2"/>
  <c r="L681" i="4" s="1"/>
  <c r="M676" i="2"/>
  <c r="L677" i="4" s="1"/>
  <c r="M672" i="2"/>
  <c r="L673" i="4" s="1"/>
  <c r="M668" i="2"/>
  <c r="L669" i="4" s="1"/>
  <c r="M664" i="2"/>
  <c r="L665" i="4" s="1"/>
  <c r="M660" i="2"/>
  <c r="L661" i="4" s="1"/>
  <c r="M656" i="2"/>
  <c r="L657" i="4" s="1"/>
  <c r="M652" i="2"/>
  <c r="L653" i="4" s="1"/>
  <c r="M648" i="2"/>
  <c r="L649" i="4" s="1"/>
  <c r="M644" i="2"/>
  <c r="L645" i="4" s="1"/>
  <c r="M640" i="2"/>
  <c r="L641" i="4" s="1"/>
  <c r="M636" i="2"/>
  <c r="L637" i="4" s="1"/>
  <c r="M632" i="2"/>
  <c r="L633" i="4" s="1"/>
  <c r="M628" i="2"/>
  <c r="L629" i="4" s="1"/>
  <c r="M624" i="2"/>
  <c r="L625" i="4" s="1"/>
  <c r="M620" i="2"/>
  <c r="L621" i="4" s="1"/>
  <c r="M616" i="2"/>
  <c r="L617" i="4" s="1"/>
  <c r="M612" i="2"/>
  <c r="L613" i="4" s="1"/>
  <c r="M608" i="2"/>
  <c r="L609" i="4" s="1"/>
  <c r="M604" i="2"/>
  <c r="L605" i="4" s="1"/>
  <c r="M600" i="2"/>
  <c r="L601" i="4" s="1"/>
  <c r="M596" i="2"/>
  <c r="L597" i="4" s="1"/>
  <c r="M592" i="2"/>
  <c r="L593" i="4" s="1"/>
  <c r="M588" i="2"/>
  <c r="L589" i="4" s="1"/>
  <c r="M584" i="2"/>
  <c r="L585" i="4" s="1"/>
  <c r="M580" i="2"/>
  <c r="L581" i="4" s="1"/>
  <c r="M576" i="2"/>
  <c r="L577" i="4" s="1"/>
  <c r="M572" i="2"/>
  <c r="L573" i="4" s="1"/>
  <c r="M568" i="2"/>
  <c r="L569" i="4" s="1"/>
  <c r="M564" i="2"/>
  <c r="L565" i="4" s="1"/>
  <c r="M560" i="2"/>
  <c r="L561" i="4" s="1"/>
  <c r="M556" i="2"/>
  <c r="L557" i="4" s="1"/>
  <c r="M552" i="2"/>
  <c r="L553" i="4" s="1"/>
  <c r="M548" i="2"/>
  <c r="L549" i="4" s="1"/>
  <c r="M544" i="2"/>
  <c r="L545" i="4" s="1"/>
  <c r="M540" i="2"/>
  <c r="L541" i="4" s="1"/>
  <c r="M536" i="2"/>
  <c r="L537" i="4" s="1"/>
  <c r="M532" i="2"/>
  <c r="L533" i="4" s="1"/>
  <c r="M528" i="2"/>
  <c r="L529" i="4" s="1"/>
  <c r="M524" i="2"/>
  <c r="L525" i="4" s="1"/>
  <c r="M520" i="2"/>
  <c r="L521" i="4" s="1"/>
  <c r="M516" i="2"/>
  <c r="L517" i="4" s="1"/>
  <c r="M512" i="2"/>
  <c r="L513" i="4" s="1"/>
  <c r="M508" i="2"/>
  <c r="L509" i="4" s="1"/>
  <c r="M504" i="2"/>
  <c r="L505" i="4" s="1"/>
  <c r="M500" i="2"/>
  <c r="L501" i="4" s="1"/>
  <c r="M496" i="2"/>
  <c r="L497" i="4" s="1"/>
  <c r="M492" i="2"/>
  <c r="L493" i="4" s="1"/>
  <c r="M488" i="2"/>
  <c r="L489" i="4" s="1"/>
  <c r="M484" i="2"/>
  <c r="L485" i="4" s="1"/>
  <c r="M480" i="2"/>
  <c r="L481" i="4" s="1"/>
  <c r="M476" i="2"/>
  <c r="L477" i="4" s="1"/>
  <c r="M472" i="2"/>
  <c r="L473" i="4" s="1"/>
  <c r="M468" i="2"/>
  <c r="L469" i="4" s="1"/>
  <c r="M464" i="2"/>
  <c r="L465" i="4" s="1"/>
  <c r="M460" i="2"/>
  <c r="L461" i="4" s="1"/>
  <c r="M456" i="2"/>
  <c r="L457" i="4" s="1"/>
  <c r="M452" i="2"/>
  <c r="L453" i="4" s="1"/>
  <c r="M448" i="2"/>
  <c r="L449" i="4" s="1"/>
  <c r="M444" i="2"/>
  <c r="L445" i="4" s="1"/>
  <c r="M440" i="2"/>
  <c r="L441" i="4" s="1"/>
  <c r="M436" i="2"/>
  <c r="L437" i="4" s="1"/>
  <c r="M432" i="2"/>
  <c r="L433" i="4" s="1"/>
  <c r="M428" i="2"/>
  <c r="L429" i="4" s="1"/>
  <c r="M424" i="2"/>
  <c r="L425" i="4" s="1"/>
  <c r="M420" i="2"/>
  <c r="L421" i="4" s="1"/>
  <c r="M416" i="2"/>
  <c r="L417" i="4" s="1"/>
  <c r="M412" i="2"/>
  <c r="L413" i="4" s="1"/>
  <c r="M408" i="2"/>
  <c r="L409" i="4" s="1"/>
  <c r="M404" i="2"/>
  <c r="L405" i="4" s="1"/>
  <c r="M400" i="2"/>
  <c r="L401" i="4" s="1"/>
  <c r="M396" i="2"/>
  <c r="L397" i="4" s="1"/>
  <c r="M392" i="2"/>
  <c r="L393" i="4" s="1"/>
  <c r="M388" i="2"/>
  <c r="L389" i="4" s="1"/>
  <c r="M384" i="2"/>
  <c r="L385" i="4" s="1"/>
  <c r="M380" i="2"/>
  <c r="L381" i="4" s="1"/>
  <c r="M376" i="2"/>
  <c r="L377" i="4" s="1"/>
  <c r="M372" i="2"/>
  <c r="L373" i="4" s="1"/>
  <c r="M368" i="2"/>
  <c r="L369" i="4" s="1"/>
  <c r="M364" i="2"/>
  <c r="L365" i="4" s="1"/>
  <c r="M360" i="2"/>
  <c r="L361" i="4" s="1"/>
  <c r="M356" i="2"/>
  <c r="L357" i="4" s="1"/>
  <c r="M352" i="2"/>
  <c r="L353" i="4" s="1"/>
  <c r="M348" i="2"/>
  <c r="L349" i="4" s="1"/>
  <c r="M344" i="2"/>
  <c r="L345" i="4" s="1"/>
  <c r="M340" i="2"/>
  <c r="L341" i="4" s="1"/>
  <c r="M336" i="2"/>
  <c r="L337" i="4" s="1"/>
  <c r="M332" i="2"/>
  <c r="L333" i="4" s="1"/>
  <c r="M328" i="2"/>
  <c r="L329" i="4" s="1"/>
  <c r="M324" i="2"/>
  <c r="L325" i="4" s="1"/>
  <c r="M320" i="2"/>
  <c r="L321" i="4" s="1"/>
  <c r="M316" i="2"/>
  <c r="L317" i="4" s="1"/>
  <c r="M312" i="2"/>
  <c r="L313" i="4" s="1"/>
  <c r="M308" i="2"/>
  <c r="L309" i="4" s="1"/>
  <c r="M304" i="2"/>
  <c r="L305" i="4" s="1"/>
  <c r="M300" i="2"/>
  <c r="L301" i="4" s="1"/>
  <c r="M296" i="2"/>
  <c r="L297" i="4" s="1"/>
  <c r="M292" i="2"/>
  <c r="L293" i="4" s="1"/>
  <c r="M288" i="2"/>
  <c r="L289" i="4" s="1"/>
  <c r="M284" i="2"/>
  <c r="L285" i="4" s="1"/>
  <c r="M280" i="2"/>
  <c r="L281" i="4" s="1"/>
  <c r="M276" i="2"/>
  <c r="L277" i="4" s="1"/>
  <c r="M272" i="2"/>
  <c r="L273" i="4" s="1"/>
  <c r="M268" i="2"/>
  <c r="L269" i="4" s="1"/>
  <c r="M264" i="2"/>
  <c r="L265" i="4" s="1"/>
  <c r="M260" i="2"/>
  <c r="L261" i="4" s="1"/>
  <c r="M256" i="2"/>
  <c r="L257" i="4" s="1"/>
  <c r="M252" i="2"/>
  <c r="L253" i="4" s="1"/>
  <c r="M248" i="2"/>
  <c r="L249" i="4" s="1"/>
  <c r="M244" i="2"/>
  <c r="L245" i="4" s="1"/>
  <c r="M240" i="2"/>
  <c r="L241" i="4" s="1"/>
  <c r="M236" i="2"/>
  <c r="L237" i="4" s="1"/>
  <c r="M232" i="2"/>
  <c r="L233" i="4" s="1"/>
  <c r="M228" i="2"/>
  <c r="L229" i="4" s="1"/>
  <c r="M224" i="2"/>
  <c r="L225" i="4" s="1"/>
  <c r="M220" i="2"/>
  <c r="L221" i="4" s="1"/>
  <c r="M216" i="2"/>
  <c r="L217" i="4" s="1"/>
  <c r="M212" i="2"/>
  <c r="L213" i="4" s="1"/>
  <c r="M208" i="2"/>
  <c r="L209" i="4" s="1"/>
  <c r="M204" i="2"/>
  <c r="L205" i="4" s="1"/>
  <c r="M200" i="2"/>
  <c r="L201" i="4" s="1"/>
  <c r="M196" i="2"/>
  <c r="L197" i="4" s="1"/>
  <c r="M192" i="2"/>
  <c r="L193" i="4" s="1"/>
  <c r="M188" i="2"/>
  <c r="L189" i="4" s="1"/>
  <c r="M184" i="2"/>
  <c r="L185" i="4" s="1"/>
  <c r="M180" i="2"/>
  <c r="L181" i="4" s="1"/>
  <c r="M176" i="2"/>
  <c r="L177" i="4" s="1"/>
  <c r="M172" i="2"/>
  <c r="L173" i="4" s="1"/>
  <c r="M168" i="2"/>
  <c r="L169" i="4" s="1"/>
  <c r="M164" i="2"/>
  <c r="L165" i="4" s="1"/>
  <c r="M160" i="2"/>
  <c r="L161" i="4" s="1"/>
  <c r="M156" i="2"/>
  <c r="L157" i="4" s="1"/>
  <c r="M152" i="2"/>
  <c r="L153" i="4" s="1"/>
  <c r="M148" i="2"/>
  <c r="L149" i="4" s="1"/>
  <c r="M144" i="2"/>
  <c r="L145" i="4" s="1"/>
  <c r="M140" i="2"/>
  <c r="L141" i="4" s="1"/>
  <c r="M136" i="2"/>
  <c r="L137" i="4" s="1"/>
  <c r="M132" i="2"/>
  <c r="L133" i="4" s="1"/>
  <c r="M128" i="2"/>
  <c r="L129" i="4" s="1"/>
  <c r="M124" i="2"/>
  <c r="L125" i="4" s="1"/>
  <c r="M120" i="2"/>
  <c r="L121" i="4" s="1"/>
  <c r="M116" i="2"/>
  <c r="L117" i="4" s="1"/>
  <c r="M112" i="2"/>
  <c r="L113" i="4" s="1"/>
  <c r="M108" i="2"/>
  <c r="L109" i="4" s="1"/>
  <c r="M104" i="2"/>
  <c r="L105" i="4" s="1"/>
  <c r="M100" i="2"/>
  <c r="L101" i="4" s="1"/>
  <c r="M96" i="2"/>
  <c r="L97" i="4" s="1"/>
  <c r="M92" i="2"/>
  <c r="L93" i="4" s="1"/>
  <c r="M88" i="2"/>
  <c r="L89" i="4" s="1"/>
  <c r="M84" i="2"/>
  <c r="L85" i="4" s="1"/>
  <c r="M80" i="2"/>
  <c r="L81" i="4" s="1"/>
  <c r="M76" i="2"/>
  <c r="L77" i="4" s="1"/>
  <c r="M72" i="2"/>
  <c r="L73" i="4" s="1"/>
  <c r="M68" i="2"/>
  <c r="L69" i="4" s="1"/>
  <c r="M64" i="2"/>
  <c r="L65" i="4" s="1"/>
  <c r="M60" i="2"/>
  <c r="L61" i="4" s="1"/>
  <c r="M56" i="2"/>
  <c r="L57" i="4" s="1"/>
  <c r="M52" i="2"/>
  <c r="L53" i="4" s="1"/>
  <c r="M48" i="2"/>
  <c r="L49" i="4" s="1"/>
  <c r="M44" i="2"/>
  <c r="L45" i="4" s="1"/>
  <c r="M40" i="2"/>
  <c r="L41" i="4" s="1"/>
  <c r="M36" i="2"/>
  <c r="L37" i="4" s="1"/>
  <c r="M32" i="2"/>
  <c r="L33" i="4" s="1"/>
  <c r="M28" i="2"/>
  <c r="L29" i="4" s="1"/>
  <c r="M24" i="2"/>
  <c r="L25" i="4" s="1"/>
  <c r="M20" i="2"/>
  <c r="L21" i="4" s="1"/>
  <c r="M16" i="2"/>
  <c r="L17" i="4" s="1"/>
  <c r="M12" i="2"/>
  <c r="L13" i="4" s="1"/>
  <c r="M8" i="2"/>
  <c r="L9" i="4" s="1"/>
  <c r="M1315" i="2"/>
  <c r="L1316" i="4" s="1"/>
  <c r="M2091" i="2"/>
  <c r="L2092" i="4" s="1"/>
  <c r="M2083" i="2"/>
  <c r="L2084" i="4" s="1"/>
  <c r="M2075" i="2"/>
  <c r="L2076" i="4" s="1"/>
  <c r="M2067" i="2"/>
  <c r="L2068" i="4" s="1"/>
  <c r="M2059" i="2"/>
  <c r="L2060" i="4" s="1"/>
  <c r="M2055" i="2"/>
  <c r="L2056" i="4" s="1"/>
  <c r="M2047" i="2"/>
  <c r="L2048" i="4" s="1"/>
  <c r="M2039" i="2"/>
  <c r="L2040" i="4" s="1"/>
  <c r="M2031" i="2"/>
  <c r="L2032" i="4" s="1"/>
  <c r="M2023" i="2"/>
  <c r="L2024" i="4" s="1"/>
  <c r="M2015" i="2"/>
  <c r="L2016" i="4" s="1"/>
  <c r="M2007" i="2"/>
  <c r="L2008" i="4" s="1"/>
  <c r="M1999" i="2"/>
  <c r="L2000" i="4" s="1"/>
  <c r="M1991" i="2"/>
  <c r="L1992" i="4" s="1"/>
  <c r="M1983" i="2"/>
  <c r="L1984" i="4" s="1"/>
  <c r="M1975" i="2"/>
  <c r="L1976" i="4" s="1"/>
  <c r="M1967" i="2"/>
  <c r="L1968" i="4" s="1"/>
  <c r="M1959" i="2"/>
  <c r="L1960" i="4" s="1"/>
  <c r="M1951" i="2"/>
  <c r="L1952" i="4" s="1"/>
  <c r="M1943" i="2"/>
  <c r="L1944" i="4" s="1"/>
  <c r="M1935" i="2"/>
  <c r="L1936" i="4" s="1"/>
  <c r="M1927" i="2"/>
  <c r="L1928" i="4" s="1"/>
  <c r="M1915" i="2"/>
  <c r="L1916" i="4" s="1"/>
  <c r="M1907" i="2"/>
  <c r="L1908" i="4" s="1"/>
  <c r="M1899" i="2"/>
  <c r="L1900" i="4" s="1"/>
  <c r="M1895" i="2"/>
  <c r="L1896" i="4" s="1"/>
  <c r="M1887" i="2"/>
  <c r="L1888" i="4" s="1"/>
  <c r="M1879" i="2"/>
  <c r="L1880" i="4" s="1"/>
  <c r="M1871" i="2"/>
  <c r="L1872" i="4" s="1"/>
  <c r="M1863" i="2"/>
  <c r="L1864" i="4" s="1"/>
  <c r="M1851" i="2"/>
  <c r="L1852" i="4" s="1"/>
  <c r="M1843" i="2"/>
  <c r="L1844" i="4" s="1"/>
  <c r="M1835" i="2"/>
  <c r="L1836" i="4" s="1"/>
  <c r="M1827" i="2"/>
  <c r="L1828" i="4" s="1"/>
  <c r="M1819" i="2"/>
  <c r="L1820" i="4" s="1"/>
  <c r="M1811" i="2"/>
  <c r="L1812" i="4" s="1"/>
  <c r="M1803" i="2"/>
  <c r="L1804" i="4" s="1"/>
  <c r="M1795" i="2"/>
  <c r="L1796" i="4" s="1"/>
  <c r="M1787" i="2"/>
  <c r="L1788" i="4" s="1"/>
  <c r="M1779" i="2"/>
  <c r="L1780" i="4" s="1"/>
  <c r="M1771" i="2"/>
  <c r="L1772" i="4" s="1"/>
  <c r="M1763" i="2"/>
  <c r="L1764" i="4" s="1"/>
  <c r="M1755" i="2"/>
  <c r="L1756" i="4" s="1"/>
  <c r="M1747" i="2"/>
  <c r="L1748" i="4" s="1"/>
  <c r="M1739" i="2"/>
  <c r="L1740" i="4" s="1"/>
  <c r="M1731" i="2"/>
  <c r="L1732" i="4" s="1"/>
  <c r="M1723" i="2"/>
  <c r="L1724" i="4" s="1"/>
  <c r="M1715" i="2"/>
  <c r="L1716" i="4" s="1"/>
  <c r="M1707" i="2"/>
  <c r="L1708" i="4" s="1"/>
  <c r="M1703" i="2"/>
  <c r="L1704" i="4" s="1"/>
  <c r="M1695" i="2"/>
  <c r="L1696" i="4" s="1"/>
  <c r="M1687" i="2"/>
  <c r="L1688" i="4" s="1"/>
  <c r="M1679" i="2"/>
  <c r="L1680" i="4" s="1"/>
  <c r="M1671" i="2"/>
  <c r="L1672" i="4" s="1"/>
  <c r="M1663" i="2"/>
  <c r="L1664" i="4" s="1"/>
  <c r="M1655" i="2"/>
  <c r="L1656" i="4" s="1"/>
  <c r="M1651" i="2"/>
  <c r="L1652" i="4" s="1"/>
  <c r="M1643" i="2"/>
  <c r="L1644" i="4" s="1"/>
  <c r="M1635" i="2"/>
  <c r="L1636" i="4" s="1"/>
  <c r="M1631" i="2"/>
  <c r="L1632" i="4" s="1"/>
  <c r="M1623" i="2"/>
  <c r="L1624" i="4" s="1"/>
  <c r="M1619" i="2"/>
  <c r="L1620" i="4" s="1"/>
  <c r="M1615" i="2"/>
  <c r="L1616" i="4" s="1"/>
  <c r="M1611" i="2"/>
  <c r="L1612" i="4" s="1"/>
  <c r="M1607" i="2"/>
  <c r="L1608" i="4" s="1"/>
  <c r="M1603" i="2"/>
  <c r="L1604" i="4" s="1"/>
  <c r="M1599" i="2"/>
  <c r="L1600" i="4" s="1"/>
  <c r="M1595" i="2"/>
  <c r="L1596" i="4" s="1"/>
  <c r="M1587" i="2"/>
  <c r="L1588" i="4" s="1"/>
  <c r="M1583" i="2"/>
  <c r="L1584" i="4" s="1"/>
  <c r="M1579" i="2"/>
  <c r="L1580" i="4" s="1"/>
  <c r="M1575" i="2"/>
  <c r="L1576" i="4" s="1"/>
  <c r="M1571" i="2"/>
  <c r="L1572" i="4" s="1"/>
  <c r="M1567" i="2"/>
  <c r="L1568" i="4" s="1"/>
  <c r="M1563" i="2"/>
  <c r="L1564" i="4" s="1"/>
  <c r="M1559" i="2"/>
  <c r="L1560" i="4" s="1"/>
  <c r="M1555" i="2"/>
  <c r="L1556" i="4" s="1"/>
  <c r="M1551" i="2"/>
  <c r="L1552" i="4" s="1"/>
  <c r="M1547" i="2"/>
  <c r="L1548" i="4" s="1"/>
  <c r="M1543" i="2"/>
  <c r="L1544" i="4" s="1"/>
  <c r="M1539" i="2"/>
  <c r="L1540" i="4" s="1"/>
  <c r="M1535" i="2"/>
  <c r="L1536" i="4" s="1"/>
  <c r="M1531" i="2"/>
  <c r="L1532" i="4" s="1"/>
  <c r="M1527" i="2"/>
  <c r="L1528" i="4" s="1"/>
  <c r="M1523" i="2"/>
  <c r="L1524" i="4" s="1"/>
  <c r="M1519" i="2"/>
  <c r="L1520" i="4" s="1"/>
  <c r="M1515" i="2"/>
  <c r="L1516" i="4" s="1"/>
  <c r="M1511" i="2"/>
  <c r="L1512" i="4" s="1"/>
  <c r="M1507" i="2"/>
  <c r="L1508" i="4" s="1"/>
  <c r="M1503" i="2"/>
  <c r="L1504" i="4" s="1"/>
  <c r="M1499" i="2"/>
  <c r="L1500" i="4" s="1"/>
  <c r="M1495" i="2"/>
  <c r="L1496" i="4" s="1"/>
  <c r="M1491" i="2"/>
  <c r="L1492" i="4" s="1"/>
  <c r="M1487" i="2"/>
  <c r="L1488" i="4" s="1"/>
  <c r="M1483" i="2"/>
  <c r="L1484" i="4" s="1"/>
  <c r="M1479" i="2"/>
  <c r="L1480" i="4" s="1"/>
  <c r="M1475" i="2"/>
  <c r="L1476" i="4" s="1"/>
  <c r="M1471" i="2"/>
  <c r="L1472" i="4" s="1"/>
  <c r="M1467" i="2"/>
  <c r="L1468" i="4" s="1"/>
  <c r="M1463" i="2"/>
  <c r="L1464" i="4" s="1"/>
  <c r="M1459" i="2"/>
  <c r="L1460" i="4" s="1"/>
  <c r="M1455" i="2"/>
  <c r="L1456" i="4" s="1"/>
  <c r="M1451" i="2"/>
  <c r="L1452" i="4" s="1"/>
  <c r="M1447" i="2"/>
  <c r="L1448" i="4" s="1"/>
  <c r="M1443" i="2"/>
  <c r="L1444" i="4" s="1"/>
  <c r="M1439" i="2"/>
  <c r="L1440" i="4" s="1"/>
  <c r="M1435" i="2"/>
  <c r="L1436" i="4" s="1"/>
  <c r="M1431" i="2"/>
  <c r="L1432" i="4" s="1"/>
  <c r="M1427" i="2"/>
  <c r="L1428" i="4" s="1"/>
  <c r="M1423" i="2"/>
  <c r="L1424" i="4" s="1"/>
  <c r="M1419" i="2"/>
  <c r="L1420" i="4" s="1"/>
  <c r="M1415" i="2"/>
  <c r="L1416" i="4" s="1"/>
  <c r="M1411" i="2"/>
  <c r="L1412" i="4" s="1"/>
  <c r="M1407" i="2"/>
  <c r="L1408" i="4" s="1"/>
  <c r="M1403" i="2"/>
  <c r="L1404" i="4" s="1"/>
  <c r="M1399" i="2"/>
  <c r="L1400" i="4" s="1"/>
  <c r="M1395" i="2"/>
  <c r="L1396" i="4" s="1"/>
  <c r="M1391" i="2"/>
  <c r="L1392" i="4" s="1"/>
  <c r="M1387" i="2"/>
  <c r="L1388" i="4" s="1"/>
  <c r="M1383" i="2"/>
  <c r="L1384" i="4" s="1"/>
  <c r="M1379" i="2"/>
  <c r="L1380" i="4" s="1"/>
  <c r="M1375" i="2"/>
  <c r="L1376" i="4" s="1"/>
  <c r="M1371" i="2"/>
  <c r="L1372" i="4" s="1"/>
  <c r="M1367" i="2"/>
  <c r="L1368" i="4" s="1"/>
  <c r="M1363" i="2"/>
  <c r="L1364" i="4" s="1"/>
  <c r="M1359" i="2"/>
  <c r="L1360" i="4" s="1"/>
  <c r="M1355" i="2"/>
  <c r="L1356" i="4" s="1"/>
  <c r="M1351" i="2"/>
  <c r="L1352" i="4" s="1"/>
  <c r="M1347" i="2"/>
  <c r="L1348" i="4" s="1"/>
  <c r="M1343" i="2"/>
  <c r="L1344" i="4" s="1"/>
  <c r="M1339" i="2"/>
  <c r="L1340" i="4" s="1"/>
  <c r="M1335" i="2"/>
  <c r="L1336" i="4" s="1"/>
  <c r="M1331" i="2"/>
  <c r="L1332" i="4" s="1"/>
  <c r="M1327" i="2"/>
  <c r="L1328" i="4" s="1"/>
  <c r="M1323" i="2"/>
  <c r="L1324" i="4" s="1"/>
  <c r="M1319" i="2"/>
  <c r="L1320" i="4" s="1"/>
  <c r="M2103" i="2"/>
  <c r="L2104" i="4" s="1"/>
  <c r="M2095" i="2"/>
  <c r="L2096" i="4" s="1"/>
  <c r="M2087" i="2"/>
  <c r="L2088" i="4" s="1"/>
  <c r="M2079" i="2"/>
  <c r="L2080" i="4" s="1"/>
  <c r="M2071" i="2"/>
  <c r="L2072" i="4" s="1"/>
  <c r="M2063" i="2"/>
  <c r="L2064" i="4" s="1"/>
  <c r="M2051" i="2"/>
  <c r="L2052" i="4" s="1"/>
  <c r="M2043" i="2"/>
  <c r="L2044" i="4" s="1"/>
  <c r="M2035" i="2"/>
  <c r="L2036" i="4" s="1"/>
  <c r="M2027" i="2"/>
  <c r="L2028" i="4" s="1"/>
  <c r="M2019" i="2"/>
  <c r="L2020" i="4" s="1"/>
  <c r="M2011" i="2"/>
  <c r="L2012" i="4" s="1"/>
  <c r="M2003" i="2"/>
  <c r="L2004" i="4" s="1"/>
  <c r="M1995" i="2"/>
  <c r="L1996" i="4" s="1"/>
  <c r="M1987" i="2"/>
  <c r="L1988" i="4" s="1"/>
  <c r="M1979" i="2"/>
  <c r="L1980" i="4" s="1"/>
  <c r="M1971" i="2"/>
  <c r="L1972" i="4" s="1"/>
  <c r="M1963" i="2"/>
  <c r="L1964" i="4" s="1"/>
  <c r="M1955" i="2"/>
  <c r="L1956" i="4" s="1"/>
  <c r="M1947" i="2"/>
  <c r="L1948" i="4" s="1"/>
  <c r="M1939" i="2"/>
  <c r="L1940" i="4" s="1"/>
  <c r="M1931" i="2"/>
  <c r="L1932" i="4" s="1"/>
  <c r="M1923" i="2"/>
  <c r="L1924" i="4" s="1"/>
  <c r="M1919" i="2"/>
  <c r="L1920" i="4" s="1"/>
  <c r="M1911" i="2"/>
  <c r="L1912" i="4" s="1"/>
  <c r="M1903" i="2"/>
  <c r="L1904" i="4" s="1"/>
  <c r="M1891" i="2"/>
  <c r="L1892" i="4" s="1"/>
  <c r="M1883" i="2"/>
  <c r="L1884" i="4" s="1"/>
  <c r="M1875" i="2"/>
  <c r="L1876" i="4" s="1"/>
  <c r="M1867" i="2"/>
  <c r="L1868" i="4" s="1"/>
  <c r="M1859" i="2"/>
  <c r="L1860" i="4" s="1"/>
  <c r="M1855" i="2"/>
  <c r="L1856" i="4" s="1"/>
  <c r="M1847" i="2"/>
  <c r="L1848" i="4" s="1"/>
  <c r="M1839" i="2"/>
  <c r="L1840" i="4" s="1"/>
  <c r="M1831" i="2"/>
  <c r="L1832" i="4" s="1"/>
  <c r="M1823" i="2"/>
  <c r="L1824" i="4" s="1"/>
  <c r="M1815" i="2"/>
  <c r="L1816" i="4" s="1"/>
  <c r="M1807" i="2"/>
  <c r="L1808" i="4" s="1"/>
  <c r="M1799" i="2"/>
  <c r="L1800" i="4" s="1"/>
  <c r="M1791" i="2"/>
  <c r="L1792" i="4" s="1"/>
  <c r="M1783" i="2"/>
  <c r="L1784" i="4" s="1"/>
  <c r="M1775" i="2"/>
  <c r="L1776" i="4" s="1"/>
  <c r="M1767" i="2"/>
  <c r="L1768" i="4" s="1"/>
  <c r="M1759" i="2"/>
  <c r="L1760" i="4" s="1"/>
  <c r="M1751" i="2"/>
  <c r="L1752" i="4" s="1"/>
  <c r="M1743" i="2"/>
  <c r="L1744" i="4" s="1"/>
  <c r="M1735" i="2"/>
  <c r="L1736" i="4" s="1"/>
  <c r="M1727" i="2"/>
  <c r="L1728" i="4" s="1"/>
  <c r="M1719" i="2"/>
  <c r="L1720" i="4" s="1"/>
  <c r="M1711" i="2"/>
  <c r="L1712" i="4" s="1"/>
  <c r="M1699" i="2"/>
  <c r="L1700" i="4" s="1"/>
  <c r="M1691" i="2"/>
  <c r="L1692" i="4" s="1"/>
  <c r="M1683" i="2"/>
  <c r="L1684" i="4" s="1"/>
  <c r="M1675" i="2"/>
  <c r="L1676" i="4" s="1"/>
  <c r="M1667" i="2"/>
  <c r="L1668" i="4" s="1"/>
  <c r="M1659" i="2"/>
  <c r="L1660" i="4" s="1"/>
  <c r="M1647" i="2"/>
  <c r="L1648" i="4" s="1"/>
  <c r="M1639" i="2"/>
  <c r="L1640" i="4" s="1"/>
  <c r="M1627" i="2"/>
  <c r="L1628" i="4" s="1"/>
  <c r="M1591" i="2"/>
  <c r="L1592" i="4" s="1"/>
  <c r="M1311" i="2"/>
  <c r="L1312" i="4" s="1"/>
  <c r="M1307" i="2"/>
  <c r="L1308" i="4" s="1"/>
  <c r="M1299" i="2"/>
  <c r="L1300" i="4" s="1"/>
  <c r="M1291" i="2"/>
  <c r="L1292" i="4" s="1"/>
  <c r="M1279" i="2"/>
  <c r="L1280" i="4" s="1"/>
  <c r="M1271" i="2"/>
  <c r="L1272" i="4" s="1"/>
  <c r="M1263" i="2"/>
  <c r="L1264" i="4" s="1"/>
  <c r="M1255" i="2"/>
  <c r="L1256" i="4" s="1"/>
  <c r="M1247" i="2"/>
  <c r="L1248" i="4" s="1"/>
  <c r="M1239" i="2"/>
  <c r="L1240" i="4" s="1"/>
  <c r="M1231" i="2"/>
  <c r="L1232" i="4" s="1"/>
  <c r="M1211" i="2"/>
  <c r="L1212" i="4" s="1"/>
  <c r="M1203" i="2"/>
  <c r="L1204" i="4" s="1"/>
  <c r="M1195" i="2"/>
  <c r="L1196" i="4" s="1"/>
  <c r="M1187" i="2"/>
  <c r="L1188" i="4" s="1"/>
  <c r="M1179" i="2"/>
  <c r="L1180" i="4" s="1"/>
  <c r="M1167" i="2"/>
  <c r="L1168" i="4" s="1"/>
  <c r="M1159" i="2"/>
  <c r="L1160" i="4" s="1"/>
  <c r="M1151" i="2"/>
  <c r="L1152" i="4" s="1"/>
  <c r="M1139" i="2"/>
  <c r="L1140" i="4" s="1"/>
  <c r="M1131" i="2"/>
  <c r="L1132" i="4" s="1"/>
  <c r="M1123" i="2"/>
  <c r="L1124" i="4" s="1"/>
  <c r="M1115" i="2"/>
  <c r="L1116" i="4" s="1"/>
  <c r="M1107" i="2"/>
  <c r="L1108" i="4" s="1"/>
  <c r="M1099" i="2"/>
  <c r="L1100" i="4" s="1"/>
  <c r="M1091" i="2"/>
  <c r="L1092" i="4" s="1"/>
  <c r="M1083" i="2"/>
  <c r="L1084" i="4" s="1"/>
  <c r="M1075" i="2"/>
  <c r="L1076" i="4" s="1"/>
  <c r="M1071" i="2"/>
  <c r="L1072" i="4" s="1"/>
  <c r="M1063" i="2"/>
  <c r="L1064" i="4" s="1"/>
  <c r="M1055" i="2"/>
  <c r="L1056" i="4" s="1"/>
  <c r="M1047" i="2"/>
  <c r="L1048" i="4" s="1"/>
  <c r="M1027" i="2"/>
  <c r="L1028" i="4" s="1"/>
  <c r="M1023" i="2"/>
  <c r="L1024" i="4" s="1"/>
  <c r="M1015" i="2"/>
  <c r="L1016" i="4" s="1"/>
  <c r="M1011" i="2"/>
  <c r="L1012" i="4" s="1"/>
  <c r="M1003" i="2"/>
  <c r="L1004" i="4" s="1"/>
  <c r="M995" i="2"/>
  <c r="L996" i="4" s="1"/>
  <c r="M987" i="2"/>
  <c r="L988" i="4" s="1"/>
  <c r="M979" i="2"/>
  <c r="L980" i="4" s="1"/>
  <c r="M971" i="2"/>
  <c r="L972" i="4" s="1"/>
  <c r="M963" i="2"/>
  <c r="L964" i="4" s="1"/>
  <c r="M955" i="2"/>
  <c r="L956" i="4" s="1"/>
  <c r="M943" i="2"/>
  <c r="L944" i="4" s="1"/>
  <c r="M935" i="2"/>
  <c r="L936" i="4" s="1"/>
  <c r="M931" i="2"/>
  <c r="L932" i="4" s="1"/>
  <c r="M923" i="2"/>
  <c r="L924" i="4" s="1"/>
  <c r="M915" i="2"/>
  <c r="L916" i="4" s="1"/>
  <c r="M907" i="2"/>
  <c r="L908" i="4" s="1"/>
  <c r="M899" i="2"/>
  <c r="L900" i="4" s="1"/>
  <c r="M883" i="2"/>
  <c r="L884" i="4" s="1"/>
  <c r="M875" i="2"/>
  <c r="L876" i="4" s="1"/>
  <c r="M867" i="2"/>
  <c r="L868" i="4" s="1"/>
  <c r="M863" i="2"/>
  <c r="L864" i="4" s="1"/>
  <c r="M855" i="2"/>
  <c r="L856" i="4" s="1"/>
  <c r="M847" i="2"/>
  <c r="L848" i="4" s="1"/>
  <c r="M839" i="2"/>
  <c r="L840" i="4" s="1"/>
  <c r="M831" i="2"/>
  <c r="L832" i="4" s="1"/>
  <c r="M823" i="2"/>
  <c r="L824" i="4" s="1"/>
  <c r="M811" i="2"/>
  <c r="L812" i="4" s="1"/>
  <c r="M803" i="2"/>
  <c r="L804" i="4" s="1"/>
  <c r="M795" i="2"/>
  <c r="L796" i="4" s="1"/>
  <c r="M787" i="2"/>
  <c r="L788" i="4" s="1"/>
  <c r="M779" i="2"/>
  <c r="L780" i="4" s="1"/>
  <c r="M771" i="2"/>
  <c r="L772" i="4" s="1"/>
  <c r="M763" i="2"/>
  <c r="L764" i="4" s="1"/>
  <c r="M751" i="2"/>
  <c r="L752" i="4" s="1"/>
  <c r="M743" i="2"/>
  <c r="L744" i="4" s="1"/>
  <c r="M735" i="2"/>
  <c r="L736" i="4" s="1"/>
  <c r="M727" i="2"/>
  <c r="L728" i="4" s="1"/>
  <c r="M719" i="2"/>
  <c r="L720" i="4" s="1"/>
  <c r="M711" i="2"/>
  <c r="L712" i="4" s="1"/>
  <c r="M703" i="2"/>
  <c r="L704" i="4" s="1"/>
  <c r="M695" i="2"/>
  <c r="L696" i="4" s="1"/>
  <c r="M687" i="2"/>
  <c r="L688" i="4" s="1"/>
  <c r="M679" i="2"/>
  <c r="L680" i="4" s="1"/>
  <c r="M675" i="2"/>
  <c r="L676" i="4" s="1"/>
  <c r="M667" i="2"/>
  <c r="L668" i="4" s="1"/>
  <c r="M659" i="2"/>
  <c r="L660" i="4" s="1"/>
  <c r="M651" i="2"/>
  <c r="L652" i="4" s="1"/>
  <c r="M643" i="2"/>
  <c r="L644" i="4" s="1"/>
  <c r="M635" i="2"/>
  <c r="L636" i="4" s="1"/>
  <c r="M623" i="2"/>
  <c r="L624" i="4" s="1"/>
  <c r="M615" i="2"/>
  <c r="L616" i="4" s="1"/>
  <c r="M607" i="2"/>
  <c r="L608" i="4" s="1"/>
  <c r="M603" i="2"/>
  <c r="L604" i="4" s="1"/>
  <c r="M595" i="2"/>
  <c r="L596" i="4" s="1"/>
  <c r="M583" i="2"/>
  <c r="L584" i="4" s="1"/>
  <c r="M575" i="2"/>
  <c r="L576" i="4" s="1"/>
  <c r="M567" i="2"/>
  <c r="L568" i="4" s="1"/>
  <c r="M559" i="2"/>
  <c r="L560" i="4" s="1"/>
  <c r="M547" i="2"/>
  <c r="L548" i="4" s="1"/>
  <c r="M539" i="2"/>
  <c r="L540" i="4" s="1"/>
  <c r="M519" i="2"/>
  <c r="L520" i="4" s="1"/>
  <c r="M511" i="2"/>
  <c r="L512" i="4" s="1"/>
  <c r="M503" i="2"/>
  <c r="L504" i="4" s="1"/>
  <c r="M495" i="2"/>
  <c r="L496" i="4" s="1"/>
  <c r="M487" i="2"/>
  <c r="L488" i="4" s="1"/>
  <c r="M479" i="2"/>
  <c r="L480" i="4" s="1"/>
  <c r="M471" i="2"/>
  <c r="L472" i="4" s="1"/>
  <c r="M463" i="2"/>
  <c r="L464" i="4" s="1"/>
  <c r="M455" i="2"/>
  <c r="L456" i="4" s="1"/>
  <c r="M451" i="2"/>
  <c r="L452" i="4" s="1"/>
  <c r="M439" i="2"/>
  <c r="L440" i="4" s="1"/>
  <c r="M431" i="2"/>
  <c r="L432" i="4" s="1"/>
  <c r="M423" i="2"/>
  <c r="L424" i="4" s="1"/>
  <c r="M415" i="2"/>
  <c r="L416" i="4" s="1"/>
  <c r="M411" i="2"/>
  <c r="L412" i="4" s="1"/>
  <c r="M403" i="2"/>
  <c r="L404" i="4" s="1"/>
  <c r="M395" i="2"/>
  <c r="L396" i="4" s="1"/>
  <c r="M391" i="2"/>
  <c r="L392" i="4" s="1"/>
  <c r="M383" i="2"/>
  <c r="L384" i="4" s="1"/>
  <c r="M375" i="2"/>
  <c r="L376" i="4" s="1"/>
  <c r="M367" i="2"/>
  <c r="L368" i="4" s="1"/>
  <c r="M359" i="2"/>
  <c r="L360" i="4" s="1"/>
  <c r="M351" i="2"/>
  <c r="L352" i="4" s="1"/>
  <c r="M347" i="2"/>
  <c r="L348" i="4" s="1"/>
  <c r="M339" i="2"/>
  <c r="L340" i="4" s="1"/>
  <c r="M331" i="2"/>
  <c r="L332" i="4" s="1"/>
  <c r="M323" i="2"/>
  <c r="L324" i="4" s="1"/>
  <c r="M315" i="2"/>
  <c r="L316" i="4" s="1"/>
  <c r="M307" i="2"/>
  <c r="L308" i="4" s="1"/>
  <c r="M299" i="2"/>
  <c r="L300" i="4" s="1"/>
  <c r="M291" i="2"/>
  <c r="L292" i="4" s="1"/>
  <c r="M283" i="2"/>
  <c r="L284" i="4" s="1"/>
  <c r="M275" i="2"/>
  <c r="L276" i="4" s="1"/>
  <c r="M267" i="2"/>
  <c r="L268" i="4" s="1"/>
  <c r="M259" i="2"/>
  <c r="L260" i="4" s="1"/>
  <c r="M251" i="2"/>
  <c r="L252" i="4" s="1"/>
  <c r="M243" i="2"/>
  <c r="L244" i="4" s="1"/>
  <c r="M235" i="2"/>
  <c r="L236" i="4" s="1"/>
  <c r="M227" i="2"/>
  <c r="L228" i="4" s="1"/>
  <c r="M219" i="2"/>
  <c r="L220" i="4" s="1"/>
  <c r="M211" i="2"/>
  <c r="L212" i="4" s="1"/>
  <c r="M203" i="2"/>
  <c r="L204" i="4" s="1"/>
  <c r="M195" i="2"/>
  <c r="L196" i="4" s="1"/>
  <c r="M187" i="2"/>
  <c r="L188" i="4" s="1"/>
  <c r="M179" i="2"/>
  <c r="L180" i="4" s="1"/>
  <c r="M171" i="2"/>
  <c r="L172" i="4" s="1"/>
  <c r="M163" i="2"/>
  <c r="L164" i="4" s="1"/>
  <c r="M155" i="2"/>
  <c r="L156" i="4" s="1"/>
  <c r="M147" i="2"/>
  <c r="L148" i="4" s="1"/>
  <c r="M139" i="2"/>
  <c r="L140" i="4" s="1"/>
  <c r="M131" i="2"/>
  <c r="L132" i="4" s="1"/>
  <c r="M123" i="2"/>
  <c r="L124" i="4" s="1"/>
  <c r="M115" i="2"/>
  <c r="L116" i="4" s="1"/>
  <c r="M107" i="2"/>
  <c r="L108" i="4" s="1"/>
  <c r="M99" i="2"/>
  <c r="L100" i="4" s="1"/>
  <c r="M91" i="2"/>
  <c r="L92" i="4" s="1"/>
  <c r="M83" i="2"/>
  <c r="L84" i="4" s="1"/>
  <c r="M75" i="2"/>
  <c r="L76" i="4" s="1"/>
  <c r="M67" i="2"/>
  <c r="L68" i="4" s="1"/>
  <c r="M59" i="2"/>
  <c r="L60" i="4" s="1"/>
  <c r="M51" i="2"/>
  <c r="L52" i="4" s="1"/>
  <c r="M43" i="2"/>
  <c r="L44" i="4" s="1"/>
  <c r="M35" i="2"/>
  <c r="L36" i="4" s="1"/>
  <c r="M23" i="2"/>
  <c r="L24" i="4" s="1"/>
  <c r="M2098" i="2"/>
  <c r="L2099" i="4" s="1"/>
  <c r="M2090" i="2"/>
  <c r="L2091" i="4" s="1"/>
  <c r="M2082" i="2"/>
  <c r="L2083" i="4" s="1"/>
  <c r="M2074" i="2"/>
  <c r="L2075" i="4" s="1"/>
  <c r="M2066" i="2"/>
  <c r="L2067" i="4" s="1"/>
  <c r="M2058" i="2"/>
  <c r="L2059" i="4" s="1"/>
  <c r="M2050" i="2"/>
  <c r="L2051" i="4" s="1"/>
  <c r="M2042" i="2"/>
  <c r="L2043" i="4" s="1"/>
  <c r="M2034" i="2"/>
  <c r="L2035" i="4" s="1"/>
  <c r="M2026" i="2"/>
  <c r="L2027" i="4" s="1"/>
  <c r="M2018" i="2"/>
  <c r="L2019" i="4" s="1"/>
  <c r="M2010" i="2"/>
  <c r="L2011" i="4" s="1"/>
  <c r="M2002" i="2"/>
  <c r="L2003" i="4" s="1"/>
  <c r="M1994" i="2"/>
  <c r="L1995" i="4" s="1"/>
  <c r="M1986" i="2"/>
  <c r="L1987" i="4" s="1"/>
  <c r="M1978" i="2"/>
  <c r="L1979" i="4" s="1"/>
  <c r="M1970" i="2"/>
  <c r="L1971" i="4" s="1"/>
  <c r="M1958" i="2"/>
  <c r="L1959" i="4" s="1"/>
  <c r="M1950" i="2"/>
  <c r="L1951" i="4" s="1"/>
  <c r="M1942" i="2"/>
  <c r="L1943" i="4" s="1"/>
  <c r="M1934" i="2"/>
  <c r="L1935" i="4" s="1"/>
  <c r="M1926" i="2"/>
  <c r="L1927" i="4" s="1"/>
  <c r="M1918" i="2"/>
  <c r="L1919" i="4" s="1"/>
  <c r="M1910" i="2"/>
  <c r="L1911" i="4" s="1"/>
  <c r="M1902" i="2"/>
  <c r="L1903" i="4" s="1"/>
  <c r="M1890" i="2"/>
  <c r="L1891" i="4" s="1"/>
  <c r="M1882" i="2"/>
  <c r="L1883" i="4" s="1"/>
  <c r="M1874" i="2"/>
  <c r="L1875" i="4" s="1"/>
  <c r="M1866" i="2"/>
  <c r="L1867" i="4" s="1"/>
  <c r="M1858" i="2"/>
  <c r="L1859" i="4" s="1"/>
  <c r="M1850" i="2"/>
  <c r="L1851" i="4" s="1"/>
  <c r="M1842" i="2"/>
  <c r="L1843" i="4" s="1"/>
  <c r="M1834" i="2"/>
  <c r="L1835" i="4" s="1"/>
  <c r="M1826" i="2"/>
  <c r="L1827" i="4" s="1"/>
  <c r="M1818" i="2"/>
  <c r="L1819" i="4" s="1"/>
  <c r="M1810" i="2"/>
  <c r="L1811" i="4" s="1"/>
  <c r="M1802" i="2"/>
  <c r="L1803" i="4" s="1"/>
  <c r="M1794" i="2"/>
  <c r="L1795" i="4" s="1"/>
  <c r="M1786" i="2"/>
  <c r="L1787" i="4" s="1"/>
  <c r="M1778" i="2"/>
  <c r="L1779" i="4" s="1"/>
  <c r="M1770" i="2"/>
  <c r="L1771" i="4" s="1"/>
  <c r="M1762" i="2"/>
  <c r="L1763" i="4" s="1"/>
  <c r="M1754" i="2"/>
  <c r="L1755" i="4" s="1"/>
  <c r="M1746" i="2"/>
  <c r="L1747" i="4" s="1"/>
  <c r="M1738" i="2"/>
  <c r="L1739" i="4" s="1"/>
  <c r="M1730" i="2"/>
  <c r="L1731" i="4" s="1"/>
  <c r="M1722" i="2"/>
  <c r="L1723" i="4" s="1"/>
  <c r="M1714" i="2"/>
  <c r="L1715" i="4" s="1"/>
  <c r="M1706" i="2"/>
  <c r="L1707" i="4" s="1"/>
  <c r="M1698" i="2"/>
  <c r="L1699" i="4" s="1"/>
  <c r="M1690" i="2"/>
  <c r="L1691" i="4" s="1"/>
  <c r="M1682" i="2"/>
  <c r="L1683" i="4" s="1"/>
  <c r="M1674" i="2"/>
  <c r="L1675" i="4" s="1"/>
  <c r="M1666" i="2"/>
  <c r="L1667" i="4" s="1"/>
  <c r="M1658" i="2"/>
  <c r="L1659" i="4" s="1"/>
  <c r="M1646" i="2"/>
  <c r="L1647" i="4" s="1"/>
  <c r="M1638" i="2"/>
  <c r="L1639" i="4" s="1"/>
  <c r="M1630" i="2"/>
  <c r="L1631" i="4" s="1"/>
  <c r="M1622" i="2"/>
  <c r="L1623" i="4" s="1"/>
  <c r="M1614" i="2"/>
  <c r="L1615" i="4" s="1"/>
  <c r="M1606" i="2"/>
  <c r="L1607" i="4" s="1"/>
  <c r="M1598" i="2"/>
  <c r="L1599" i="4" s="1"/>
  <c r="M1590" i="2"/>
  <c r="L1591" i="4" s="1"/>
  <c r="M1582" i="2"/>
  <c r="L1583" i="4" s="1"/>
  <c r="M1578" i="2"/>
  <c r="L1579" i="4" s="1"/>
  <c r="M1570" i="2"/>
  <c r="L1571" i="4" s="1"/>
  <c r="M1562" i="2"/>
  <c r="L1563" i="4" s="1"/>
  <c r="M1554" i="2"/>
  <c r="L1555" i="4" s="1"/>
  <c r="M1546" i="2"/>
  <c r="L1547" i="4" s="1"/>
  <c r="M1538" i="2"/>
  <c r="L1539" i="4" s="1"/>
  <c r="M1534" i="2"/>
  <c r="L1535" i="4" s="1"/>
  <c r="M1526" i="2"/>
  <c r="L1527" i="4" s="1"/>
  <c r="M1518" i="2"/>
  <c r="L1519" i="4" s="1"/>
  <c r="M1510" i="2"/>
  <c r="L1511" i="4" s="1"/>
  <c r="M1502" i="2"/>
  <c r="L1503" i="4" s="1"/>
  <c r="M1494" i="2"/>
  <c r="L1495" i="4" s="1"/>
  <c r="M1486" i="2"/>
  <c r="L1487" i="4" s="1"/>
  <c r="M1482" i="2"/>
  <c r="L1483" i="4" s="1"/>
  <c r="M1474" i="2"/>
  <c r="L1475" i="4" s="1"/>
  <c r="M1466" i="2"/>
  <c r="L1467" i="4" s="1"/>
  <c r="M1458" i="2"/>
  <c r="L1459" i="4" s="1"/>
  <c r="M1450" i="2"/>
  <c r="L1451" i="4" s="1"/>
  <c r="M1442" i="2"/>
  <c r="L1443" i="4" s="1"/>
  <c r="M1434" i="2"/>
  <c r="L1435" i="4" s="1"/>
  <c r="M1430" i="2"/>
  <c r="L1431" i="4" s="1"/>
  <c r="M1422" i="2"/>
  <c r="L1423" i="4" s="1"/>
  <c r="M1414" i="2"/>
  <c r="L1415" i="4" s="1"/>
  <c r="M1406" i="2"/>
  <c r="L1407" i="4" s="1"/>
  <c r="M1398" i="2"/>
  <c r="L1399" i="4" s="1"/>
  <c r="M1390" i="2"/>
  <c r="L1391" i="4" s="1"/>
  <c r="M1386" i="2"/>
  <c r="L1387" i="4" s="1"/>
  <c r="M1378" i="2"/>
  <c r="L1379" i="4" s="1"/>
  <c r="M1370" i="2"/>
  <c r="L1371" i="4" s="1"/>
  <c r="M1362" i="2"/>
  <c r="L1363" i="4" s="1"/>
  <c r="M1354" i="2"/>
  <c r="L1355" i="4" s="1"/>
  <c r="M1346" i="2"/>
  <c r="L1347" i="4" s="1"/>
  <c r="M1338" i="2"/>
  <c r="L1339" i="4" s="1"/>
  <c r="M1326" i="2"/>
  <c r="L1327" i="4" s="1"/>
  <c r="M1318" i="2"/>
  <c r="L1319" i="4" s="1"/>
  <c r="M1310" i="2"/>
  <c r="L1311" i="4" s="1"/>
  <c r="M1306" i="2"/>
  <c r="L1307" i="4" s="1"/>
  <c r="M1298" i="2"/>
  <c r="L1299" i="4" s="1"/>
  <c r="M1290" i="2"/>
  <c r="L1291" i="4" s="1"/>
  <c r="M1282" i="2"/>
  <c r="L1283" i="4" s="1"/>
  <c r="M1274" i="2"/>
  <c r="L1275" i="4" s="1"/>
  <c r="M1270" i="2"/>
  <c r="L1271" i="4" s="1"/>
  <c r="M1262" i="2"/>
  <c r="L1263" i="4" s="1"/>
  <c r="M1254" i="2"/>
  <c r="L1255" i="4" s="1"/>
  <c r="M1242" i="2"/>
  <c r="L1243" i="4" s="1"/>
  <c r="M1234" i="2"/>
  <c r="L1235" i="4" s="1"/>
  <c r="M1230" i="2"/>
  <c r="L1231" i="4" s="1"/>
  <c r="M1222" i="2"/>
  <c r="L1223" i="4" s="1"/>
  <c r="M1218" i="2"/>
  <c r="L1219" i="4" s="1"/>
  <c r="M1210" i="2"/>
  <c r="L1211" i="4" s="1"/>
  <c r="M1206" i="2"/>
  <c r="L1207" i="4" s="1"/>
  <c r="M1194" i="2"/>
  <c r="L1195" i="4" s="1"/>
  <c r="M1186" i="2"/>
  <c r="L1187" i="4" s="1"/>
  <c r="M1178" i="2"/>
  <c r="L1179" i="4" s="1"/>
  <c r="M1166" i="2"/>
  <c r="L1167" i="4" s="1"/>
  <c r="M1158" i="2"/>
  <c r="L1159" i="4" s="1"/>
  <c r="M1146" i="2"/>
  <c r="L1147" i="4" s="1"/>
  <c r="M1138" i="2"/>
  <c r="L1139" i="4" s="1"/>
  <c r="M1130" i="2"/>
  <c r="L1131" i="4" s="1"/>
  <c r="M1122" i="2"/>
  <c r="L1123" i="4" s="1"/>
  <c r="M1114" i="2"/>
  <c r="L1115" i="4" s="1"/>
  <c r="M1106" i="2"/>
  <c r="L1107" i="4" s="1"/>
  <c r="M1098" i="2"/>
  <c r="L1099" i="4" s="1"/>
  <c r="M1090" i="2"/>
  <c r="L1091" i="4" s="1"/>
  <c r="M1082" i="2"/>
  <c r="L1083" i="4" s="1"/>
  <c r="M1074" i="2"/>
  <c r="L1075" i="4" s="1"/>
  <c r="M1070" i="2"/>
  <c r="L1071" i="4" s="1"/>
  <c r="M1062" i="2"/>
  <c r="L1063" i="4" s="1"/>
  <c r="M1054" i="2"/>
  <c r="L1055" i="4" s="1"/>
  <c r="M1050" i="2"/>
  <c r="L1051" i="4" s="1"/>
  <c r="M1042" i="2"/>
  <c r="L1043" i="4" s="1"/>
  <c r="M1034" i="2"/>
  <c r="L1035" i="4" s="1"/>
  <c r="M1026" i="2"/>
  <c r="L1027" i="4" s="1"/>
  <c r="M1018" i="2"/>
  <c r="L1019" i="4" s="1"/>
  <c r="M1010" i="2"/>
  <c r="L1011" i="4" s="1"/>
  <c r="M1002" i="2"/>
  <c r="L1003" i="4" s="1"/>
  <c r="M994" i="2"/>
  <c r="L995" i="4" s="1"/>
  <c r="M986" i="2"/>
  <c r="L987" i="4" s="1"/>
  <c r="M974" i="2"/>
  <c r="L975" i="4" s="1"/>
  <c r="M966" i="2"/>
  <c r="L967" i="4" s="1"/>
  <c r="M958" i="2"/>
  <c r="L959" i="4" s="1"/>
  <c r="M950" i="2"/>
  <c r="L951" i="4" s="1"/>
  <c r="M946" i="2"/>
  <c r="L947" i="4" s="1"/>
  <c r="M938" i="2"/>
  <c r="L939" i="4" s="1"/>
  <c r="M930" i="2"/>
  <c r="L931" i="4" s="1"/>
  <c r="M922" i="2"/>
  <c r="L923" i="4" s="1"/>
  <c r="M914" i="2"/>
  <c r="L915" i="4" s="1"/>
  <c r="M910" i="2"/>
  <c r="L911" i="4" s="1"/>
  <c r="M902" i="2"/>
  <c r="L903" i="4" s="1"/>
  <c r="M894" i="2"/>
  <c r="L895" i="4" s="1"/>
  <c r="M886" i="2"/>
  <c r="L887" i="4" s="1"/>
  <c r="M878" i="2"/>
  <c r="L879" i="4" s="1"/>
  <c r="M870" i="2"/>
  <c r="L871" i="4" s="1"/>
  <c r="M862" i="2"/>
  <c r="L863" i="4" s="1"/>
  <c r="M854" i="2"/>
  <c r="L855" i="4" s="1"/>
  <c r="M846" i="2"/>
  <c r="L847" i="4" s="1"/>
  <c r="M838" i="2"/>
  <c r="L839" i="4" s="1"/>
  <c r="M830" i="2"/>
  <c r="L831" i="4" s="1"/>
  <c r="M822" i="2"/>
  <c r="L823" i="4" s="1"/>
  <c r="M814" i="2"/>
  <c r="L815" i="4" s="1"/>
  <c r="M806" i="2"/>
  <c r="L807" i="4" s="1"/>
  <c r="M798" i="2"/>
  <c r="L799" i="4" s="1"/>
  <c r="M790" i="2"/>
  <c r="L791" i="4" s="1"/>
  <c r="M782" i="2"/>
  <c r="L783" i="4" s="1"/>
  <c r="M778" i="2"/>
  <c r="L779" i="4" s="1"/>
  <c r="M770" i="2"/>
  <c r="L771" i="4" s="1"/>
  <c r="M762" i="2"/>
  <c r="L763" i="4" s="1"/>
  <c r="M754" i="2"/>
  <c r="L755" i="4" s="1"/>
  <c r="M746" i="2"/>
  <c r="L747" i="4" s="1"/>
  <c r="M738" i="2"/>
  <c r="L739" i="4" s="1"/>
  <c r="M730" i="2"/>
  <c r="L731" i="4" s="1"/>
  <c r="M722" i="2"/>
  <c r="L723" i="4" s="1"/>
  <c r="M714" i="2"/>
  <c r="L715" i="4" s="1"/>
  <c r="M706" i="2"/>
  <c r="L707" i="4" s="1"/>
  <c r="M698" i="2"/>
  <c r="L699" i="4" s="1"/>
  <c r="M690" i="2"/>
  <c r="L691" i="4" s="1"/>
  <c r="M682" i="2"/>
  <c r="L683" i="4" s="1"/>
  <c r="M674" i="2"/>
  <c r="L675" i="4" s="1"/>
  <c r="M662" i="2"/>
  <c r="L663" i="4" s="1"/>
  <c r="M654" i="2"/>
  <c r="L655" i="4" s="1"/>
  <c r="M650" i="2"/>
  <c r="L651" i="4" s="1"/>
  <c r="M642" i="2"/>
  <c r="L643" i="4" s="1"/>
  <c r="M634" i="2"/>
  <c r="L635" i="4" s="1"/>
  <c r="M626" i="2"/>
  <c r="L627" i="4" s="1"/>
  <c r="M618" i="2"/>
  <c r="L619" i="4" s="1"/>
  <c r="M610" i="2"/>
  <c r="L611" i="4" s="1"/>
  <c r="M602" i="2"/>
  <c r="L603" i="4" s="1"/>
  <c r="M598" i="2"/>
  <c r="L599" i="4" s="1"/>
  <c r="M590" i="2"/>
  <c r="L591" i="4" s="1"/>
  <c r="M582" i="2"/>
  <c r="L583" i="4" s="1"/>
  <c r="M574" i="2"/>
  <c r="L575" i="4" s="1"/>
  <c r="M570" i="2"/>
  <c r="L571" i="4" s="1"/>
  <c r="M562" i="2"/>
  <c r="L563" i="4" s="1"/>
  <c r="M554" i="2"/>
  <c r="L555" i="4" s="1"/>
  <c r="M546" i="2"/>
  <c r="L547" i="4" s="1"/>
  <c r="M538" i="2"/>
  <c r="L539" i="4" s="1"/>
  <c r="M530" i="2"/>
  <c r="L531" i="4" s="1"/>
  <c r="M522" i="2"/>
  <c r="L523" i="4" s="1"/>
  <c r="M514" i="2"/>
  <c r="L515" i="4" s="1"/>
  <c r="M506" i="2"/>
  <c r="L507" i="4" s="1"/>
  <c r="M498" i="2"/>
  <c r="L499" i="4" s="1"/>
  <c r="M490" i="2"/>
  <c r="L491" i="4" s="1"/>
  <c r="M482" i="2"/>
  <c r="L483" i="4" s="1"/>
  <c r="M474" i="2"/>
  <c r="L475" i="4" s="1"/>
  <c r="M466" i="2"/>
  <c r="L467" i="4" s="1"/>
  <c r="M458" i="2"/>
  <c r="L459" i="4" s="1"/>
  <c r="M450" i="2"/>
  <c r="L451" i="4" s="1"/>
  <c r="M442" i="2"/>
  <c r="L443" i="4" s="1"/>
  <c r="M434" i="2"/>
  <c r="L435" i="4" s="1"/>
  <c r="M426" i="2"/>
  <c r="L427" i="4" s="1"/>
  <c r="M418" i="2"/>
  <c r="L419" i="4" s="1"/>
  <c r="M414" i="2"/>
  <c r="L415" i="4" s="1"/>
  <c r="M406" i="2"/>
  <c r="L407" i="4" s="1"/>
  <c r="M398" i="2"/>
  <c r="L399" i="4" s="1"/>
  <c r="M390" i="2"/>
  <c r="L391" i="4" s="1"/>
  <c r="M382" i="2"/>
  <c r="L383" i="4" s="1"/>
  <c r="M374" i="2"/>
  <c r="L375" i="4" s="1"/>
  <c r="M366" i="2"/>
  <c r="L367" i="4" s="1"/>
  <c r="M358" i="2"/>
  <c r="L359" i="4" s="1"/>
  <c r="M350" i="2"/>
  <c r="L351" i="4" s="1"/>
  <c r="M342" i="2"/>
  <c r="L343" i="4" s="1"/>
  <c r="M338" i="2"/>
  <c r="L339" i="4" s="1"/>
  <c r="M330" i="2"/>
  <c r="L331" i="4" s="1"/>
  <c r="M322" i="2"/>
  <c r="L323" i="4" s="1"/>
  <c r="M314" i="2"/>
  <c r="L315" i="4" s="1"/>
  <c r="M306" i="2"/>
  <c r="L307" i="4" s="1"/>
  <c r="M302" i="2"/>
  <c r="L303" i="4" s="1"/>
  <c r="M294" i="2"/>
  <c r="L295" i="4" s="1"/>
  <c r="M286" i="2"/>
  <c r="L287" i="4" s="1"/>
  <c r="M282" i="2"/>
  <c r="L283" i="4" s="1"/>
  <c r="M274" i="2"/>
  <c r="L275" i="4" s="1"/>
  <c r="M266" i="2"/>
  <c r="L267" i="4" s="1"/>
  <c r="M258" i="2"/>
  <c r="L259" i="4" s="1"/>
  <c r="M250" i="2"/>
  <c r="L251" i="4" s="1"/>
  <c r="M242" i="2"/>
  <c r="L243" i="4" s="1"/>
  <c r="M234" i="2"/>
  <c r="L235" i="4" s="1"/>
  <c r="M226" i="2"/>
  <c r="L227" i="4" s="1"/>
  <c r="M218" i="2"/>
  <c r="L219" i="4" s="1"/>
  <c r="M210" i="2"/>
  <c r="L211" i="4" s="1"/>
  <c r="M202" i="2"/>
  <c r="L203" i="4" s="1"/>
  <c r="M194" i="2"/>
  <c r="L195" i="4" s="1"/>
  <c r="M186" i="2"/>
  <c r="L187" i="4" s="1"/>
  <c r="M178" i="2"/>
  <c r="L179" i="4" s="1"/>
  <c r="M170" i="2"/>
  <c r="L171" i="4" s="1"/>
  <c r="M162" i="2"/>
  <c r="L163" i="4" s="1"/>
  <c r="M158" i="2"/>
  <c r="L159" i="4" s="1"/>
  <c r="M150" i="2"/>
  <c r="L151" i="4" s="1"/>
  <c r="M142" i="2"/>
  <c r="L143" i="4" s="1"/>
  <c r="M134" i="2"/>
  <c r="L135" i="4" s="1"/>
  <c r="M126" i="2"/>
  <c r="L127" i="4" s="1"/>
  <c r="M118" i="2"/>
  <c r="L119" i="4" s="1"/>
  <c r="M110" i="2"/>
  <c r="L111" i="4" s="1"/>
  <c r="M102" i="2"/>
  <c r="L103" i="4" s="1"/>
  <c r="M94" i="2"/>
  <c r="L95" i="4" s="1"/>
  <c r="M86" i="2"/>
  <c r="L87" i="4" s="1"/>
  <c r="M78" i="2"/>
  <c r="L79" i="4" s="1"/>
  <c r="M70" i="2"/>
  <c r="L71" i="4" s="1"/>
  <c r="M62" i="2"/>
  <c r="L63" i="4" s="1"/>
  <c r="M50" i="2"/>
  <c r="L51" i="4" s="1"/>
  <c r="M42" i="2"/>
  <c r="L43" i="4" s="1"/>
  <c r="M2101" i="2"/>
  <c r="L2102" i="4" s="1"/>
  <c r="M2093" i="2"/>
  <c r="L2094" i="4" s="1"/>
  <c r="M2085" i="2"/>
  <c r="L2086" i="4" s="1"/>
  <c r="M2073" i="2"/>
  <c r="L2074" i="4" s="1"/>
  <c r="M2065" i="2"/>
  <c r="L2066" i="4" s="1"/>
  <c r="M2053" i="2"/>
  <c r="L2054" i="4" s="1"/>
  <c r="M2041" i="2"/>
  <c r="L2042" i="4" s="1"/>
  <c r="M2033" i="2"/>
  <c r="L2034" i="4" s="1"/>
  <c r="M2005" i="2"/>
  <c r="L2006" i="4" s="1"/>
  <c r="M1785" i="2"/>
  <c r="L1786" i="4" s="1"/>
  <c r="M1781" i="2"/>
  <c r="L1782" i="4" s="1"/>
  <c r="M1777" i="2"/>
  <c r="L1778" i="4" s="1"/>
  <c r="M1773" i="2"/>
  <c r="L1774" i="4" s="1"/>
  <c r="M1769" i="2"/>
  <c r="L1770" i="4" s="1"/>
  <c r="M1765" i="2"/>
  <c r="L1766" i="4" s="1"/>
  <c r="M1761" i="2"/>
  <c r="L1762" i="4" s="1"/>
  <c r="M1757" i="2"/>
  <c r="L1758" i="4" s="1"/>
  <c r="M1753" i="2"/>
  <c r="L1754" i="4" s="1"/>
  <c r="M1749" i="2"/>
  <c r="L1750" i="4" s="1"/>
  <c r="M1745" i="2"/>
  <c r="L1746" i="4" s="1"/>
  <c r="M1741" i="2"/>
  <c r="L1742" i="4" s="1"/>
  <c r="M1737" i="2"/>
  <c r="L1738" i="4" s="1"/>
  <c r="M1733" i="2"/>
  <c r="L1734" i="4" s="1"/>
  <c r="M1729" i="2"/>
  <c r="L1730" i="4" s="1"/>
  <c r="M1725" i="2"/>
  <c r="L1726" i="4" s="1"/>
  <c r="M1721" i="2"/>
  <c r="L1722" i="4" s="1"/>
  <c r="M1717" i="2"/>
  <c r="L1718" i="4" s="1"/>
  <c r="M1713" i="2"/>
  <c r="L1714" i="4" s="1"/>
  <c r="M1709" i="2"/>
  <c r="L1710" i="4" s="1"/>
  <c r="M1705" i="2"/>
  <c r="L1706" i="4" s="1"/>
  <c r="M1701" i="2"/>
  <c r="L1702" i="4" s="1"/>
  <c r="M1697" i="2"/>
  <c r="L1698" i="4" s="1"/>
  <c r="M1693" i="2"/>
  <c r="L1694" i="4" s="1"/>
  <c r="M1689" i="2"/>
  <c r="L1690" i="4" s="1"/>
  <c r="M1685" i="2"/>
  <c r="L1686" i="4" s="1"/>
  <c r="M1681" i="2"/>
  <c r="L1682" i="4" s="1"/>
  <c r="M1677" i="2"/>
  <c r="L1678" i="4" s="1"/>
  <c r="M1673" i="2"/>
  <c r="L1674" i="4" s="1"/>
  <c r="M1669" i="2"/>
  <c r="L1670" i="4" s="1"/>
  <c r="M1665" i="2"/>
  <c r="L1666" i="4" s="1"/>
  <c r="M1661" i="2"/>
  <c r="L1662" i="4" s="1"/>
  <c r="M1657" i="2"/>
  <c r="L1658" i="4" s="1"/>
  <c r="M1653" i="2"/>
  <c r="L1654" i="4" s="1"/>
  <c r="M1649" i="2"/>
  <c r="L1650" i="4" s="1"/>
  <c r="M1645" i="2"/>
  <c r="L1646" i="4" s="1"/>
  <c r="M1641" i="2"/>
  <c r="L1642" i="4" s="1"/>
  <c r="M1637" i="2"/>
  <c r="L1638" i="4" s="1"/>
  <c r="M1633" i="2"/>
  <c r="L1634" i="4" s="1"/>
  <c r="M1629" i="2"/>
  <c r="L1630" i="4" s="1"/>
  <c r="M1625" i="2"/>
  <c r="L1626" i="4" s="1"/>
  <c r="M1621" i="2"/>
  <c r="L1622" i="4" s="1"/>
  <c r="M1617" i="2"/>
  <c r="L1618" i="4" s="1"/>
  <c r="M1613" i="2"/>
  <c r="L1614" i="4" s="1"/>
  <c r="M1609" i="2"/>
  <c r="L1610" i="4" s="1"/>
  <c r="M1605" i="2"/>
  <c r="L1606" i="4" s="1"/>
  <c r="M1601" i="2"/>
  <c r="L1602" i="4" s="1"/>
  <c r="M1597" i="2"/>
  <c r="L1598" i="4" s="1"/>
  <c r="M1593" i="2"/>
  <c r="L1594" i="4" s="1"/>
  <c r="M1589" i="2"/>
  <c r="L1590" i="4" s="1"/>
  <c r="M1585" i="2"/>
  <c r="L1586" i="4" s="1"/>
  <c r="M1581" i="2"/>
  <c r="L1582" i="4" s="1"/>
  <c r="M1577" i="2"/>
  <c r="L1578" i="4" s="1"/>
  <c r="M1573" i="2"/>
  <c r="L1574" i="4" s="1"/>
  <c r="M1569" i="2"/>
  <c r="L1570" i="4" s="1"/>
  <c r="M1565" i="2"/>
  <c r="L1566" i="4" s="1"/>
  <c r="M1561" i="2"/>
  <c r="L1562" i="4" s="1"/>
  <c r="M1557" i="2"/>
  <c r="L1558" i="4" s="1"/>
  <c r="M1553" i="2"/>
  <c r="L1554" i="4" s="1"/>
  <c r="M1549" i="2"/>
  <c r="L1550" i="4" s="1"/>
  <c r="M1545" i="2"/>
  <c r="L1546" i="4" s="1"/>
  <c r="M1541" i="2"/>
  <c r="L1542" i="4" s="1"/>
  <c r="M1537" i="2"/>
  <c r="L1538" i="4" s="1"/>
  <c r="M1533" i="2"/>
  <c r="L1534" i="4" s="1"/>
  <c r="M1529" i="2"/>
  <c r="L1530" i="4" s="1"/>
  <c r="M1525" i="2"/>
  <c r="L1526" i="4" s="1"/>
  <c r="M1521" i="2"/>
  <c r="L1522" i="4" s="1"/>
  <c r="M1517" i="2"/>
  <c r="L1518" i="4" s="1"/>
  <c r="M1513" i="2"/>
  <c r="L1514" i="4" s="1"/>
  <c r="M1509" i="2"/>
  <c r="L1510" i="4" s="1"/>
  <c r="M1505" i="2"/>
  <c r="L1506" i="4" s="1"/>
  <c r="M1501" i="2"/>
  <c r="L1502" i="4" s="1"/>
  <c r="M1497" i="2"/>
  <c r="L1498" i="4" s="1"/>
  <c r="M1493" i="2"/>
  <c r="L1494" i="4" s="1"/>
  <c r="M1489" i="2"/>
  <c r="L1490" i="4" s="1"/>
  <c r="M1485" i="2"/>
  <c r="L1486" i="4" s="1"/>
  <c r="M1481" i="2"/>
  <c r="L1482" i="4" s="1"/>
  <c r="M1477" i="2"/>
  <c r="L1478" i="4" s="1"/>
  <c r="M1473" i="2"/>
  <c r="L1474" i="4" s="1"/>
  <c r="M1469" i="2"/>
  <c r="L1470" i="4" s="1"/>
  <c r="M1465" i="2"/>
  <c r="L1466" i="4" s="1"/>
  <c r="M1461" i="2"/>
  <c r="L1462" i="4" s="1"/>
  <c r="M1457" i="2"/>
  <c r="L1458" i="4" s="1"/>
  <c r="M1453" i="2"/>
  <c r="L1454" i="4" s="1"/>
  <c r="M1449" i="2"/>
  <c r="L1450" i="4" s="1"/>
  <c r="M1445" i="2"/>
  <c r="L1446" i="4" s="1"/>
  <c r="M1441" i="2"/>
  <c r="L1442" i="4" s="1"/>
  <c r="M1437" i="2"/>
  <c r="L1438" i="4" s="1"/>
  <c r="M1433" i="2"/>
  <c r="L1434" i="4" s="1"/>
  <c r="M1429" i="2"/>
  <c r="L1430" i="4" s="1"/>
  <c r="M1425" i="2"/>
  <c r="L1426" i="4" s="1"/>
  <c r="M1421" i="2"/>
  <c r="L1422" i="4" s="1"/>
  <c r="M1417" i="2"/>
  <c r="L1418" i="4" s="1"/>
  <c r="M1413" i="2"/>
  <c r="L1414" i="4" s="1"/>
  <c r="M1409" i="2"/>
  <c r="L1410" i="4" s="1"/>
  <c r="M1405" i="2"/>
  <c r="L1406" i="4" s="1"/>
  <c r="M1401" i="2"/>
  <c r="L1402" i="4" s="1"/>
  <c r="M1397" i="2"/>
  <c r="L1398" i="4" s="1"/>
  <c r="M1393" i="2"/>
  <c r="L1394" i="4" s="1"/>
  <c r="M1389" i="2"/>
  <c r="L1390" i="4" s="1"/>
  <c r="M1385" i="2"/>
  <c r="L1386" i="4" s="1"/>
  <c r="M1381" i="2"/>
  <c r="L1382" i="4" s="1"/>
  <c r="M1377" i="2"/>
  <c r="L1378" i="4" s="1"/>
  <c r="M1373" i="2"/>
  <c r="L1374" i="4" s="1"/>
  <c r="M1369" i="2"/>
  <c r="L1370" i="4" s="1"/>
  <c r="M1365" i="2"/>
  <c r="L1366" i="4" s="1"/>
  <c r="M1361" i="2"/>
  <c r="L1362" i="4" s="1"/>
  <c r="M1357" i="2"/>
  <c r="L1358" i="4" s="1"/>
  <c r="M1353" i="2"/>
  <c r="L1354" i="4" s="1"/>
  <c r="M1349" i="2"/>
  <c r="L1350" i="4" s="1"/>
  <c r="M1345" i="2"/>
  <c r="L1346" i="4" s="1"/>
  <c r="M1341" i="2"/>
  <c r="L1342" i="4" s="1"/>
  <c r="M1337" i="2"/>
  <c r="L1338" i="4" s="1"/>
  <c r="M1333" i="2"/>
  <c r="L1334" i="4" s="1"/>
  <c r="M1329" i="2"/>
  <c r="L1330" i="4" s="1"/>
  <c r="M1325" i="2"/>
  <c r="L1326" i="4" s="1"/>
  <c r="M1321" i="2"/>
  <c r="L1322" i="4" s="1"/>
  <c r="M1317" i="2"/>
  <c r="L1318" i="4" s="1"/>
  <c r="M1313" i="2"/>
  <c r="L1314" i="4" s="1"/>
  <c r="M1309" i="2"/>
  <c r="L1310" i="4" s="1"/>
  <c r="M1305" i="2"/>
  <c r="L1306" i="4" s="1"/>
  <c r="M1301" i="2"/>
  <c r="L1302" i="4" s="1"/>
  <c r="M1297" i="2"/>
  <c r="L1298" i="4" s="1"/>
  <c r="M1293" i="2"/>
  <c r="L1294" i="4" s="1"/>
  <c r="M1289" i="2"/>
  <c r="L1290" i="4" s="1"/>
  <c r="M1285" i="2"/>
  <c r="L1286" i="4" s="1"/>
  <c r="M1281" i="2"/>
  <c r="L1282" i="4" s="1"/>
  <c r="M1277" i="2"/>
  <c r="L1278" i="4" s="1"/>
  <c r="M1273" i="2"/>
  <c r="L1274" i="4" s="1"/>
  <c r="M1269" i="2"/>
  <c r="L1270" i="4" s="1"/>
  <c r="M1265" i="2"/>
  <c r="L1266" i="4" s="1"/>
  <c r="M1261" i="2"/>
  <c r="L1262" i="4" s="1"/>
  <c r="M1257" i="2"/>
  <c r="L1258" i="4" s="1"/>
  <c r="M1253" i="2"/>
  <c r="L1254" i="4" s="1"/>
  <c r="M1249" i="2"/>
  <c r="L1250" i="4" s="1"/>
  <c r="M1245" i="2"/>
  <c r="L1246" i="4" s="1"/>
  <c r="M1241" i="2"/>
  <c r="L1242" i="4" s="1"/>
  <c r="M1237" i="2"/>
  <c r="L1238" i="4" s="1"/>
  <c r="M1233" i="2"/>
  <c r="L1234" i="4" s="1"/>
  <c r="M1229" i="2"/>
  <c r="L1230" i="4" s="1"/>
  <c r="M1225" i="2"/>
  <c r="L1226" i="4" s="1"/>
  <c r="M1221" i="2"/>
  <c r="L1222" i="4" s="1"/>
  <c r="M1217" i="2"/>
  <c r="L1218" i="4" s="1"/>
  <c r="M1213" i="2"/>
  <c r="L1214" i="4" s="1"/>
  <c r="M1209" i="2"/>
  <c r="L1210" i="4" s="1"/>
  <c r="M1205" i="2"/>
  <c r="L1206" i="4" s="1"/>
  <c r="M1201" i="2"/>
  <c r="L1202" i="4" s="1"/>
  <c r="M1197" i="2"/>
  <c r="L1198" i="4" s="1"/>
  <c r="M1193" i="2"/>
  <c r="L1194" i="4" s="1"/>
  <c r="M1189" i="2"/>
  <c r="L1190" i="4" s="1"/>
  <c r="M1185" i="2"/>
  <c r="L1186" i="4" s="1"/>
  <c r="M1181" i="2"/>
  <c r="L1182" i="4" s="1"/>
  <c r="M1177" i="2"/>
  <c r="L1178" i="4" s="1"/>
  <c r="M1173" i="2"/>
  <c r="L1174" i="4" s="1"/>
  <c r="M1169" i="2"/>
  <c r="L1170" i="4" s="1"/>
  <c r="M1165" i="2"/>
  <c r="L1166" i="4" s="1"/>
  <c r="M1161" i="2"/>
  <c r="L1162" i="4" s="1"/>
  <c r="M1157" i="2"/>
  <c r="L1158" i="4" s="1"/>
  <c r="M1153" i="2"/>
  <c r="L1154" i="4" s="1"/>
  <c r="M1149" i="2"/>
  <c r="L1150" i="4" s="1"/>
  <c r="M1145" i="2"/>
  <c r="L1146" i="4" s="1"/>
  <c r="M1141" i="2"/>
  <c r="L1142" i="4" s="1"/>
  <c r="M1137" i="2"/>
  <c r="L1138" i="4" s="1"/>
  <c r="M1133" i="2"/>
  <c r="L1134" i="4" s="1"/>
  <c r="M1129" i="2"/>
  <c r="L1130" i="4" s="1"/>
  <c r="M1125" i="2"/>
  <c r="L1126" i="4" s="1"/>
  <c r="M1121" i="2"/>
  <c r="L1122" i="4" s="1"/>
  <c r="M1117" i="2"/>
  <c r="L1118" i="4" s="1"/>
  <c r="M1113" i="2"/>
  <c r="L1114" i="4" s="1"/>
  <c r="M1109" i="2"/>
  <c r="L1110" i="4" s="1"/>
  <c r="M1105" i="2"/>
  <c r="L1106" i="4" s="1"/>
  <c r="M1101" i="2"/>
  <c r="L1102" i="4" s="1"/>
  <c r="M1097" i="2"/>
  <c r="L1098" i="4" s="1"/>
  <c r="M1093" i="2"/>
  <c r="L1094" i="4" s="1"/>
  <c r="M1089" i="2"/>
  <c r="L1090" i="4" s="1"/>
  <c r="M1085" i="2"/>
  <c r="L1086" i="4" s="1"/>
  <c r="M1081" i="2"/>
  <c r="L1082" i="4" s="1"/>
  <c r="M1077" i="2"/>
  <c r="L1078" i="4" s="1"/>
  <c r="M1073" i="2"/>
  <c r="L1074" i="4" s="1"/>
  <c r="M1069" i="2"/>
  <c r="L1070" i="4" s="1"/>
  <c r="M1065" i="2"/>
  <c r="L1066" i="4" s="1"/>
  <c r="M1061" i="2"/>
  <c r="L1062" i="4" s="1"/>
  <c r="M1057" i="2"/>
  <c r="L1058" i="4" s="1"/>
  <c r="M1053" i="2"/>
  <c r="L1054" i="4" s="1"/>
  <c r="M1049" i="2"/>
  <c r="L1050" i="4" s="1"/>
  <c r="M1045" i="2"/>
  <c r="L1046" i="4" s="1"/>
  <c r="M1041" i="2"/>
  <c r="L1042" i="4" s="1"/>
  <c r="M1037" i="2"/>
  <c r="L1038" i="4" s="1"/>
  <c r="M1033" i="2"/>
  <c r="L1034" i="4" s="1"/>
  <c r="M1029" i="2"/>
  <c r="L1030" i="4" s="1"/>
  <c r="M1025" i="2"/>
  <c r="L1026" i="4" s="1"/>
  <c r="M1021" i="2"/>
  <c r="L1022" i="4" s="1"/>
  <c r="M1017" i="2"/>
  <c r="L1018" i="4" s="1"/>
  <c r="M1013" i="2"/>
  <c r="L1014" i="4" s="1"/>
  <c r="M1009" i="2"/>
  <c r="L1010" i="4" s="1"/>
  <c r="M1005" i="2"/>
  <c r="L1006" i="4" s="1"/>
  <c r="M1001" i="2"/>
  <c r="L1002" i="4" s="1"/>
  <c r="M997" i="2"/>
  <c r="L998" i="4" s="1"/>
  <c r="M993" i="2"/>
  <c r="L994" i="4" s="1"/>
  <c r="M989" i="2"/>
  <c r="L990" i="4" s="1"/>
  <c r="M985" i="2"/>
  <c r="L986" i="4" s="1"/>
  <c r="M981" i="2"/>
  <c r="L982" i="4" s="1"/>
  <c r="M977" i="2"/>
  <c r="L978" i="4" s="1"/>
  <c r="M973" i="2"/>
  <c r="L974" i="4" s="1"/>
  <c r="M969" i="2"/>
  <c r="L970" i="4" s="1"/>
  <c r="M965" i="2"/>
  <c r="L966" i="4" s="1"/>
  <c r="M961" i="2"/>
  <c r="L962" i="4" s="1"/>
  <c r="M957" i="2"/>
  <c r="L958" i="4" s="1"/>
  <c r="M953" i="2"/>
  <c r="L954" i="4" s="1"/>
  <c r="M949" i="2"/>
  <c r="L950" i="4" s="1"/>
  <c r="M945" i="2"/>
  <c r="L946" i="4" s="1"/>
  <c r="M941" i="2"/>
  <c r="L942" i="4" s="1"/>
  <c r="M937" i="2"/>
  <c r="L938" i="4" s="1"/>
  <c r="M933" i="2"/>
  <c r="L934" i="4" s="1"/>
  <c r="M929" i="2"/>
  <c r="L930" i="4" s="1"/>
  <c r="M925" i="2"/>
  <c r="L926" i="4" s="1"/>
  <c r="M921" i="2"/>
  <c r="L922" i="4" s="1"/>
  <c r="M917" i="2"/>
  <c r="L918" i="4" s="1"/>
  <c r="M913" i="2"/>
  <c r="L914" i="4" s="1"/>
  <c r="M909" i="2"/>
  <c r="L910" i="4" s="1"/>
  <c r="M905" i="2"/>
  <c r="L906" i="4" s="1"/>
  <c r="M901" i="2"/>
  <c r="L902" i="4" s="1"/>
  <c r="M897" i="2"/>
  <c r="L898" i="4" s="1"/>
  <c r="M893" i="2"/>
  <c r="L894" i="4" s="1"/>
  <c r="M889" i="2"/>
  <c r="L890" i="4" s="1"/>
  <c r="M885" i="2"/>
  <c r="L886" i="4" s="1"/>
  <c r="M881" i="2"/>
  <c r="L882" i="4" s="1"/>
  <c r="M877" i="2"/>
  <c r="L878" i="4" s="1"/>
  <c r="M873" i="2"/>
  <c r="L874" i="4" s="1"/>
  <c r="M869" i="2"/>
  <c r="L870" i="4" s="1"/>
  <c r="M865" i="2"/>
  <c r="L866" i="4" s="1"/>
  <c r="M861" i="2"/>
  <c r="L862" i="4" s="1"/>
  <c r="M857" i="2"/>
  <c r="L858" i="4" s="1"/>
  <c r="M853" i="2"/>
  <c r="L854" i="4" s="1"/>
  <c r="M849" i="2"/>
  <c r="L850" i="4" s="1"/>
  <c r="M845" i="2"/>
  <c r="L846" i="4" s="1"/>
  <c r="M841" i="2"/>
  <c r="L842" i="4" s="1"/>
  <c r="M837" i="2"/>
  <c r="L838" i="4" s="1"/>
  <c r="M833" i="2"/>
  <c r="L834" i="4" s="1"/>
  <c r="M829" i="2"/>
  <c r="L830" i="4" s="1"/>
  <c r="M825" i="2"/>
  <c r="L826" i="4" s="1"/>
  <c r="M821" i="2"/>
  <c r="L822" i="4" s="1"/>
  <c r="M817" i="2"/>
  <c r="L818" i="4" s="1"/>
  <c r="M813" i="2"/>
  <c r="L814" i="4" s="1"/>
  <c r="M809" i="2"/>
  <c r="L810" i="4" s="1"/>
  <c r="M805" i="2"/>
  <c r="L806" i="4" s="1"/>
  <c r="M801" i="2"/>
  <c r="L802" i="4" s="1"/>
  <c r="M797" i="2"/>
  <c r="L798" i="4" s="1"/>
  <c r="M793" i="2"/>
  <c r="L794" i="4" s="1"/>
  <c r="M789" i="2"/>
  <c r="L790" i="4" s="1"/>
  <c r="M785" i="2"/>
  <c r="L786" i="4" s="1"/>
  <c r="M781" i="2"/>
  <c r="L782" i="4" s="1"/>
  <c r="M777" i="2"/>
  <c r="L778" i="4" s="1"/>
  <c r="M773" i="2"/>
  <c r="L774" i="4" s="1"/>
  <c r="M769" i="2"/>
  <c r="L770" i="4" s="1"/>
  <c r="M765" i="2"/>
  <c r="L766" i="4" s="1"/>
  <c r="M761" i="2"/>
  <c r="L762" i="4" s="1"/>
  <c r="M757" i="2"/>
  <c r="L758" i="4" s="1"/>
  <c r="M753" i="2"/>
  <c r="L754" i="4" s="1"/>
  <c r="M749" i="2"/>
  <c r="L750" i="4" s="1"/>
  <c r="M745" i="2"/>
  <c r="L746" i="4" s="1"/>
  <c r="M741" i="2"/>
  <c r="L742" i="4" s="1"/>
  <c r="M737" i="2"/>
  <c r="L738" i="4" s="1"/>
  <c r="M733" i="2"/>
  <c r="L734" i="4" s="1"/>
  <c r="M729" i="2"/>
  <c r="L730" i="4" s="1"/>
  <c r="M725" i="2"/>
  <c r="L726" i="4" s="1"/>
  <c r="M721" i="2"/>
  <c r="L722" i="4" s="1"/>
  <c r="M717" i="2"/>
  <c r="L718" i="4" s="1"/>
  <c r="M713" i="2"/>
  <c r="L714" i="4" s="1"/>
  <c r="M709" i="2"/>
  <c r="L710" i="4" s="1"/>
  <c r="M705" i="2"/>
  <c r="L706" i="4" s="1"/>
  <c r="M701" i="2"/>
  <c r="L702" i="4" s="1"/>
  <c r="M697" i="2"/>
  <c r="L698" i="4" s="1"/>
  <c r="M693" i="2"/>
  <c r="L694" i="4" s="1"/>
  <c r="M689" i="2"/>
  <c r="L690" i="4" s="1"/>
  <c r="M685" i="2"/>
  <c r="L686" i="4" s="1"/>
  <c r="M681" i="2"/>
  <c r="L682" i="4" s="1"/>
  <c r="M677" i="2"/>
  <c r="L678" i="4" s="1"/>
  <c r="M673" i="2"/>
  <c r="L674" i="4" s="1"/>
  <c r="M669" i="2"/>
  <c r="L670" i="4" s="1"/>
  <c r="M665" i="2"/>
  <c r="L666" i="4" s="1"/>
  <c r="M661" i="2"/>
  <c r="L662" i="4" s="1"/>
  <c r="M657" i="2"/>
  <c r="L658" i="4" s="1"/>
  <c r="M653" i="2"/>
  <c r="L654" i="4" s="1"/>
  <c r="M649" i="2"/>
  <c r="L650" i="4" s="1"/>
  <c r="M645" i="2"/>
  <c r="L646" i="4" s="1"/>
  <c r="M641" i="2"/>
  <c r="L642" i="4" s="1"/>
  <c r="M637" i="2"/>
  <c r="L638" i="4" s="1"/>
  <c r="M633" i="2"/>
  <c r="L634" i="4" s="1"/>
  <c r="M629" i="2"/>
  <c r="L630" i="4" s="1"/>
  <c r="M625" i="2"/>
  <c r="L626" i="4" s="1"/>
  <c r="M621" i="2"/>
  <c r="L622" i="4" s="1"/>
  <c r="M617" i="2"/>
  <c r="L618" i="4" s="1"/>
  <c r="M613" i="2"/>
  <c r="L614" i="4" s="1"/>
  <c r="M609" i="2"/>
  <c r="L610" i="4" s="1"/>
  <c r="M605" i="2"/>
  <c r="L606" i="4" s="1"/>
  <c r="M601" i="2"/>
  <c r="L602" i="4" s="1"/>
  <c r="M597" i="2"/>
  <c r="L598" i="4" s="1"/>
  <c r="M593" i="2"/>
  <c r="L594" i="4" s="1"/>
  <c r="M589" i="2"/>
  <c r="L590" i="4" s="1"/>
  <c r="M585" i="2"/>
  <c r="L586" i="4" s="1"/>
  <c r="M581" i="2"/>
  <c r="L582" i="4" s="1"/>
  <c r="M577" i="2"/>
  <c r="L578" i="4" s="1"/>
  <c r="M573" i="2"/>
  <c r="L574" i="4" s="1"/>
  <c r="M569" i="2"/>
  <c r="L570" i="4" s="1"/>
  <c r="M565" i="2"/>
  <c r="L566" i="4" s="1"/>
  <c r="M561" i="2"/>
  <c r="L562" i="4" s="1"/>
  <c r="M557" i="2"/>
  <c r="L558" i="4" s="1"/>
  <c r="M553" i="2"/>
  <c r="L554" i="4" s="1"/>
  <c r="M549" i="2"/>
  <c r="L550" i="4" s="1"/>
  <c r="M545" i="2"/>
  <c r="L546" i="4" s="1"/>
  <c r="M541" i="2"/>
  <c r="L542" i="4" s="1"/>
  <c r="M537" i="2"/>
  <c r="L538" i="4" s="1"/>
  <c r="M533" i="2"/>
  <c r="L534" i="4" s="1"/>
  <c r="M529" i="2"/>
  <c r="L530" i="4" s="1"/>
  <c r="M525" i="2"/>
  <c r="L526" i="4" s="1"/>
  <c r="M521" i="2"/>
  <c r="L522" i="4" s="1"/>
  <c r="M517" i="2"/>
  <c r="L518" i="4" s="1"/>
  <c r="M513" i="2"/>
  <c r="L514" i="4" s="1"/>
  <c r="M509" i="2"/>
  <c r="L510" i="4" s="1"/>
  <c r="M505" i="2"/>
  <c r="L506" i="4" s="1"/>
  <c r="M501" i="2"/>
  <c r="L502" i="4" s="1"/>
  <c r="M497" i="2"/>
  <c r="L498" i="4" s="1"/>
  <c r="M493" i="2"/>
  <c r="L494" i="4" s="1"/>
  <c r="M489" i="2"/>
  <c r="L490" i="4" s="1"/>
  <c r="M485" i="2"/>
  <c r="L486" i="4" s="1"/>
  <c r="M481" i="2"/>
  <c r="L482" i="4" s="1"/>
  <c r="M477" i="2"/>
  <c r="L478" i="4" s="1"/>
  <c r="M473" i="2"/>
  <c r="L474" i="4" s="1"/>
  <c r="M469" i="2"/>
  <c r="L470" i="4" s="1"/>
  <c r="M465" i="2"/>
  <c r="L466" i="4" s="1"/>
  <c r="M461" i="2"/>
  <c r="L462" i="4" s="1"/>
  <c r="M457" i="2"/>
  <c r="L458" i="4" s="1"/>
  <c r="M453" i="2"/>
  <c r="L454" i="4" s="1"/>
  <c r="M449" i="2"/>
  <c r="L450" i="4" s="1"/>
  <c r="M445" i="2"/>
  <c r="L446" i="4" s="1"/>
  <c r="M441" i="2"/>
  <c r="L442" i="4" s="1"/>
  <c r="M437" i="2"/>
  <c r="L438" i="4" s="1"/>
  <c r="M433" i="2"/>
  <c r="L434" i="4" s="1"/>
  <c r="M429" i="2"/>
  <c r="L430" i="4" s="1"/>
  <c r="M425" i="2"/>
  <c r="L426" i="4" s="1"/>
  <c r="M421" i="2"/>
  <c r="L422" i="4" s="1"/>
  <c r="M417" i="2"/>
  <c r="L418" i="4" s="1"/>
  <c r="M413" i="2"/>
  <c r="L414" i="4" s="1"/>
  <c r="M409" i="2"/>
  <c r="L410" i="4" s="1"/>
  <c r="M405" i="2"/>
  <c r="L406" i="4" s="1"/>
  <c r="M401" i="2"/>
  <c r="L402" i="4" s="1"/>
  <c r="M397" i="2"/>
  <c r="L398" i="4" s="1"/>
  <c r="M393" i="2"/>
  <c r="L394" i="4" s="1"/>
  <c r="M389" i="2"/>
  <c r="L390" i="4" s="1"/>
  <c r="M385" i="2"/>
  <c r="L386" i="4" s="1"/>
  <c r="M381" i="2"/>
  <c r="L382" i="4" s="1"/>
  <c r="M377" i="2"/>
  <c r="L378" i="4" s="1"/>
  <c r="M373" i="2"/>
  <c r="L374" i="4" s="1"/>
  <c r="M369" i="2"/>
  <c r="L370" i="4" s="1"/>
  <c r="M365" i="2"/>
  <c r="L366" i="4" s="1"/>
  <c r="M361" i="2"/>
  <c r="L362" i="4" s="1"/>
  <c r="M357" i="2"/>
  <c r="L358" i="4" s="1"/>
  <c r="M353" i="2"/>
  <c r="L354" i="4" s="1"/>
  <c r="M349" i="2"/>
  <c r="L350" i="4" s="1"/>
  <c r="M345" i="2"/>
  <c r="L346" i="4" s="1"/>
  <c r="M341" i="2"/>
  <c r="L342" i="4" s="1"/>
  <c r="M337" i="2"/>
  <c r="L338" i="4" s="1"/>
  <c r="M333" i="2"/>
  <c r="L334" i="4" s="1"/>
  <c r="M329" i="2"/>
  <c r="L330" i="4" s="1"/>
  <c r="M325" i="2"/>
  <c r="L326" i="4" s="1"/>
  <c r="M321" i="2"/>
  <c r="L322" i="4" s="1"/>
  <c r="M317" i="2"/>
  <c r="L318" i="4" s="1"/>
  <c r="M313" i="2"/>
  <c r="L314" i="4" s="1"/>
  <c r="M309" i="2"/>
  <c r="L310" i="4" s="1"/>
  <c r="M305" i="2"/>
  <c r="L306" i="4" s="1"/>
  <c r="M301" i="2"/>
  <c r="L302" i="4" s="1"/>
  <c r="M297" i="2"/>
  <c r="L298" i="4" s="1"/>
  <c r="M293" i="2"/>
  <c r="L294" i="4" s="1"/>
  <c r="M289" i="2"/>
  <c r="L290" i="4" s="1"/>
  <c r="M285" i="2"/>
  <c r="L286" i="4" s="1"/>
  <c r="M281" i="2"/>
  <c r="L282" i="4" s="1"/>
  <c r="M277" i="2"/>
  <c r="L278" i="4" s="1"/>
  <c r="M273" i="2"/>
  <c r="L274" i="4" s="1"/>
  <c r="M269" i="2"/>
  <c r="L270" i="4" s="1"/>
  <c r="M265" i="2"/>
  <c r="L266" i="4" s="1"/>
  <c r="M261" i="2"/>
  <c r="L262" i="4" s="1"/>
  <c r="M257" i="2"/>
  <c r="L258" i="4" s="1"/>
  <c r="M253" i="2"/>
  <c r="L254" i="4" s="1"/>
  <c r="M249" i="2"/>
  <c r="L250" i="4" s="1"/>
  <c r="M245" i="2"/>
  <c r="L246" i="4" s="1"/>
  <c r="M241" i="2"/>
  <c r="L242" i="4" s="1"/>
  <c r="M237" i="2"/>
  <c r="L238" i="4" s="1"/>
  <c r="M233" i="2"/>
  <c r="L234" i="4" s="1"/>
  <c r="M229" i="2"/>
  <c r="L230" i="4" s="1"/>
  <c r="M225" i="2"/>
  <c r="L226" i="4" s="1"/>
  <c r="M221" i="2"/>
  <c r="L222" i="4" s="1"/>
  <c r="M217" i="2"/>
  <c r="L218" i="4" s="1"/>
  <c r="M213" i="2"/>
  <c r="L214" i="4" s="1"/>
  <c r="M209" i="2"/>
  <c r="L210" i="4" s="1"/>
  <c r="M205" i="2"/>
  <c r="L206" i="4" s="1"/>
  <c r="M201" i="2"/>
  <c r="L202" i="4" s="1"/>
  <c r="M197" i="2"/>
  <c r="L198" i="4" s="1"/>
  <c r="M193" i="2"/>
  <c r="L194" i="4" s="1"/>
  <c r="M189" i="2"/>
  <c r="L190" i="4" s="1"/>
  <c r="M185" i="2"/>
  <c r="L186" i="4" s="1"/>
  <c r="M181" i="2"/>
  <c r="L182" i="4" s="1"/>
  <c r="M173" i="2"/>
  <c r="L174" i="4" s="1"/>
  <c r="M169" i="2"/>
  <c r="L170" i="4" s="1"/>
  <c r="M165" i="2"/>
  <c r="L166" i="4" s="1"/>
  <c r="M161" i="2"/>
  <c r="L162" i="4" s="1"/>
  <c r="M157" i="2"/>
  <c r="L158" i="4" s="1"/>
  <c r="M153" i="2"/>
  <c r="L154" i="4" s="1"/>
  <c r="M149" i="2"/>
  <c r="L150" i="4" s="1"/>
  <c r="M145" i="2"/>
  <c r="L146" i="4" s="1"/>
  <c r="M141" i="2"/>
  <c r="L142" i="4" s="1"/>
  <c r="M137" i="2"/>
  <c r="L138" i="4" s="1"/>
  <c r="M133" i="2"/>
  <c r="L134" i="4" s="1"/>
  <c r="M129" i="2"/>
  <c r="L130" i="4" s="1"/>
  <c r="M125" i="2"/>
  <c r="L126" i="4" s="1"/>
  <c r="M121" i="2"/>
  <c r="L122" i="4" s="1"/>
  <c r="M117" i="2"/>
  <c r="L118" i="4" s="1"/>
  <c r="M113" i="2"/>
  <c r="L114" i="4" s="1"/>
  <c r="M109" i="2"/>
  <c r="L110" i="4" s="1"/>
  <c r="M105" i="2"/>
  <c r="L106" i="4" s="1"/>
  <c r="M101" i="2"/>
  <c r="L102" i="4" s="1"/>
  <c r="M97" i="2"/>
  <c r="L98" i="4" s="1"/>
  <c r="M93" i="2"/>
  <c r="L94" i="4" s="1"/>
  <c r="M89" i="2"/>
  <c r="L90" i="4" s="1"/>
  <c r="M85" i="2"/>
  <c r="L86" i="4" s="1"/>
  <c r="M81" i="2"/>
  <c r="L82" i="4" s="1"/>
  <c r="M77" i="2"/>
  <c r="L78" i="4" s="1"/>
  <c r="M73" i="2"/>
  <c r="L74" i="4" s="1"/>
  <c r="M69" i="2"/>
  <c r="L70" i="4" s="1"/>
  <c r="M65" i="2"/>
  <c r="L66" i="4" s="1"/>
  <c r="M61" i="2"/>
  <c r="L62" i="4" s="1"/>
  <c r="M57" i="2"/>
  <c r="L58" i="4" s="1"/>
  <c r="M53" i="2"/>
  <c r="L54" i="4" s="1"/>
  <c r="M49" i="2"/>
  <c r="L50" i="4" s="1"/>
  <c r="M45" i="2"/>
  <c r="L46" i="4" s="1"/>
  <c r="M41" i="2"/>
  <c r="L42" i="4" s="1"/>
  <c r="M37" i="2"/>
  <c r="L38" i="4" s="1"/>
  <c r="M33" i="2"/>
  <c r="L34" i="4" s="1"/>
  <c r="M29" i="2"/>
  <c r="L30" i="4" s="1"/>
  <c r="M25" i="2"/>
  <c r="L26" i="4" s="1"/>
  <c r="M21" i="2"/>
  <c r="L22" i="4" s="1"/>
  <c r="M17" i="2"/>
  <c r="L18" i="4" s="1"/>
  <c r="M13" i="2"/>
  <c r="L14" i="4" s="1"/>
  <c r="M9" i="2"/>
  <c r="L10" i="4" s="1"/>
  <c r="L7" i="4"/>
  <c r="L299" i="4"/>
  <c r="L8" i="4"/>
  <c r="L2107" i="2"/>
  <c r="L2116" i="4" l="1"/>
  <c r="L2113" i="4"/>
  <c r="L2111" i="4"/>
  <c r="L2112" i="4"/>
  <c r="L2114" i="4"/>
  <c r="L2115" i="4"/>
  <c r="L2109" i="4"/>
  <c r="L178" i="4"/>
  <c r="M2107" i="2"/>
  <c r="L2110" i="4" l="1"/>
  <c r="L2118" i="4" s="1"/>
  <c r="L2107" i="4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6" i="2"/>
  <c r="B27" i="1"/>
  <c r="B28" i="1"/>
  <c r="B21" i="1"/>
  <c r="E32" i="3" s="1"/>
  <c r="E34" i="3" s="1"/>
  <c r="B13" i="1"/>
  <c r="B15" i="1" l="1"/>
  <c r="B18" i="1"/>
  <c r="B20" i="1" s="1"/>
  <c r="B23" i="1" s="1"/>
  <c r="C12" i="3"/>
  <c r="E12" i="3" s="1"/>
  <c r="C7" i="3"/>
  <c r="C9" i="3"/>
  <c r="E9" i="3" s="1"/>
  <c r="C13" i="3"/>
  <c r="E13" i="3" s="1"/>
  <c r="C10" i="3"/>
  <c r="E10" i="3" s="1"/>
  <c r="C14" i="3"/>
  <c r="E14" i="3" s="1"/>
  <c r="C11" i="3"/>
  <c r="E11" i="3" s="1"/>
  <c r="C15" i="3"/>
  <c r="E15" i="3" s="1"/>
  <c r="C8" i="3"/>
  <c r="E8" i="3" s="1"/>
  <c r="C9" i="5"/>
  <c r="C10" i="5"/>
  <c r="C7" i="5"/>
  <c r="C8" i="5"/>
  <c r="D8" i="5"/>
  <c r="D7" i="5"/>
  <c r="D9" i="5"/>
  <c r="D10" i="5"/>
  <c r="B29" i="1"/>
  <c r="B30" i="1"/>
  <c r="B31" i="1"/>
  <c r="E9" i="5" l="1"/>
  <c r="M1068" i="4" s="1"/>
  <c r="C12" i="5"/>
  <c r="E8" i="5"/>
  <c r="E7" i="3"/>
  <c r="C17" i="3"/>
  <c r="E17" i="3" s="1"/>
  <c r="M845" i="4"/>
  <c r="E7" i="5"/>
  <c r="D12" i="5"/>
  <c r="E10" i="5"/>
  <c r="K8" i="4"/>
  <c r="K12" i="4"/>
  <c r="K16" i="4"/>
  <c r="K20" i="4"/>
  <c r="K24" i="4"/>
  <c r="K28" i="4"/>
  <c r="K32" i="4"/>
  <c r="K36" i="4"/>
  <c r="K40" i="4"/>
  <c r="K44" i="4"/>
  <c r="K48" i="4"/>
  <c r="K52" i="4"/>
  <c r="K56" i="4"/>
  <c r="K60" i="4"/>
  <c r="K64" i="4"/>
  <c r="K68" i="4"/>
  <c r="K72" i="4"/>
  <c r="K76" i="4"/>
  <c r="K80" i="4"/>
  <c r="K84" i="4"/>
  <c r="K88" i="4"/>
  <c r="K92" i="4"/>
  <c r="K96" i="4"/>
  <c r="K100" i="4"/>
  <c r="K104" i="4"/>
  <c r="K108" i="4"/>
  <c r="K112" i="4"/>
  <c r="K116" i="4"/>
  <c r="K120" i="4"/>
  <c r="K124" i="4"/>
  <c r="K128" i="4"/>
  <c r="K132" i="4"/>
  <c r="K136" i="4"/>
  <c r="K140" i="4"/>
  <c r="K144" i="4"/>
  <c r="K148" i="4"/>
  <c r="K152" i="4"/>
  <c r="K156" i="4"/>
  <c r="K160" i="4"/>
  <c r="K164" i="4"/>
  <c r="K168" i="4"/>
  <c r="K172" i="4"/>
  <c r="K176" i="4"/>
  <c r="K180" i="4"/>
  <c r="K184" i="4"/>
  <c r="K188" i="4"/>
  <c r="K192" i="4"/>
  <c r="K196" i="4"/>
  <c r="K200" i="4"/>
  <c r="K204" i="4"/>
  <c r="K208" i="4"/>
  <c r="K212" i="4"/>
  <c r="K216" i="4"/>
  <c r="K220" i="4"/>
  <c r="K224" i="4"/>
  <c r="K228" i="4"/>
  <c r="K232" i="4"/>
  <c r="K236" i="4"/>
  <c r="K240" i="4"/>
  <c r="K244" i="4"/>
  <c r="K248" i="4"/>
  <c r="K252" i="4"/>
  <c r="K256" i="4"/>
  <c r="K260" i="4"/>
  <c r="K264" i="4"/>
  <c r="K268" i="4"/>
  <c r="K272" i="4"/>
  <c r="K276" i="4"/>
  <c r="K280" i="4"/>
  <c r="K284" i="4"/>
  <c r="K288" i="4"/>
  <c r="K292" i="4"/>
  <c r="K296" i="4"/>
  <c r="K300" i="4"/>
  <c r="K304" i="4"/>
  <c r="K308" i="4"/>
  <c r="K312" i="4"/>
  <c r="K316" i="4"/>
  <c r="K320" i="4"/>
  <c r="K324" i="4"/>
  <c r="K328" i="4"/>
  <c r="K332" i="4"/>
  <c r="K10" i="4"/>
  <c r="K15" i="4"/>
  <c r="K21" i="4"/>
  <c r="K26" i="4"/>
  <c r="K31" i="4"/>
  <c r="K37" i="4"/>
  <c r="K42" i="4"/>
  <c r="K47" i="4"/>
  <c r="K53" i="4"/>
  <c r="K58" i="4"/>
  <c r="K63" i="4"/>
  <c r="K69" i="4"/>
  <c r="K74" i="4"/>
  <c r="K79" i="4"/>
  <c r="K85" i="4"/>
  <c r="K90" i="4"/>
  <c r="K95" i="4"/>
  <c r="K101" i="4"/>
  <c r="K106" i="4"/>
  <c r="K111" i="4"/>
  <c r="K117" i="4"/>
  <c r="K122" i="4"/>
  <c r="K127" i="4"/>
  <c r="K133" i="4"/>
  <c r="K138" i="4"/>
  <c r="K143" i="4"/>
  <c r="K149" i="4"/>
  <c r="K154" i="4"/>
  <c r="K159" i="4"/>
  <c r="K165" i="4"/>
  <c r="K170" i="4"/>
  <c r="K175" i="4"/>
  <c r="K181" i="4"/>
  <c r="K186" i="4"/>
  <c r="K191" i="4"/>
  <c r="K197" i="4"/>
  <c r="K202" i="4"/>
  <c r="K207" i="4"/>
  <c r="K213" i="4"/>
  <c r="K218" i="4"/>
  <c r="K223" i="4"/>
  <c r="K229" i="4"/>
  <c r="K234" i="4"/>
  <c r="K239" i="4"/>
  <c r="K245" i="4"/>
  <c r="K250" i="4"/>
  <c r="K255" i="4"/>
  <c r="K261" i="4"/>
  <c r="K266" i="4"/>
  <c r="K271" i="4"/>
  <c r="K277" i="4"/>
  <c r="K282" i="4"/>
  <c r="K287" i="4"/>
  <c r="K293" i="4"/>
  <c r="K298" i="4"/>
  <c r="K303" i="4"/>
  <c r="K309" i="4"/>
  <c r="K314" i="4"/>
  <c r="K319" i="4"/>
  <c r="K325" i="4"/>
  <c r="K330" i="4"/>
  <c r="K335" i="4"/>
  <c r="K339" i="4"/>
  <c r="K343" i="4"/>
  <c r="K347" i="4"/>
  <c r="K351" i="4"/>
  <c r="K355" i="4"/>
  <c r="K359" i="4"/>
  <c r="K363" i="4"/>
  <c r="K367" i="4"/>
  <c r="K371" i="4"/>
  <c r="K375" i="4"/>
  <c r="K379" i="4"/>
  <c r="K383" i="4"/>
  <c r="K387" i="4"/>
  <c r="K391" i="4"/>
  <c r="K395" i="4"/>
  <c r="K399" i="4"/>
  <c r="K403" i="4"/>
  <c r="K407" i="4"/>
  <c r="K411" i="4"/>
  <c r="K415" i="4"/>
  <c r="K419" i="4"/>
  <c r="K423" i="4"/>
  <c r="K427" i="4"/>
  <c r="K431" i="4"/>
  <c r="K435" i="4"/>
  <c r="K439" i="4"/>
  <c r="K443" i="4"/>
  <c r="K447" i="4"/>
  <c r="K451" i="4"/>
  <c r="K455" i="4"/>
  <c r="K459" i="4"/>
  <c r="K463" i="4"/>
  <c r="K467" i="4"/>
  <c r="K471" i="4"/>
  <c r="K475" i="4"/>
  <c r="K479" i="4"/>
  <c r="K483" i="4"/>
  <c r="K487" i="4"/>
  <c r="K491" i="4"/>
  <c r="K495" i="4"/>
  <c r="K499" i="4"/>
  <c r="K503" i="4"/>
  <c r="K507" i="4"/>
  <c r="K511" i="4"/>
  <c r="K515" i="4"/>
  <c r="K519" i="4"/>
  <c r="K523" i="4"/>
  <c r="K527" i="4"/>
  <c r="K531" i="4"/>
  <c r="K535" i="4"/>
  <c r="K539" i="4"/>
  <c r="K543" i="4"/>
  <c r="K547" i="4"/>
  <c r="K551" i="4"/>
  <c r="K555" i="4"/>
  <c r="K559" i="4"/>
  <c r="K563" i="4"/>
  <c r="K567" i="4"/>
  <c r="K571" i="4"/>
  <c r="K575" i="4"/>
  <c r="K579" i="4"/>
  <c r="K583" i="4"/>
  <c r="K587" i="4"/>
  <c r="K591" i="4"/>
  <c r="K595" i="4"/>
  <c r="K599" i="4"/>
  <c r="K603" i="4"/>
  <c r="K607" i="4"/>
  <c r="K611" i="4"/>
  <c r="K615" i="4"/>
  <c r="K619" i="4"/>
  <c r="K623" i="4"/>
  <c r="K627" i="4"/>
  <c r="K631" i="4"/>
  <c r="K635" i="4"/>
  <c r="K639" i="4"/>
  <c r="K643" i="4"/>
  <c r="K647" i="4"/>
  <c r="K651" i="4"/>
  <c r="K655" i="4"/>
  <c r="K659" i="4"/>
  <c r="K663" i="4"/>
  <c r="K667" i="4"/>
  <c r="K671" i="4"/>
  <c r="K675" i="4"/>
  <c r="K679" i="4"/>
  <c r="K683" i="4"/>
  <c r="K687" i="4"/>
  <c r="K691" i="4"/>
  <c r="K695" i="4"/>
  <c r="K699" i="4"/>
  <c r="K703" i="4"/>
  <c r="K707" i="4"/>
  <c r="K711" i="4"/>
  <c r="K715" i="4"/>
  <c r="K719" i="4"/>
  <c r="K723" i="4"/>
  <c r="K727" i="4"/>
  <c r="K731" i="4"/>
  <c r="K735" i="4"/>
  <c r="K739" i="4"/>
  <c r="K743" i="4"/>
  <c r="K747" i="4"/>
  <c r="K9" i="4"/>
  <c r="K17" i="4"/>
  <c r="K23" i="4"/>
  <c r="K30" i="4"/>
  <c r="K38" i="4"/>
  <c r="K45" i="4"/>
  <c r="K51" i="4"/>
  <c r="K59" i="4"/>
  <c r="K66" i="4"/>
  <c r="K73" i="4"/>
  <c r="K81" i="4"/>
  <c r="K87" i="4"/>
  <c r="K94" i="4"/>
  <c r="K102" i="4"/>
  <c r="K109" i="4"/>
  <c r="K115" i="4"/>
  <c r="K123" i="4"/>
  <c r="K130" i="4"/>
  <c r="K137" i="4"/>
  <c r="K145" i="4"/>
  <c r="K151" i="4"/>
  <c r="K158" i="4"/>
  <c r="K166" i="4"/>
  <c r="K173" i="4"/>
  <c r="K179" i="4"/>
  <c r="K187" i="4"/>
  <c r="K194" i="4"/>
  <c r="K201" i="4"/>
  <c r="K209" i="4"/>
  <c r="K215" i="4"/>
  <c r="K222" i="4"/>
  <c r="K230" i="4"/>
  <c r="K237" i="4"/>
  <c r="K243" i="4"/>
  <c r="K251" i="4"/>
  <c r="K258" i="4"/>
  <c r="K265" i="4"/>
  <c r="K273" i="4"/>
  <c r="K279" i="4"/>
  <c r="K286" i="4"/>
  <c r="K294" i="4"/>
  <c r="K301" i="4"/>
  <c r="K307" i="4"/>
  <c r="K315" i="4"/>
  <c r="K322" i="4"/>
  <c r="K329" i="4"/>
  <c r="K336" i="4"/>
  <c r="K341" i="4"/>
  <c r="K346" i="4"/>
  <c r="K352" i="4"/>
  <c r="K357" i="4"/>
  <c r="K362" i="4"/>
  <c r="K368" i="4"/>
  <c r="K373" i="4"/>
  <c r="K378" i="4"/>
  <c r="K384" i="4"/>
  <c r="K389" i="4"/>
  <c r="K394" i="4"/>
  <c r="K400" i="4"/>
  <c r="K405" i="4"/>
  <c r="K410" i="4"/>
  <c r="K416" i="4"/>
  <c r="K421" i="4"/>
  <c r="K426" i="4"/>
  <c r="K432" i="4"/>
  <c r="K437" i="4"/>
  <c r="K442" i="4"/>
  <c r="K448" i="4"/>
  <c r="K453" i="4"/>
  <c r="K458" i="4"/>
  <c r="K464" i="4"/>
  <c r="K469" i="4"/>
  <c r="K474" i="4"/>
  <c r="K480" i="4"/>
  <c r="K485" i="4"/>
  <c r="K490" i="4"/>
  <c r="K496" i="4"/>
  <c r="K501" i="4"/>
  <c r="K506" i="4"/>
  <c r="K512" i="4"/>
  <c r="K517" i="4"/>
  <c r="K522" i="4"/>
  <c r="K528" i="4"/>
  <c r="K533" i="4"/>
  <c r="K538" i="4"/>
  <c r="K544" i="4"/>
  <c r="K549" i="4"/>
  <c r="K554" i="4"/>
  <c r="K560" i="4"/>
  <c r="K565" i="4"/>
  <c r="K570" i="4"/>
  <c r="K576" i="4"/>
  <c r="K581" i="4"/>
  <c r="K586" i="4"/>
  <c r="K592" i="4"/>
  <c r="K597" i="4"/>
  <c r="K602" i="4"/>
  <c r="K608" i="4"/>
  <c r="K613" i="4"/>
  <c r="K618" i="4"/>
  <c r="K624" i="4"/>
  <c r="K629" i="4"/>
  <c r="K634" i="4"/>
  <c r="K640" i="4"/>
  <c r="K645" i="4"/>
  <c r="K650" i="4"/>
  <c r="K656" i="4"/>
  <c r="K661" i="4"/>
  <c r="K666" i="4"/>
  <c r="K672" i="4"/>
  <c r="K677" i="4"/>
  <c r="K682" i="4"/>
  <c r="K688" i="4"/>
  <c r="K693" i="4"/>
  <c r="K698" i="4"/>
  <c r="K704" i="4"/>
  <c r="K709" i="4"/>
  <c r="K714" i="4"/>
  <c r="K720" i="4"/>
  <c r="K725" i="4"/>
  <c r="K730" i="4"/>
  <c r="K736" i="4"/>
  <c r="K741" i="4"/>
  <c r="K746" i="4"/>
  <c r="K751" i="4"/>
  <c r="K755" i="4"/>
  <c r="K759" i="4"/>
  <c r="K763" i="4"/>
  <c r="K767" i="4"/>
  <c r="K771" i="4"/>
  <c r="K775" i="4"/>
  <c r="K779" i="4"/>
  <c r="K783" i="4"/>
  <c r="K787" i="4"/>
  <c r="K791" i="4"/>
  <c r="K795" i="4"/>
  <c r="K799" i="4"/>
  <c r="K803" i="4"/>
  <c r="K807" i="4"/>
  <c r="K811" i="4"/>
  <c r="K815" i="4"/>
  <c r="K819" i="4"/>
  <c r="K823" i="4"/>
  <c r="K827" i="4"/>
  <c r="K831" i="4"/>
  <c r="K835" i="4"/>
  <c r="K839" i="4"/>
  <c r="K843" i="4"/>
  <c r="K847" i="4"/>
  <c r="K851" i="4"/>
  <c r="K855" i="4"/>
  <c r="K859" i="4"/>
  <c r="K863" i="4"/>
  <c r="K867" i="4"/>
  <c r="K871" i="4"/>
  <c r="K875" i="4"/>
  <c r="K879" i="4"/>
  <c r="K883" i="4"/>
  <c r="K887" i="4"/>
  <c r="K891" i="4"/>
  <c r="K895" i="4"/>
  <c r="K899" i="4"/>
  <c r="K903" i="4"/>
  <c r="K907" i="4"/>
  <c r="K911" i="4"/>
  <c r="K915" i="4"/>
  <c r="K919" i="4"/>
  <c r="K923" i="4"/>
  <c r="K927" i="4"/>
  <c r="K931" i="4"/>
  <c r="K935" i="4"/>
  <c r="K939" i="4"/>
  <c r="K943" i="4"/>
  <c r="K947" i="4"/>
  <c r="K951" i="4"/>
  <c r="K955" i="4"/>
  <c r="K959" i="4"/>
  <c r="K963" i="4"/>
  <c r="K967" i="4"/>
  <c r="K971" i="4"/>
  <c r="K975" i="4"/>
  <c r="K979" i="4"/>
  <c r="K983" i="4"/>
  <c r="K987" i="4"/>
  <c r="K991" i="4"/>
  <c r="K995" i="4"/>
  <c r="K999" i="4"/>
  <c r="K1003" i="4"/>
  <c r="K1007" i="4"/>
  <c r="K1011" i="4"/>
  <c r="K1015" i="4"/>
  <c r="K1019" i="4"/>
  <c r="K1023" i="4"/>
  <c r="K1027" i="4"/>
  <c r="K1031" i="4"/>
  <c r="K1035" i="4"/>
  <c r="K1039" i="4"/>
  <c r="K1043" i="4"/>
  <c r="K1047" i="4"/>
  <c r="K1051" i="4"/>
  <c r="K1055" i="4"/>
  <c r="K1059" i="4"/>
  <c r="K1063" i="4"/>
  <c r="K1067" i="4"/>
  <c r="K1071" i="4"/>
  <c r="K1075" i="4"/>
  <c r="K1079" i="4"/>
  <c r="K1083" i="4"/>
  <c r="K1087" i="4"/>
  <c r="K1091" i="4"/>
  <c r="K1095" i="4"/>
  <c r="K1099" i="4"/>
  <c r="K1103" i="4"/>
  <c r="K1107" i="4"/>
  <c r="K1111" i="4"/>
  <c r="K1115" i="4"/>
  <c r="K1119" i="4"/>
  <c r="K1123" i="4"/>
  <c r="K1127" i="4"/>
  <c r="K1131" i="4"/>
  <c r="K1135" i="4"/>
  <c r="K1139" i="4"/>
  <c r="K1143" i="4"/>
  <c r="K1147" i="4"/>
  <c r="K1151" i="4"/>
  <c r="K1155" i="4"/>
  <c r="K1159" i="4"/>
  <c r="K1163" i="4"/>
  <c r="K1167" i="4"/>
  <c r="K1171" i="4"/>
  <c r="K1175" i="4"/>
  <c r="K1179" i="4"/>
  <c r="K1183" i="4"/>
  <c r="K1187" i="4"/>
  <c r="K1191" i="4"/>
  <c r="K1195" i="4"/>
  <c r="K1199" i="4"/>
  <c r="K1203" i="4"/>
  <c r="K1207" i="4"/>
  <c r="K1211" i="4"/>
  <c r="K1215" i="4"/>
  <c r="K1219" i="4"/>
  <c r="K1223" i="4"/>
  <c r="K1227" i="4"/>
  <c r="K1231" i="4"/>
  <c r="K1235" i="4"/>
  <c r="K1239" i="4"/>
  <c r="K1243" i="4"/>
  <c r="K1247" i="4"/>
  <c r="K1251" i="4"/>
  <c r="K1255" i="4"/>
  <c r="K1259" i="4"/>
  <c r="K1263" i="4"/>
  <c r="K1267" i="4"/>
  <c r="K1271" i="4"/>
  <c r="K1275" i="4"/>
  <c r="K1279" i="4"/>
  <c r="K1283" i="4"/>
  <c r="K1287" i="4"/>
  <c r="K1291" i="4"/>
  <c r="K1295" i="4"/>
  <c r="K1299" i="4"/>
  <c r="K1303" i="4"/>
  <c r="K1307" i="4"/>
  <c r="K1311" i="4"/>
  <c r="K1315" i="4"/>
  <c r="K1319" i="4"/>
  <c r="K1323" i="4"/>
  <c r="K1327" i="4"/>
  <c r="K1331" i="4"/>
  <c r="K1335" i="4"/>
  <c r="K1339" i="4"/>
  <c r="K1343" i="4"/>
  <c r="K1347" i="4"/>
  <c r="K1351" i="4"/>
  <c r="K1355" i="4"/>
  <c r="K1359" i="4"/>
  <c r="K1363" i="4"/>
  <c r="K1367" i="4"/>
  <c r="K1371" i="4"/>
  <c r="K1375" i="4"/>
  <c r="K1379" i="4"/>
  <c r="K1383" i="4"/>
  <c r="K1387" i="4"/>
  <c r="K1391" i="4"/>
  <c r="K1395" i="4"/>
  <c r="K1399" i="4"/>
  <c r="K1403" i="4"/>
  <c r="K1407" i="4"/>
  <c r="K1411" i="4"/>
  <c r="K1415" i="4"/>
  <c r="K1419" i="4"/>
  <c r="K1423" i="4"/>
  <c r="K1427" i="4"/>
  <c r="K1431" i="4"/>
  <c r="K1435" i="4"/>
  <c r="K1439" i="4"/>
  <c r="K1443" i="4"/>
  <c r="K1447" i="4"/>
  <c r="K1451" i="4"/>
  <c r="K1455" i="4"/>
  <c r="K1459" i="4"/>
  <c r="K1463" i="4"/>
  <c r="K1467" i="4"/>
  <c r="K1471" i="4"/>
  <c r="K1475" i="4"/>
  <c r="K1479" i="4"/>
  <c r="K1483" i="4"/>
  <c r="K1487" i="4"/>
  <c r="K1491" i="4"/>
  <c r="K1495" i="4"/>
  <c r="K1499" i="4"/>
  <c r="K1503" i="4"/>
  <c r="K1507" i="4"/>
  <c r="K1511" i="4"/>
  <c r="K1515" i="4"/>
  <c r="K1519" i="4"/>
  <c r="K1523" i="4"/>
  <c r="K1527" i="4"/>
  <c r="K1531" i="4"/>
  <c r="K1535" i="4"/>
  <c r="K1539" i="4"/>
  <c r="K1543" i="4"/>
  <c r="K1547" i="4"/>
  <c r="K1551" i="4"/>
  <c r="K1555" i="4"/>
  <c r="K1559" i="4"/>
  <c r="K1563" i="4"/>
  <c r="K1567" i="4"/>
  <c r="K1571" i="4"/>
  <c r="K1575" i="4"/>
  <c r="K1579" i="4"/>
  <c r="K1583" i="4"/>
  <c r="K1587" i="4"/>
  <c r="K1591" i="4"/>
  <c r="K1595" i="4"/>
  <c r="K1599" i="4"/>
  <c r="K1603" i="4"/>
  <c r="K1607" i="4"/>
  <c r="K1611" i="4"/>
  <c r="K14" i="4"/>
  <c r="K25" i="4"/>
  <c r="K34" i="4"/>
  <c r="K43" i="4"/>
  <c r="K54" i="4"/>
  <c r="K62" i="4"/>
  <c r="K71" i="4"/>
  <c r="K82" i="4"/>
  <c r="K91" i="4"/>
  <c r="K99" i="4"/>
  <c r="K110" i="4"/>
  <c r="K119" i="4"/>
  <c r="K129" i="4"/>
  <c r="K139" i="4"/>
  <c r="K147" i="4"/>
  <c r="K157" i="4"/>
  <c r="K167" i="4"/>
  <c r="K177" i="4"/>
  <c r="K185" i="4"/>
  <c r="K195" i="4"/>
  <c r="K205" i="4"/>
  <c r="K214" i="4"/>
  <c r="K225" i="4"/>
  <c r="K233" i="4"/>
  <c r="K242" i="4"/>
  <c r="K253" i="4"/>
  <c r="K262" i="4"/>
  <c r="K270" i="4"/>
  <c r="K281" i="4"/>
  <c r="K290" i="4"/>
  <c r="K299" i="4"/>
  <c r="K310" i="4"/>
  <c r="K318" i="4"/>
  <c r="K327" i="4"/>
  <c r="K337" i="4"/>
  <c r="K344" i="4"/>
  <c r="K350" i="4"/>
  <c r="K358" i="4"/>
  <c r="K365" i="4"/>
  <c r="K372" i="4"/>
  <c r="K380" i="4"/>
  <c r="K386" i="4"/>
  <c r="K393" i="4"/>
  <c r="K401" i="4"/>
  <c r="K408" i="4"/>
  <c r="K414" i="4"/>
  <c r="K422" i="4"/>
  <c r="K429" i="4"/>
  <c r="K436" i="4"/>
  <c r="K444" i="4"/>
  <c r="K450" i="4"/>
  <c r="K457" i="4"/>
  <c r="K465" i="4"/>
  <c r="K472" i="4"/>
  <c r="K478" i="4"/>
  <c r="K486" i="4"/>
  <c r="K493" i="4"/>
  <c r="K500" i="4"/>
  <c r="K508" i="4"/>
  <c r="K514" i="4"/>
  <c r="K521" i="4"/>
  <c r="K529" i="4"/>
  <c r="K536" i="4"/>
  <c r="K542" i="4"/>
  <c r="K550" i="4"/>
  <c r="K557" i="4"/>
  <c r="K564" i="4"/>
  <c r="K572" i="4"/>
  <c r="K578" i="4"/>
  <c r="K585" i="4"/>
  <c r="K593" i="4"/>
  <c r="K600" i="4"/>
  <c r="K606" i="4"/>
  <c r="K614" i="4"/>
  <c r="K621" i="4"/>
  <c r="K628" i="4"/>
  <c r="K636" i="4"/>
  <c r="K642" i="4"/>
  <c r="K649" i="4"/>
  <c r="K657" i="4"/>
  <c r="K664" i="4"/>
  <c r="K670" i="4"/>
  <c r="K678" i="4"/>
  <c r="K685" i="4"/>
  <c r="K18" i="4"/>
  <c r="K29" i="4"/>
  <c r="K41" i="4"/>
  <c r="K55" i="4"/>
  <c r="K19" i="4"/>
  <c r="K33" i="4"/>
  <c r="K46" i="4"/>
  <c r="K57" i="4"/>
  <c r="K70" i="4"/>
  <c r="K83" i="4"/>
  <c r="K97" i="4"/>
  <c r="K107" i="4"/>
  <c r="K121" i="4"/>
  <c r="K134" i="4"/>
  <c r="K146" i="4"/>
  <c r="K161" i="4"/>
  <c r="K171" i="4"/>
  <c r="K183" i="4"/>
  <c r="K198" i="4"/>
  <c r="K210" i="4"/>
  <c r="K221" i="4"/>
  <c r="K235" i="4"/>
  <c r="K247" i="4"/>
  <c r="K259" i="4"/>
  <c r="K274" i="4"/>
  <c r="K285" i="4"/>
  <c r="K297" i="4"/>
  <c r="K311" i="4"/>
  <c r="K323" i="4"/>
  <c r="K334" i="4"/>
  <c r="K345" i="4"/>
  <c r="K354" i="4"/>
  <c r="K364" i="4"/>
  <c r="K374" i="4"/>
  <c r="K382" i="4"/>
  <c r="K392" i="4"/>
  <c r="K402" i="4"/>
  <c r="K412" i="4"/>
  <c r="K420" i="4"/>
  <c r="K430" i="4"/>
  <c r="K440" i="4"/>
  <c r="K449" i="4"/>
  <c r="K460" i="4"/>
  <c r="K468" i="4"/>
  <c r="K477" i="4"/>
  <c r="K488" i="4"/>
  <c r="K497" i="4"/>
  <c r="K505" i="4"/>
  <c r="K516" i="4"/>
  <c r="K525" i="4"/>
  <c r="K534" i="4"/>
  <c r="K545" i="4"/>
  <c r="K553" i="4"/>
  <c r="K562" i="4"/>
  <c r="K573" i="4"/>
  <c r="K582" i="4"/>
  <c r="K590" i="4"/>
  <c r="K601" i="4"/>
  <c r="K610" i="4"/>
  <c r="K620" i="4"/>
  <c r="K630" i="4"/>
  <c r="K638" i="4"/>
  <c r="K648" i="4"/>
  <c r="K658" i="4"/>
  <c r="K668" i="4"/>
  <c r="K676" i="4"/>
  <c r="K686" i="4"/>
  <c r="K694" i="4"/>
  <c r="K701" i="4"/>
  <c r="K708" i="4"/>
  <c r="K716" i="4"/>
  <c r="K722" i="4"/>
  <c r="K729" i="4"/>
  <c r="K737" i="4"/>
  <c r="K744" i="4"/>
  <c r="K750" i="4"/>
  <c r="K756" i="4"/>
  <c r="K761" i="4"/>
  <c r="K766" i="4"/>
  <c r="K772" i="4"/>
  <c r="K777" i="4"/>
  <c r="K782" i="4"/>
  <c r="K788" i="4"/>
  <c r="K793" i="4"/>
  <c r="K798" i="4"/>
  <c r="K804" i="4"/>
  <c r="K809" i="4"/>
  <c r="K814" i="4"/>
  <c r="K11" i="4"/>
  <c r="K35" i="4"/>
  <c r="K61" i="4"/>
  <c r="K77" i="4"/>
  <c r="K93" i="4"/>
  <c r="K113" i="4"/>
  <c r="K126" i="4"/>
  <c r="K142" i="4"/>
  <c r="K162" i="4"/>
  <c r="K178" i="4"/>
  <c r="K193" i="4"/>
  <c r="K211" i="4"/>
  <c r="K227" i="4"/>
  <c r="K246" i="4"/>
  <c r="K263" i="4"/>
  <c r="K278" i="4"/>
  <c r="K295" i="4"/>
  <c r="K313" i="4"/>
  <c r="K331" i="4"/>
  <c r="K342" i="4"/>
  <c r="K356" i="4"/>
  <c r="K369" i="4"/>
  <c r="K381" i="4"/>
  <c r="K396" i="4"/>
  <c r="K406" i="4"/>
  <c r="K418" i="4"/>
  <c r="K433" i="4"/>
  <c r="K445" i="4"/>
  <c r="K456" i="4"/>
  <c r="K470" i="4"/>
  <c r="K482" i="4"/>
  <c r="K494" i="4"/>
  <c r="K509" i="4"/>
  <c r="K520" i="4"/>
  <c r="K532" i="4"/>
  <c r="K546" i="4"/>
  <c r="K558" i="4"/>
  <c r="K569" i="4"/>
  <c r="K584" i="4"/>
  <c r="K596" i="4"/>
  <c r="K609" i="4"/>
  <c r="K622" i="4"/>
  <c r="K633" i="4"/>
  <c r="K646" i="4"/>
  <c r="K660" i="4"/>
  <c r="K673" i="4"/>
  <c r="K684" i="4"/>
  <c r="K696" i="4"/>
  <c r="K705" i="4"/>
  <c r="K713" i="4"/>
  <c r="K724" i="4"/>
  <c r="K733" i="4"/>
  <c r="K742" i="4"/>
  <c r="K752" i="4"/>
  <c r="K758" i="4"/>
  <c r="K765" i="4"/>
  <c r="K773" i="4"/>
  <c r="K780" i="4"/>
  <c r="K786" i="4"/>
  <c r="K794" i="4"/>
  <c r="K801" i="4"/>
  <c r="K808" i="4"/>
  <c r="K816" i="4"/>
  <c r="K821" i="4"/>
  <c r="K826" i="4"/>
  <c r="K832" i="4"/>
  <c r="K837" i="4"/>
  <c r="K842" i="4"/>
  <c r="K848" i="4"/>
  <c r="K853" i="4"/>
  <c r="K858" i="4"/>
  <c r="K864" i="4"/>
  <c r="K869" i="4"/>
  <c r="K874" i="4"/>
  <c r="K880" i="4"/>
  <c r="K885" i="4"/>
  <c r="K890" i="4"/>
  <c r="K896" i="4"/>
  <c r="K901" i="4"/>
  <c r="K906" i="4"/>
  <c r="K912" i="4"/>
  <c r="K917" i="4"/>
  <c r="K922" i="4"/>
  <c r="K928" i="4"/>
  <c r="K933" i="4"/>
  <c r="K938" i="4"/>
  <c r="K944" i="4"/>
  <c r="K949" i="4"/>
  <c r="K954" i="4"/>
  <c r="K960" i="4"/>
  <c r="K965" i="4"/>
  <c r="K970" i="4"/>
  <c r="K976" i="4"/>
  <c r="K981" i="4"/>
  <c r="K986" i="4"/>
  <c r="K992" i="4"/>
  <c r="K997" i="4"/>
  <c r="K1002" i="4"/>
  <c r="K1008" i="4"/>
  <c r="K1013" i="4"/>
  <c r="K1018" i="4"/>
  <c r="K1024" i="4"/>
  <c r="K1029" i="4"/>
  <c r="K1034" i="4"/>
  <c r="K1040" i="4"/>
  <c r="K1045" i="4"/>
  <c r="K1050" i="4"/>
  <c r="K1056" i="4"/>
  <c r="K1061" i="4"/>
  <c r="K1066" i="4"/>
  <c r="K1072" i="4"/>
  <c r="K1077" i="4"/>
  <c r="K1082" i="4"/>
  <c r="K1088" i="4"/>
  <c r="K1093" i="4"/>
  <c r="K1098" i="4"/>
  <c r="K1104" i="4"/>
  <c r="K1109" i="4"/>
  <c r="K1114" i="4"/>
  <c r="K1120" i="4"/>
  <c r="K1125" i="4"/>
  <c r="K1130" i="4"/>
  <c r="K1136" i="4"/>
  <c r="K1141" i="4"/>
  <c r="K1146" i="4"/>
  <c r="K1152" i="4"/>
  <c r="K1157" i="4"/>
  <c r="K1162" i="4"/>
  <c r="K1168" i="4"/>
  <c r="K1173" i="4"/>
  <c r="K1178" i="4"/>
  <c r="K1184" i="4"/>
  <c r="K1189" i="4"/>
  <c r="K1194" i="4"/>
  <c r="K1200" i="4"/>
  <c r="K1205" i="4"/>
  <c r="K1210" i="4"/>
  <c r="K1216" i="4"/>
  <c r="K1221" i="4"/>
  <c r="K1226" i="4"/>
  <c r="K1232" i="4"/>
  <c r="K1237" i="4"/>
  <c r="K1242" i="4"/>
  <c r="K1248" i="4"/>
  <c r="K1253" i="4"/>
  <c r="K1258" i="4"/>
  <c r="K1264" i="4"/>
  <c r="K1269" i="4"/>
  <c r="K1274" i="4"/>
  <c r="K1280" i="4"/>
  <c r="K1285" i="4"/>
  <c r="K1290" i="4"/>
  <c r="K1296" i="4"/>
  <c r="K1301" i="4"/>
  <c r="K1306" i="4"/>
  <c r="K1312" i="4"/>
  <c r="K1317" i="4"/>
  <c r="K1322" i="4"/>
  <c r="K1328" i="4"/>
  <c r="K1333" i="4"/>
  <c r="K1338" i="4"/>
  <c r="K1344" i="4"/>
  <c r="K1349" i="4"/>
  <c r="K1354" i="4"/>
  <c r="K1360" i="4"/>
  <c r="K1365" i="4"/>
  <c r="K1370" i="4"/>
  <c r="K1376" i="4"/>
  <c r="K1381" i="4"/>
  <c r="K1386" i="4"/>
  <c r="K39" i="4"/>
  <c r="K67" i="4"/>
  <c r="K89" i="4"/>
  <c r="K114" i="4"/>
  <c r="K135" i="4"/>
  <c r="K155" i="4"/>
  <c r="K182" i="4"/>
  <c r="K203" i="4"/>
  <c r="K226" i="4"/>
  <c r="K249" i="4"/>
  <c r="K269" i="4"/>
  <c r="K291" i="4"/>
  <c r="K317" i="4"/>
  <c r="K338" i="4"/>
  <c r="K353" i="4"/>
  <c r="K370" i="4"/>
  <c r="K388" i="4"/>
  <c r="K404" i="4"/>
  <c r="K424" i="4"/>
  <c r="K438" i="4"/>
  <c r="K454" i="4"/>
  <c r="K473" i="4"/>
  <c r="K489" i="4"/>
  <c r="K504" i="4"/>
  <c r="K524" i="4"/>
  <c r="K540" i="4"/>
  <c r="K556" i="4"/>
  <c r="K574" i="4"/>
  <c r="K589" i="4"/>
  <c r="K605" i="4"/>
  <c r="K625" i="4"/>
  <c r="K641" i="4"/>
  <c r="K654" i="4"/>
  <c r="K674" i="4"/>
  <c r="K690" i="4"/>
  <c r="K702" i="4"/>
  <c r="K717" i="4"/>
  <c r="K728" i="4"/>
  <c r="K740" i="4"/>
  <c r="K753" i="4"/>
  <c r="K762" i="4"/>
  <c r="K770" i="4"/>
  <c r="K781" i="4"/>
  <c r="K790" i="4"/>
  <c r="K800" i="4"/>
  <c r="K810" i="4"/>
  <c r="K818" i="4"/>
  <c r="K825" i="4"/>
  <c r="K833" i="4"/>
  <c r="K840" i="4"/>
  <c r="K846" i="4"/>
  <c r="K854" i="4"/>
  <c r="K861" i="4"/>
  <c r="K868" i="4"/>
  <c r="K876" i="4"/>
  <c r="K882" i="4"/>
  <c r="K889" i="4"/>
  <c r="K897" i="4"/>
  <c r="K904" i="4"/>
  <c r="K910" i="4"/>
  <c r="K918" i="4"/>
  <c r="K925" i="4"/>
  <c r="K932" i="4"/>
  <c r="K940" i="4"/>
  <c r="K946" i="4"/>
  <c r="K953" i="4"/>
  <c r="K961" i="4"/>
  <c r="K968" i="4"/>
  <c r="K974" i="4"/>
  <c r="K982" i="4"/>
  <c r="K989" i="4"/>
  <c r="K996" i="4"/>
  <c r="K1004" i="4"/>
  <c r="K1010" i="4"/>
  <c r="K1017" i="4"/>
  <c r="K1025" i="4"/>
  <c r="K1032" i="4"/>
  <c r="K1038" i="4"/>
  <c r="K1046" i="4"/>
  <c r="K1053" i="4"/>
  <c r="K1060" i="4"/>
  <c r="K1068" i="4"/>
  <c r="K1074" i="4"/>
  <c r="K1081" i="4"/>
  <c r="K1089" i="4"/>
  <c r="K1096" i="4"/>
  <c r="K1102" i="4"/>
  <c r="K1110" i="4"/>
  <c r="K1117" i="4"/>
  <c r="K1124" i="4"/>
  <c r="K1132" i="4"/>
  <c r="K1138" i="4"/>
  <c r="K1145" i="4"/>
  <c r="K1153" i="4"/>
  <c r="K1160" i="4"/>
  <c r="K1166" i="4"/>
  <c r="K1174" i="4"/>
  <c r="K1181" i="4"/>
  <c r="K1188" i="4"/>
  <c r="K1196" i="4"/>
  <c r="K1202" i="4"/>
  <c r="K1209" i="4"/>
  <c r="K1217" i="4"/>
  <c r="K1224" i="4"/>
  <c r="K1230" i="4"/>
  <c r="K1238" i="4"/>
  <c r="K1245" i="4"/>
  <c r="K1252" i="4"/>
  <c r="K1260" i="4"/>
  <c r="K1266" i="4"/>
  <c r="K1273" i="4"/>
  <c r="K1281" i="4"/>
  <c r="K1288" i="4"/>
  <c r="K1294" i="4"/>
  <c r="K1302" i="4"/>
  <c r="K1309" i="4"/>
  <c r="K1316" i="4"/>
  <c r="K1324" i="4"/>
  <c r="K1330" i="4"/>
  <c r="K1337" i="4"/>
  <c r="K1345" i="4"/>
  <c r="K1352" i="4"/>
  <c r="K1358" i="4"/>
  <c r="K1366" i="4"/>
  <c r="K1373" i="4"/>
  <c r="K1380" i="4"/>
  <c r="K1388" i="4"/>
  <c r="K1393" i="4"/>
  <c r="K1398" i="4"/>
  <c r="K1404" i="4"/>
  <c r="K1409" i="4"/>
  <c r="K1414" i="4"/>
  <c r="K1420" i="4"/>
  <c r="K1425" i="4"/>
  <c r="K1430" i="4"/>
  <c r="K1436" i="4"/>
  <c r="K1441" i="4"/>
  <c r="K1446" i="4"/>
  <c r="K1452" i="4"/>
  <c r="K1457" i="4"/>
  <c r="K1462" i="4"/>
  <c r="K1468" i="4"/>
  <c r="K1473" i="4"/>
  <c r="K1478" i="4"/>
  <c r="K1484" i="4"/>
  <c r="K1489" i="4"/>
  <c r="K1494" i="4"/>
  <c r="K1500" i="4"/>
  <c r="K1505" i="4"/>
  <c r="K1510" i="4"/>
  <c r="K1516" i="4"/>
  <c r="K1521" i="4"/>
  <c r="K1526" i="4"/>
  <c r="K1532" i="4"/>
  <c r="K1537" i="4"/>
  <c r="K1542" i="4"/>
  <c r="K1548" i="4"/>
  <c r="K1553" i="4"/>
  <c r="K1558" i="4"/>
  <c r="K1564" i="4"/>
  <c r="K1569" i="4"/>
  <c r="K1574" i="4"/>
  <c r="K1580" i="4"/>
  <c r="K1585" i="4"/>
  <c r="K1590" i="4"/>
  <c r="K1596" i="4"/>
  <c r="K1601" i="4"/>
  <c r="K1606" i="4"/>
  <c r="K1612" i="4"/>
  <c r="K1616" i="4"/>
  <c r="K13" i="4"/>
  <c r="K49" i="4"/>
  <c r="K75" i="4"/>
  <c r="K98" i="4"/>
  <c r="K118" i="4"/>
  <c r="K141" i="4"/>
  <c r="K163" i="4"/>
  <c r="K189" i="4"/>
  <c r="K206" i="4"/>
  <c r="K231" i="4"/>
  <c r="K254" i="4"/>
  <c r="K275" i="4"/>
  <c r="K302" i="4"/>
  <c r="K321" i="4"/>
  <c r="K340" i="4"/>
  <c r="K360" i="4"/>
  <c r="K376" i="4"/>
  <c r="K390" i="4"/>
  <c r="K409" i="4"/>
  <c r="K425" i="4"/>
  <c r="K441" i="4"/>
  <c r="K461" i="4"/>
  <c r="K476" i="4"/>
  <c r="K492" i="4"/>
  <c r="K510" i="4"/>
  <c r="K526" i="4"/>
  <c r="K541" i="4"/>
  <c r="K561" i="4"/>
  <c r="K577" i="4"/>
  <c r="K594" i="4"/>
  <c r="K612" i="4"/>
  <c r="K626" i="4"/>
  <c r="K644" i="4"/>
  <c r="K662" i="4"/>
  <c r="K680" i="4"/>
  <c r="K692" i="4"/>
  <c r="K706" i="4"/>
  <c r="K718" i="4"/>
  <c r="K732" i="4"/>
  <c r="K745" i="4"/>
  <c r="K754" i="4"/>
  <c r="K764" i="4"/>
  <c r="K774" i="4"/>
  <c r="K784" i="4"/>
  <c r="K792" i="4"/>
  <c r="K802" i="4"/>
  <c r="K812" i="4"/>
  <c r="K820" i="4"/>
  <c r="K828" i="4"/>
  <c r="K834" i="4"/>
  <c r="K841" i="4"/>
  <c r="K849" i="4"/>
  <c r="K856" i="4"/>
  <c r="K862" i="4"/>
  <c r="K870" i="4"/>
  <c r="K877" i="4"/>
  <c r="K884" i="4"/>
  <c r="K892" i="4"/>
  <c r="K898" i="4"/>
  <c r="K905" i="4"/>
  <c r="K913" i="4"/>
  <c r="K920" i="4"/>
  <c r="K926" i="4"/>
  <c r="K934" i="4"/>
  <c r="K941" i="4"/>
  <c r="K948" i="4"/>
  <c r="K956" i="4"/>
  <c r="K962" i="4"/>
  <c r="K969" i="4"/>
  <c r="K977" i="4"/>
  <c r="K984" i="4"/>
  <c r="K990" i="4"/>
  <c r="K998" i="4"/>
  <c r="K1005" i="4"/>
  <c r="K1012" i="4"/>
  <c r="K1020" i="4"/>
  <c r="K1026" i="4"/>
  <c r="K1033" i="4"/>
  <c r="K1041" i="4"/>
  <c r="K1048" i="4"/>
  <c r="K1054" i="4"/>
  <c r="K1062" i="4"/>
  <c r="K1069" i="4"/>
  <c r="K1076" i="4"/>
  <c r="K1084" i="4"/>
  <c r="K1090" i="4"/>
  <c r="K1097" i="4"/>
  <c r="K1105" i="4"/>
  <c r="K1112" i="4"/>
  <c r="K1118" i="4"/>
  <c r="K1126" i="4"/>
  <c r="K1133" i="4"/>
  <c r="K1140" i="4"/>
  <c r="K1148" i="4"/>
  <c r="K1154" i="4"/>
  <c r="K1161" i="4"/>
  <c r="K1169" i="4"/>
  <c r="K1176" i="4"/>
  <c r="K1182" i="4"/>
  <c r="K1190" i="4"/>
  <c r="K1197" i="4"/>
  <c r="K1204" i="4"/>
  <c r="K1212" i="4"/>
  <c r="K1218" i="4"/>
  <c r="K1225" i="4"/>
  <c r="K1233" i="4"/>
  <c r="K1240" i="4"/>
  <c r="K1246" i="4"/>
  <c r="K1254" i="4"/>
  <c r="K1261" i="4"/>
  <c r="K1268" i="4"/>
  <c r="K1276" i="4"/>
  <c r="K1282" i="4"/>
  <c r="K1289" i="4"/>
  <c r="K1297" i="4"/>
  <c r="K1304" i="4"/>
  <c r="K1310" i="4"/>
  <c r="K1318" i="4"/>
  <c r="K1325" i="4"/>
  <c r="K1332" i="4"/>
  <c r="K1340" i="4"/>
  <c r="K1346" i="4"/>
  <c r="K1353" i="4"/>
  <c r="K1361" i="4"/>
  <c r="K1368" i="4"/>
  <c r="K1374" i="4"/>
  <c r="K1382" i="4"/>
  <c r="K1389" i="4"/>
  <c r="K1394" i="4"/>
  <c r="K1400" i="4"/>
  <c r="K1405" i="4"/>
  <c r="K1410" i="4"/>
  <c r="K1416" i="4"/>
  <c r="K1421" i="4"/>
  <c r="K1426" i="4"/>
  <c r="K1432" i="4"/>
  <c r="K1437" i="4"/>
  <c r="K1442" i="4"/>
  <c r="K1448" i="4"/>
  <c r="K1453" i="4"/>
  <c r="K1458" i="4"/>
  <c r="K1464" i="4"/>
  <c r="K1469" i="4"/>
  <c r="K1474" i="4"/>
  <c r="K1480" i="4"/>
  <c r="K1485" i="4"/>
  <c r="K1490" i="4"/>
  <c r="K1496" i="4"/>
  <c r="K1501" i="4"/>
  <c r="K1506" i="4"/>
  <c r="K1512" i="4"/>
  <c r="K1517" i="4"/>
  <c r="K1522" i="4"/>
  <c r="K1528" i="4"/>
  <c r="K1533" i="4"/>
  <c r="K1538" i="4"/>
  <c r="K1544" i="4"/>
  <c r="K1549" i="4"/>
  <c r="K1554" i="4"/>
  <c r="K1560" i="4"/>
  <c r="K1565" i="4"/>
  <c r="K1570" i="4"/>
  <c r="K1576" i="4"/>
  <c r="K1581" i="4"/>
  <c r="K1586" i="4"/>
  <c r="K1592" i="4"/>
  <c r="K1597" i="4"/>
  <c r="K1602" i="4"/>
  <c r="K1608" i="4"/>
  <c r="K1613" i="4"/>
  <c r="K1617" i="4"/>
  <c r="K1621" i="4"/>
  <c r="K65" i="4"/>
  <c r="K105" i="4"/>
  <c r="K153" i="4"/>
  <c r="K199" i="4"/>
  <c r="K241" i="4"/>
  <c r="K289" i="4"/>
  <c r="K333" i="4"/>
  <c r="K366" i="4"/>
  <c r="K398" i="4"/>
  <c r="K434" i="4"/>
  <c r="K466" i="4"/>
  <c r="K502" i="4"/>
  <c r="K537" i="4"/>
  <c r="K568" i="4"/>
  <c r="K604" i="4"/>
  <c r="K637" i="4"/>
  <c r="K669" i="4"/>
  <c r="K700" i="4"/>
  <c r="K726" i="4"/>
  <c r="K749" i="4"/>
  <c r="K769" i="4"/>
  <c r="K789" i="4"/>
  <c r="K806" i="4"/>
  <c r="K824" i="4"/>
  <c r="K838" i="4"/>
  <c r="K852" i="4"/>
  <c r="K866" i="4"/>
  <c r="K881" i="4"/>
  <c r="K894" i="4"/>
  <c r="K909" i="4"/>
  <c r="K924" i="4"/>
  <c r="K937" i="4"/>
  <c r="K952" i="4"/>
  <c r="K966" i="4"/>
  <c r="K980" i="4"/>
  <c r="K994" i="4"/>
  <c r="K1009" i="4"/>
  <c r="K1022" i="4"/>
  <c r="K1037" i="4"/>
  <c r="K1052" i="4"/>
  <c r="K1065" i="4"/>
  <c r="K1080" i="4"/>
  <c r="K1094" i="4"/>
  <c r="K1108" i="4"/>
  <c r="K1122" i="4"/>
  <c r="K1137" i="4"/>
  <c r="K1150" i="4"/>
  <c r="K1165" i="4"/>
  <c r="K1180" i="4"/>
  <c r="K1193" i="4"/>
  <c r="K1208" i="4"/>
  <c r="K1222" i="4"/>
  <c r="K1236" i="4"/>
  <c r="K1250" i="4"/>
  <c r="K1265" i="4"/>
  <c r="K1278" i="4"/>
  <c r="K1293" i="4"/>
  <c r="K1308" i="4"/>
  <c r="K1321" i="4"/>
  <c r="K1336" i="4"/>
  <c r="K1350" i="4"/>
  <c r="K1364" i="4"/>
  <c r="K1378" i="4"/>
  <c r="K1392" i="4"/>
  <c r="K1402" i="4"/>
  <c r="K1413" i="4"/>
  <c r="K1424" i="4"/>
  <c r="K1434" i="4"/>
  <c r="K1445" i="4"/>
  <c r="K1456" i="4"/>
  <c r="K1466" i="4"/>
  <c r="K1477" i="4"/>
  <c r="K1488" i="4"/>
  <c r="K1498" i="4"/>
  <c r="K1509" i="4"/>
  <c r="K1520" i="4"/>
  <c r="K1530" i="4"/>
  <c r="K1541" i="4"/>
  <c r="K1552" i="4"/>
  <c r="K1562" i="4"/>
  <c r="K1573" i="4"/>
  <c r="K1584" i="4"/>
  <c r="K1594" i="4"/>
  <c r="K1605" i="4"/>
  <c r="K1615" i="4"/>
  <c r="K1622" i="4"/>
  <c r="K1626" i="4"/>
  <c r="K1630" i="4"/>
  <c r="K1634" i="4"/>
  <c r="K1638" i="4"/>
  <c r="K1642" i="4"/>
  <c r="K1646" i="4"/>
  <c r="K1650" i="4"/>
  <c r="K1654" i="4"/>
  <c r="K1658" i="4"/>
  <c r="K1662" i="4"/>
  <c r="K1666" i="4"/>
  <c r="K1670" i="4"/>
  <c r="K1674" i="4"/>
  <c r="K1678" i="4"/>
  <c r="K1682" i="4"/>
  <c r="K1686" i="4"/>
  <c r="K1690" i="4"/>
  <c r="K1694" i="4"/>
  <c r="K1698" i="4"/>
  <c r="K1702" i="4"/>
  <c r="K1706" i="4"/>
  <c r="K1710" i="4"/>
  <c r="K1714" i="4"/>
  <c r="K1718" i="4"/>
  <c r="K1722" i="4"/>
  <c r="K1726" i="4"/>
  <c r="K1730" i="4"/>
  <c r="K1734" i="4"/>
  <c r="K1738" i="4"/>
  <c r="K1742" i="4"/>
  <c r="K1746" i="4"/>
  <c r="K1750" i="4"/>
  <c r="K1754" i="4"/>
  <c r="K1758" i="4"/>
  <c r="K1762" i="4"/>
  <c r="K1766" i="4"/>
  <c r="K1770" i="4"/>
  <c r="K1774" i="4"/>
  <c r="K1778" i="4"/>
  <c r="K1782" i="4"/>
  <c r="K1786" i="4"/>
  <c r="K1790" i="4"/>
  <c r="K1794" i="4"/>
  <c r="K1798" i="4"/>
  <c r="K1802" i="4"/>
  <c r="K1806" i="4"/>
  <c r="K1810" i="4"/>
  <c r="K1814" i="4"/>
  <c r="K1818" i="4"/>
  <c r="K1822" i="4"/>
  <c r="K1826" i="4"/>
  <c r="K1830" i="4"/>
  <c r="K1834" i="4"/>
  <c r="K1838" i="4"/>
  <c r="K1842" i="4"/>
  <c r="K1846" i="4"/>
  <c r="K1850" i="4"/>
  <c r="K1854" i="4"/>
  <c r="K1858" i="4"/>
  <c r="K1862" i="4"/>
  <c r="K1866" i="4"/>
  <c r="K1870" i="4"/>
  <c r="K1874" i="4"/>
  <c r="K1878" i="4"/>
  <c r="K1882" i="4"/>
  <c r="K1886" i="4"/>
  <c r="K1890" i="4"/>
  <c r="K1894" i="4"/>
  <c r="K1898" i="4"/>
  <c r="K1902" i="4"/>
  <c r="K1906" i="4"/>
  <c r="K1910" i="4"/>
  <c r="K1914" i="4"/>
  <c r="K1918" i="4"/>
  <c r="K1922" i="4"/>
  <c r="K1926" i="4"/>
  <c r="K1930" i="4"/>
  <c r="K1934" i="4"/>
  <c r="K1938" i="4"/>
  <c r="K1942" i="4"/>
  <c r="K1946" i="4"/>
  <c r="K1950" i="4"/>
  <c r="K1954" i="4"/>
  <c r="K1958" i="4"/>
  <c r="K1962" i="4"/>
  <c r="K1966" i="4"/>
  <c r="K1970" i="4"/>
  <c r="K1974" i="4"/>
  <c r="K1978" i="4"/>
  <c r="K1982" i="4"/>
  <c r="K1986" i="4"/>
  <c r="K1990" i="4"/>
  <c r="K1994" i="4"/>
  <c r="K1998" i="4"/>
  <c r="K2002" i="4"/>
  <c r="K2006" i="4"/>
  <c r="K2010" i="4"/>
  <c r="K2014" i="4"/>
  <c r="K2018" i="4"/>
  <c r="K2022" i="4"/>
  <c r="K2026" i="4"/>
  <c r="K2030" i="4"/>
  <c r="K2034" i="4"/>
  <c r="K2038" i="4"/>
  <c r="K2042" i="4"/>
  <c r="K2046" i="4"/>
  <c r="K2050" i="4"/>
  <c r="K2054" i="4"/>
  <c r="K2058" i="4"/>
  <c r="K2062" i="4"/>
  <c r="K2066" i="4"/>
  <c r="K2070" i="4"/>
  <c r="K2074" i="4"/>
  <c r="K2078" i="4"/>
  <c r="K2082" i="4"/>
  <c r="K2086" i="4"/>
  <c r="K2090" i="4"/>
  <c r="K2094" i="4"/>
  <c r="K2098" i="4"/>
  <c r="K2102" i="4"/>
  <c r="K7" i="4"/>
  <c r="K22" i="4"/>
  <c r="K78" i="4"/>
  <c r="K125" i="4"/>
  <c r="K169" i="4"/>
  <c r="K217" i="4"/>
  <c r="K257" i="4"/>
  <c r="K305" i="4"/>
  <c r="K348" i="4"/>
  <c r="K377" i="4"/>
  <c r="K413" i="4"/>
  <c r="K446" i="4"/>
  <c r="K481" i="4"/>
  <c r="K513" i="4"/>
  <c r="K548" i="4"/>
  <c r="K580" i="4"/>
  <c r="K616" i="4"/>
  <c r="K652" i="4"/>
  <c r="K681" i="4"/>
  <c r="K710" i="4"/>
  <c r="K734" i="4"/>
  <c r="K757" i="4"/>
  <c r="K776" i="4"/>
  <c r="K796" i="4"/>
  <c r="K813" i="4"/>
  <c r="K829" i="4"/>
  <c r="K844" i="4"/>
  <c r="K857" i="4"/>
  <c r="K872" i="4"/>
  <c r="K886" i="4"/>
  <c r="K900" i="4"/>
  <c r="K914" i="4"/>
  <c r="K929" i="4"/>
  <c r="K942" i="4"/>
  <c r="K957" i="4"/>
  <c r="K972" i="4"/>
  <c r="K985" i="4"/>
  <c r="K1000" i="4"/>
  <c r="K1014" i="4"/>
  <c r="K1028" i="4"/>
  <c r="K1042" i="4"/>
  <c r="K1057" i="4"/>
  <c r="K1070" i="4"/>
  <c r="K1085" i="4"/>
  <c r="K1100" i="4"/>
  <c r="K1113" i="4"/>
  <c r="K1128" i="4"/>
  <c r="K1142" i="4"/>
  <c r="K1156" i="4"/>
  <c r="K1170" i="4"/>
  <c r="K1185" i="4"/>
  <c r="K1198" i="4"/>
  <c r="K1213" i="4"/>
  <c r="K1228" i="4"/>
  <c r="K1241" i="4"/>
  <c r="K1256" i="4"/>
  <c r="K1270" i="4"/>
  <c r="K1284" i="4"/>
  <c r="K1298" i="4"/>
  <c r="K1313" i="4"/>
  <c r="K1326" i="4"/>
  <c r="K1341" i="4"/>
  <c r="K1356" i="4"/>
  <c r="K1369" i="4"/>
  <c r="K1384" i="4"/>
  <c r="K1396" i="4"/>
  <c r="K1406" i="4"/>
  <c r="K1417" i="4"/>
  <c r="K1428" i="4"/>
  <c r="K1438" i="4"/>
  <c r="K1449" i="4"/>
  <c r="K1460" i="4"/>
  <c r="K1470" i="4"/>
  <c r="K1481" i="4"/>
  <c r="K1492" i="4"/>
  <c r="K1502" i="4"/>
  <c r="K1513" i="4"/>
  <c r="K1524" i="4"/>
  <c r="K1534" i="4"/>
  <c r="K1545" i="4"/>
  <c r="K1556" i="4"/>
  <c r="K1566" i="4"/>
  <c r="K1577" i="4"/>
  <c r="K1588" i="4"/>
  <c r="K1598" i="4"/>
  <c r="K1609" i="4"/>
  <c r="K1618" i="4"/>
  <c r="K1623" i="4"/>
  <c r="K1627" i="4"/>
  <c r="K1631" i="4"/>
  <c r="K1635" i="4"/>
  <c r="K1639" i="4"/>
  <c r="K1643" i="4"/>
  <c r="K1647" i="4"/>
  <c r="K1651" i="4"/>
  <c r="K1655" i="4"/>
  <c r="K1659" i="4"/>
  <c r="K1663" i="4"/>
  <c r="K1667" i="4"/>
  <c r="K1671" i="4"/>
  <c r="K1675" i="4"/>
  <c r="K1679" i="4"/>
  <c r="K1683" i="4"/>
  <c r="K1687" i="4"/>
  <c r="K1691" i="4"/>
  <c r="K1695" i="4"/>
  <c r="K1699" i="4"/>
  <c r="K1703" i="4"/>
  <c r="K1707" i="4"/>
  <c r="K1711" i="4"/>
  <c r="K1715" i="4"/>
  <c r="K1719" i="4"/>
  <c r="K1723" i="4"/>
  <c r="K1727" i="4"/>
  <c r="K1731" i="4"/>
  <c r="K1735" i="4"/>
  <c r="K1739" i="4"/>
  <c r="K1743" i="4"/>
  <c r="K1747" i="4"/>
  <c r="K1751" i="4"/>
  <c r="K1755" i="4"/>
  <c r="K1759" i="4"/>
  <c r="K1763" i="4"/>
  <c r="K1767" i="4"/>
  <c r="K1771" i="4"/>
  <c r="K1775" i="4"/>
  <c r="K1779" i="4"/>
  <c r="K1783" i="4"/>
  <c r="K1787" i="4"/>
  <c r="K1791" i="4"/>
  <c r="K1795" i="4"/>
  <c r="K1799" i="4"/>
  <c r="K1803" i="4"/>
  <c r="K1807" i="4"/>
  <c r="K1811" i="4"/>
  <c r="K1815" i="4"/>
  <c r="K1819" i="4"/>
  <c r="K1823" i="4"/>
  <c r="K1827" i="4"/>
  <c r="K1831" i="4"/>
  <c r="K1835" i="4"/>
  <c r="K1839" i="4"/>
  <c r="K1843" i="4"/>
  <c r="K1847" i="4"/>
  <c r="K1851" i="4"/>
  <c r="K1855" i="4"/>
  <c r="K1859" i="4"/>
  <c r="K1863" i="4"/>
  <c r="K1867" i="4"/>
  <c r="K1871" i="4"/>
  <c r="K1875" i="4"/>
  <c r="K1879" i="4"/>
  <c r="K1883" i="4"/>
  <c r="K1887" i="4"/>
  <c r="K1891" i="4"/>
  <c r="K1895" i="4"/>
  <c r="K1899" i="4"/>
  <c r="K1903" i="4"/>
  <c r="K1907" i="4"/>
  <c r="K1911" i="4"/>
  <c r="K1915" i="4"/>
  <c r="K1919" i="4"/>
  <c r="K1923" i="4"/>
  <c r="K1927" i="4"/>
  <c r="K1931" i="4"/>
  <c r="K1935" i="4"/>
  <c r="K1939" i="4"/>
  <c r="K1943" i="4"/>
  <c r="K1947" i="4"/>
  <c r="K1951" i="4"/>
  <c r="K1955" i="4"/>
  <c r="K1959" i="4"/>
  <c r="K1963" i="4"/>
  <c r="K1967" i="4"/>
  <c r="K1971" i="4"/>
  <c r="K1975" i="4"/>
  <c r="K1979" i="4"/>
  <c r="K1983" i="4"/>
  <c r="K1987" i="4"/>
  <c r="K1991" i="4"/>
  <c r="K1995" i="4"/>
  <c r="K1999" i="4"/>
  <c r="K2003" i="4"/>
  <c r="K2007" i="4"/>
  <c r="K2011" i="4"/>
  <c r="K2015" i="4"/>
  <c r="K2019" i="4"/>
  <c r="K2023" i="4"/>
  <c r="K2027" i="4"/>
  <c r="K2031" i="4"/>
  <c r="K2035" i="4"/>
  <c r="K2039" i="4"/>
  <c r="K2043" i="4"/>
  <c r="K2047" i="4"/>
  <c r="K2051" i="4"/>
  <c r="K2055" i="4"/>
  <c r="K2059" i="4"/>
  <c r="K2063" i="4"/>
  <c r="K2067" i="4"/>
  <c r="K2071" i="4"/>
  <c r="K2075" i="4"/>
  <c r="K2079" i="4"/>
  <c r="K2083" i="4"/>
  <c r="K2087" i="4"/>
  <c r="K2091" i="4"/>
  <c r="K2095" i="4"/>
  <c r="K2099" i="4"/>
  <c r="K2103" i="4"/>
  <c r="K103" i="4"/>
  <c r="K190" i="4"/>
  <c r="K283" i="4"/>
  <c r="K361" i="4"/>
  <c r="K428" i="4"/>
  <c r="K498" i="4"/>
  <c r="K566" i="4"/>
  <c r="K632" i="4"/>
  <c r="K697" i="4"/>
  <c r="K748" i="4"/>
  <c r="K785" i="4"/>
  <c r="K822" i="4"/>
  <c r="K850" i="4"/>
  <c r="K878" i="4"/>
  <c r="K908" i="4"/>
  <c r="K936" i="4"/>
  <c r="K964" i="4"/>
  <c r="K993" i="4"/>
  <c r="K1021" i="4"/>
  <c r="K1049" i="4"/>
  <c r="K1078" i="4"/>
  <c r="K1106" i="4"/>
  <c r="K1134" i="4"/>
  <c r="K1164" i="4"/>
  <c r="K1192" i="4"/>
  <c r="K1220" i="4"/>
  <c r="K1249" i="4"/>
  <c r="K1277" i="4"/>
  <c r="K1305" i="4"/>
  <c r="K1334" i="4"/>
  <c r="K1362" i="4"/>
  <c r="K1390" i="4"/>
  <c r="K1412" i="4"/>
  <c r="K1433" i="4"/>
  <c r="K1454" i="4"/>
  <c r="K1476" i="4"/>
  <c r="K1497" i="4"/>
  <c r="K1518" i="4"/>
  <c r="K1540" i="4"/>
  <c r="K1561" i="4"/>
  <c r="K1582" i="4"/>
  <c r="K1604" i="4"/>
  <c r="K1620" i="4"/>
  <c r="K1629" i="4"/>
  <c r="K1637" i="4"/>
  <c r="K1645" i="4"/>
  <c r="K1653" i="4"/>
  <c r="K1661" i="4"/>
  <c r="K1669" i="4"/>
  <c r="K1677" i="4"/>
  <c r="K1685" i="4"/>
  <c r="K1693" i="4"/>
  <c r="K1701" i="4"/>
  <c r="K1709" i="4"/>
  <c r="K1717" i="4"/>
  <c r="K1725" i="4"/>
  <c r="K1733" i="4"/>
  <c r="K1741" i="4"/>
  <c r="K1749" i="4"/>
  <c r="K1757" i="4"/>
  <c r="K1765" i="4"/>
  <c r="K1773" i="4"/>
  <c r="K1781" i="4"/>
  <c r="K1789" i="4"/>
  <c r="K1797" i="4"/>
  <c r="K1805" i="4"/>
  <c r="K1813" i="4"/>
  <c r="K1821" i="4"/>
  <c r="K1829" i="4"/>
  <c r="K1837" i="4"/>
  <c r="K1845" i="4"/>
  <c r="K1853" i="4"/>
  <c r="K1861" i="4"/>
  <c r="K1869" i="4"/>
  <c r="K1877" i="4"/>
  <c r="K1885" i="4"/>
  <c r="K1893" i="4"/>
  <c r="K1901" i="4"/>
  <c r="K1909" i="4"/>
  <c r="K1917" i="4"/>
  <c r="K1925" i="4"/>
  <c r="K1933" i="4"/>
  <c r="K1941" i="4"/>
  <c r="K1949" i="4"/>
  <c r="K1957" i="4"/>
  <c r="K1965" i="4"/>
  <c r="K1973" i="4"/>
  <c r="K1981" i="4"/>
  <c r="K1989" i="4"/>
  <c r="K1997" i="4"/>
  <c r="K2005" i="4"/>
  <c r="K2013" i="4"/>
  <c r="K2021" i="4"/>
  <c r="K2029" i="4"/>
  <c r="K2037" i="4"/>
  <c r="K2045" i="4"/>
  <c r="K2053" i="4"/>
  <c r="K2061" i="4"/>
  <c r="K2069" i="4"/>
  <c r="K2077" i="4"/>
  <c r="K2085" i="4"/>
  <c r="K2093" i="4"/>
  <c r="K2101" i="4"/>
  <c r="K27" i="4"/>
  <c r="K131" i="4"/>
  <c r="K219" i="4"/>
  <c r="K306" i="4"/>
  <c r="K385" i="4"/>
  <c r="K452" i="4"/>
  <c r="K518" i="4"/>
  <c r="K588" i="4"/>
  <c r="K653" i="4"/>
  <c r="K712" i="4"/>
  <c r="K760" i="4"/>
  <c r="K797" i="4"/>
  <c r="K830" i="4"/>
  <c r="K860" i="4"/>
  <c r="K888" i="4"/>
  <c r="K916" i="4"/>
  <c r="K945" i="4"/>
  <c r="K973" i="4"/>
  <c r="K1001" i="4"/>
  <c r="K1030" i="4"/>
  <c r="K1058" i="4"/>
  <c r="K1086" i="4"/>
  <c r="K1116" i="4"/>
  <c r="K1144" i="4"/>
  <c r="K1172" i="4"/>
  <c r="K1201" i="4"/>
  <c r="K1229" i="4"/>
  <c r="K1257" i="4"/>
  <c r="K1286" i="4"/>
  <c r="K1314" i="4"/>
  <c r="K1342" i="4"/>
  <c r="K1372" i="4"/>
  <c r="K1397" i="4"/>
  <c r="K1418" i="4"/>
  <c r="K1440" i="4"/>
  <c r="K1461" i="4"/>
  <c r="K1482" i="4"/>
  <c r="K1504" i="4"/>
  <c r="K1525" i="4"/>
  <c r="K1546" i="4"/>
  <c r="K1568" i="4"/>
  <c r="K1589" i="4"/>
  <c r="K1610" i="4"/>
  <c r="K1624" i="4"/>
  <c r="K1632" i="4"/>
  <c r="K1640" i="4"/>
  <c r="K1648" i="4"/>
  <c r="K1656" i="4"/>
  <c r="K1664" i="4"/>
  <c r="K1672" i="4"/>
  <c r="K1680" i="4"/>
  <c r="K1688" i="4"/>
  <c r="K1696" i="4"/>
  <c r="K1704" i="4"/>
  <c r="K1712" i="4"/>
  <c r="K1720" i="4"/>
  <c r="K1728" i="4"/>
  <c r="K1736" i="4"/>
  <c r="K1744" i="4"/>
  <c r="K1752" i="4"/>
  <c r="K1760" i="4"/>
  <c r="K1768" i="4"/>
  <c r="K1776" i="4"/>
  <c r="K1784" i="4"/>
  <c r="K1792" i="4"/>
  <c r="K1800" i="4"/>
  <c r="K1808" i="4"/>
  <c r="K1816" i="4"/>
  <c r="K1824" i="4"/>
  <c r="K1832" i="4"/>
  <c r="K1840" i="4"/>
  <c r="K1848" i="4"/>
  <c r="K1856" i="4"/>
  <c r="K1864" i="4"/>
  <c r="K1872" i="4"/>
  <c r="K1880" i="4"/>
  <c r="K1888" i="4"/>
  <c r="K1896" i="4"/>
  <c r="K1904" i="4"/>
  <c r="K1912" i="4"/>
  <c r="K1920" i="4"/>
  <c r="K1928" i="4"/>
  <c r="K1936" i="4"/>
  <c r="K1944" i="4"/>
  <c r="K1952" i="4"/>
  <c r="K1960" i="4"/>
  <c r="K1968" i="4"/>
  <c r="K1976" i="4"/>
  <c r="K1984" i="4"/>
  <c r="K1992" i="4"/>
  <c r="K2000" i="4"/>
  <c r="K2008" i="4"/>
  <c r="K2016" i="4"/>
  <c r="K2024" i="4"/>
  <c r="K2032" i="4"/>
  <c r="K2040" i="4"/>
  <c r="K2048" i="4"/>
  <c r="K2056" i="4"/>
  <c r="K2064" i="4"/>
  <c r="K2072" i="4"/>
  <c r="K2080" i="4"/>
  <c r="K2088" i="4"/>
  <c r="K2096" i="4"/>
  <c r="K2104" i="4"/>
  <c r="K174" i="4"/>
  <c r="K349" i="4"/>
  <c r="K484" i="4"/>
  <c r="K617" i="4"/>
  <c r="K738" i="4"/>
  <c r="K817" i="4"/>
  <c r="K873" i="4"/>
  <c r="K930" i="4"/>
  <c r="K988" i="4"/>
  <c r="K1044" i="4"/>
  <c r="K1101" i="4"/>
  <c r="K1158" i="4"/>
  <c r="K1214" i="4"/>
  <c r="K1272" i="4"/>
  <c r="K1329" i="4"/>
  <c r="K1385" i="4"/>
  <c r="K1429" i="4"/>
  <c r="K1472" i="4"/>
  <c r="K1514" i="4"/>
  <c r="K1557" i="4"/>
  <c r="K1600" i="4"/>
  <c r="K1628" i="4"/>
  <c r="K1644" i="4"/>
  <c r="K1660" i="4"/>
  <c r="K1676" i="4"/>
  <c r="K1692" i="4"/>
  <c r="K1708" i="4"/>
  <c r="K1724" i="4"/>
  <c r="K1740" i="4"/>
  <c r="K1756" i="4"/>
  <c r="K1772" i="4"/>
  <c r="K1788" i="4"/>
  <c r="K1804" i="4"/>
  <c r="K1820" i="4"/>
  <c r="K1836" i="4"/>
  <c r="K1852" i="4"/>
  <c r="K1868" i="4"/>
  <c r="K1884" i="4"/>
  <c r="K1900" i="4"/>
  <c r="K1916" i="4"/>
  <c r="K1932" i="4"/>
  <c r="K1948" i="4"/>
  <c r="K1964" i="4"/>
  <c r="K1980" i="4"/>
  <c r="K1996" i="4"/>
  <c r="K2012" i="4"/>
  <c r="K2028" i="4"/>
  <c r="K2044" i="4"/>
  <c r="K2060" i="4"/>
  <c r="K2076" i="4"/>
  <c r="K2092" i="4"/>
  <c r="K50" i="4"/>
  <c r="K238" i="4"/>
  <c r="K397" i="4"/>
  <c r="K530" i="4"/>
  <c r="K665" i="4"/>
  <c r="K768" i="4"/>
  <c r="K836" i="4"/>
  <c r="K893" i="4"/>
  <c r="K950" i="4"/>
  <c r="K1006" i="4"/>
  <c r="K1064" i="4"/>
  <c r="K1121" i="4"/>
  <c r="K1177" i="4"/>
  <c r="K1234" i="4"/>
  <c r="K1292" i="4"/>
  <c r="K1348" i="4"/>
  <c r="K1401" i="4"/>
  <c r="K1444" i="4"/>
  <c r="K1486" i="4"/>
  <c r="K1529" i="4"/>
  <c r="K1572" i="4"/>
  <c r="K1614" i="4"/>
  <c r="K1633" i="4"/>
  <c r="K1649" i="4"/>
  <c r="K1665" i="4"/>
  <c r="K1681" i="4"/>
  <c r="K1697" i="4"/>
  <c r="K1713" i="4"/>
  <c r="K1729" i="4"/>
  <c r="K1745" i="4"/>
  <c r="K1761" i="4"/>
  <c r="K1777" i="4"/>
  <c r="K1793" i="4"/>
  <c r="K1809" i="4"/>
  <c r="K1825" i="4"/>
  <c r="K1841" i="4"/>
  <c r="K1857" i="4"/>
  <c r="K1873" i="4"/>
  <c r="K1889" i="4"/>
  <c r="K1905" i="4"/>
  <c r="K1921" i="4"/>
  <c r="K1937" i="4"/>
  <c r="K1953" i="4"/>
  <c r="K1969" i="4"/>
  <c r="K1985" i="4"/>
  <c r="K2001" i="4"/>
  <c r="K2017" i="4"/>
  <c r="K2033" i="4"/>
  <c r="K2049" i="4"/>
  <c r="K2065" i="4"/>
  <c r="K2081" i="4"/>
  <c r="K2097" i="4"/>
  <c r="K86" i="4"/>
  <c r="K267" i="4"/>
  <c r="K417" i="4"/>
  <c r="K552" i="4"/>
  <c r="K689" i="4"/>
  <c r="K778" i="4"/>
  <c r="K845" i="4"/>
  <c r="K902" i="4"/>
  <c r="K958" i="4"/>
  <c r="K1016" i="4"/>
  <c r="K1073" i="4"/>
  <c r="K1129" i="4"/>
  <c r="K1186" i="4"/>
  <c r="K1244" i="4"/>
  <c r="K1300" i="4"/>
  <c r="K1357" i="4"/>
  <c r="K1408" i="4"/>
  <c r="K1450" i="4"/>
  <c r="K1493" i="4"/>
  <c r="K1536" i="4"/>
  <c r="K1578" i="4"/>
  <c r="K1619" i="4"/>
  <c r="K1636" i="4"/>
  <c r="K1652" i="4"/>
  <c r="K1668" i="4"/>
  <c r="K1684" i="4"/>
  <c r="K1700" i="4"/>
  <c r="K1716" i="4"/>
  <c r="K1732" i="4"/>
  <c r="K1748" i="4"/>
  <c r="K1764" i="4"/>
  <c r="K1780" i="4"/>
  <c r="K1796" i="4"/>
  <c r="K1812" i="4"/>
  <c r="K1828" i="4"/>
  <c r="K1844" i="4"/>
  <c r="K1860" i="4"/>
  <c r="K1876" i="4"/>
  <c r="K1892" i="4"/>
  <c r="K1908" i="4"/>
  <c r="K1924" i="4"/>
  <c r="K1940" i="4"/>
  <c r="K1956" i="4"/>
  <c r="K1972" i="4"/>
  <c r="K1988" i="4"/>
  <c r="K2004" i="4"/>
  <c r="K2020" i="4"/>
  <c r="K2036" i="4"/>
  <c r="K2052" i="4"/>
  <c r="K2068" i="4"/>
  <c r="K2084" i="4"/>
  <c r="K2100" i="4"/>
  <c r="K598" i="4"/>
  <c r="K921" i="4"/>
  <c r="K1149" i="4"/>
  <c r="K1377" i="4"/>
  <c r="K1550" i="4"/>
  <c r="K1657" i="4"/>
  <c r="K1721" i="4"/>
  <c r="K1785" i="4"/>
  <c r="K1849" i="4"/>
  <c r="K1913" i="4"/>
  <c r="K1977" i="4"/>
  <c r="K2041" i="4"/>
  <c r="K2105" i="4"/>
  <c r="K462" i="4"/>
  <c r="K865" i="4"/>
  <c r="K1092" i="4"/>
  <c r="K1320" i="4"/>
  <c r="K1508" i="4"/>
  <c r="K1641" i="4"/>
  <c r="K1705" i="4"/>
  <c r="K1769" i="4"/>
  <c r="K1833" i="4"/>
  <c r="K1897" i="4"/>
  <c r="K1961" i="4"/>
  <c r="K2025" i="4"/>
  <c r="K2089" i="4"/>
  <c r="K150" i="4"/>
  <c r="K721" i="4"/>
  <c r="K978" i="4"/>
  <c r="K1206" i="4"/>
  <c r="K1422" i="4"/>
  <c r="K1593" i="4"/>
  <c r="K1673" i="4"/>
  <c r="K1737" i="4"/>
  <c r="K1801" i="4"/>
  <c r="K1865" i="4"/>
  <c r="K1929" i="4"/>
  <c r="K1993" i="4"/>
  <c r="K2057" i="4"/>
  <c r="K326" i="4"/>
  <c r="K805" i="4"/>
  <c r="K1036" i="4"/>
  <c r="K1262" i="4"/>
  <c r="K1465" i="4"/>
  <c r="K1625" i="4"/>
  <c r="K1689" i="4"/>
  <c r="K1753" i="4"/>
  <c r="K1817" i="4"/>
  <c r="K1881" i="4"/>
  <c r="K1945" i="4"/>
  <c r="K2009" i="4"/>
  <c r="K2073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H70" i="4"/>
  <c r="H74" i="4"/>
  <c r="H78" i="4"/>
  <c r="H82" i="4"/>
  <c r="H86" i="4"/>
  <c r="H90" i="4"/>
  <c r="H94" i="4"/>
  <c r="H98" i="4"/>
  <c r="H102" i="4"/>
  <c r="H106" i="4"/>
  <c r="H110" i="4"/>
  <c r="H114" i="4"/>
  <c r="H118" i="4"/>
  <c r="H122" i="4"/>
  <c r="H126" i="4"/>
  <c r="H130" i="4"/>
  <c r="H134" i="4"/>
  <c r="H138" i="4"/>
  <c r="H142" i="4"/>
  <c r="H146" i="4"/>
  <c r="H150" i="4"/>
  <c r="H154" i="4"/>
  <c r="H158" i="4"/>
  <c r="H162" i="4"/>
  <c r="H166" i="4"/>
  <c r="H170" i="4"/>
  <c r="H174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50" i="4"/>
  <c r="H354" i="4"/>
  <c r="H358" i="4"/>
  <c r="H362" i="4"/>
  <c r="H366" i="4"/>
  <c r="H370" i="4"/>
  <c r="H374" i="4"/>
  <c r="H378" i="4"/>
  <c r="H382" i="4"/>
  <c r="H386" i="4"/>
  <c r="H390" i="4"/>
  <c r="H394" i="4"/>
  <c r="H398" i="4"/>
  <c r="H402" i="4"/>
  <c r="H406" i="4"/>
  <c r="H410" i="4"/>
  <c r="H414" i="4"/>
  <c r="H418" i="4"/>
  <c r="H422" i="4"/>
  <c r="H426" i="4"/>
  <c r="H430" i="4"/>
  <c r="H434" i="4"/>
  <c r="H438" i="4"/>
  <c r="H442" i="4"/>
  <c r="H446" i="4"/>
  <c r="H450" i="4"/>
  <c r="H454" i="4"/>
  <c r="H458" i="4"/>
  <c r="H462" i="4"/>
  <c r="H466" i="4"/>
  <c r="H470" i="4"/>
  <c r="H474" i="4"/>
  <c r="H478" i="4"/>
  <c r="H482" i="4"/>
  <c r="H486" i="4"/>
  <c r="H490" i="4"/>
  <c r="H494" i="4"/>
  <c r="H498" i="4"/>
  <c r="H502" i="4"/>
  <c r="H506" i="4"/>
  <c r="H510" i="4"/>
  <c r="H514" i="4"/>
  <c r="H518" i="4"/>
  <c r="H522" i="4"/>
  <c r="H526" i="4"/>
  <c r="H530" i="4"/>
  <c r="H534" i="4"/>
  <c r="H538" i="4"/>
  <c r="H8" i="4"/>
  <c r="H13" i="4"/>
  <c r="H19" i="4"/>
  <c r="H24" i="4"/>
  <c r="H29" i="4"/>
  <c r="H35" i="4"/>
  <c r="H40" i="4"/>
  <c r="H45" i="4"/>
  <c r="H51" i="4"/>
  <c r="H56" i="4"/>
  <c r="H61" i="4"/>
  <c r="H67" i="4"/>
  <c r="H72" i="4"/>
  <c r="H77" i="4"/>
  <c r="H83" i="4"/>
  <c r="H88" i="4"/>
  <c r="H93" i="4"/>
  <c r="H99" i="4"/>
  <c r="H104" i="4"/>
  <c r="H109" i="4"/>
  <c r="H115" i="4"/>
  <c r="H120" i="4"/>
  <c r="H125" i="4"/>
  <c r="H131" i="4"/>
  <c r="H136" i="4"/>
  <c r="H141" i="4"/>
  <c r="H147" i="4"/>
  <c r="H152" i="4"/>
  <c r="H157" i="4"/>
  <c r="H163" i="4"/>
  <c r="H168" i="4"/>
  <c r="H173" i="4"/>
  <c r="H179" i="4"/>
  <c r="H184" i="4"/>
  <c r="H189" i="4"/>
  <c r="H195" i="4"/>
  <c r="H200" i="4"/>
  <c r="H205" i="4"/>
  <c r="H211" i="4"/>
  <c r="H216" i="4"/>
  <c r="H221" i="4"/>
  <c r="H227" i="4"/>
  <c r="H232" i="4"/>
  <c r="H237" i="4"/>
  <c r="H243" i="4"/>
  <c r="H248" i="4"/>
  <c r="H253" i="4"/>
  <c r="H259" i="4"/>
  <c r="H264" i="4"/>
  <c r="H269" i="4"/>
  <c r="H275" i="4"/>
  <c r="H280" i="4"/>
  <c r="H285" i="4"/>
  <c r="H291" i="4"/>
  <c r="H296" i="4"/>
  <c r="H301" i="4"/>
  <c r="H307" i="4"/>
  <c r="H312" i="4"/>
  <c r="H317" i="4"/>
  <c r="H323" i="4"/>
  <c r="H328" i="4"/>
  <c r="H333" i="4"/>
  <c r="H339" i="4"/>
  <c r="H344" i="4"/>
  <c r="H349" i="4"/>
  <c r="H355" i="4"/>
  <c r="H360" i="4"/>
  <c r="H365" i="4"/>
  <c r="H371" i="4"/>
  <c r="H376" i="4"/>
  <c r="H381" i="4"/>
  <c r="H387" i="4"/>
  <c r="H392" i="4"/>
  <c r="H397" i="4"/>
  <c r="H403" i="4"/>
  <c r="H408" i="4"/>
  <c r="H413" i="4"/>
  <c r="H419" i="4"/>
  <c r="H424" i="4"/>
  <c r="H429" i="4"/>
  <c r="H435" i="4"/>
  <c r="H440" i="4"/>
  <c r="H445" i="4"/>
  <c r="H451" i="4"/>
  <c r="H456" i="4"/>
  <c r="H461" i="4"/>
  <c r="H467" i="4"/>
  <c r="H472" i="4"/>
  <c r="H477" i="4"/>
  <c r="H483" i="4"/>
  <c r="H488" i="4"/>
  <c r="H493" i="4"/>
  <c r="H499" i="4"/>
  <c r="H504" i="4"/>
  <c r="H509" i="4"/>
  <c r="H515" i="4"/>
  <c r="H520" i="4"/>
  <c r="H525" i="4"/>
  <c r="H531" i="4"/>
  <c r="H536" i="4"/>
  <c r="H541" i="4"/>
  <c r="H545" i="4"/>
  <c r="H549" i="4"/>
  <c r="H553" i="4"/>
  <c r="H557" i="4"/>
  <c r="H561" i="4"/>
  <c r="H565" i="4"/>
  <c r="H569" i="4"/>
  <c r="H573" i="4"/>
  <c r="H577" i="4"/>
  <c r="H581" i="4"/>
  <c r="H585" i="4"/>
  <c r="H589" i="4"/>
  <c r="H593" i="4"/>
  <c r="H597" i="4"/>
  <c r="H601" i="4"/>
  <c r="H605" i="4"/>
  <c r="H609" i="4"/>
  <c r="H613" i="4"/>
  <c r="H617" i="4"/>
  <c r="H621" i="4"/>
  <c r="H625" i="4"/>
  <c r="H629" i="4"/>
  <c r="H633" i="4"/>
  <c r="H637" i="4"/>
  <c r="H641" i="4"/>
  <c r="H645" i="4"/>
  <c r="H649" i="4"/>
  <c r="H653" i="4"/>
  <c r="H657" i="4"/>
  <c r="H661" i="4"/>
  <c r="H665" i="4"/>
  <c r="H669" i="4"/>
  <c r="H673" i="4"/>
  <c r="H677" i="4"/>
  <c r="H681" i="4"/>
  <c r="H685" i="4"/>
  <c r="H689" i="4"/>
  <c r="H693" i="4"/>
  <c r="H697" i="4"/>
  <c r="H701" i="4"/>
  <c r="H705" i="4"/>
  <c r="H709" i="4"/>
  <c r="H713" i="4"/>
  <c r="H717" i="4"/>
  <c r="H721" i="4"/>
  <c r="H725" i="4"/>
  <c r="H729" i="4"/>
  <c r="H733" i="4"/>
  <c r="H737" i="4"/>
  <c r="H741" i="4"/>
  <c r="H745" i="4"/>
  <c r="H749" i="4"/>
  <c r="H753" i="4"/>
  <c r="H757" i="4"/>
  <c r="H761" i="4"/>
  <c r="H765" i="4"/>
  <c r="H769" i="4"/>
  <c r="H773" i="4"/>
  <c r="H777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861" i="4"/>
  <c r="H865" i="4"/>
  <c r="H869" i="4"/>
  <c r="H873" i="4"/>
  <c r="H877" i="4"/>
  <c r="H881" i="4"/>
  <c r="H885" i="4"/>
  <c r="H889" i="4"/>
  <c r="H893" i="4"/>
  <c r="H897" i="4"/>
  <c r="H901" i="4"/>
  <c r="H905" i="4"/>
  <c r="H909" i="4"/>
  <c r="H913" i="4"/>
  <c r="H917" i="4"/>
  <c r="H921" i="4"/>
  <c r="H925" i="4"/>
  <c r="H929" i="4"/>
  <c r="H933" i="4"/>
  <c r="H937" i="4"/>
  <c r="H941" i="4"/>
  <c r="H945" i="4"/>
  <c r="H949" i="4"/>
  <c r="H953" i="4"/>
  <c r="H957" i="4"/>
  <c r="H961" i="4"/>
  <c r="H965" i="4"/>
  <c r="H969" i="4"/>
  <c r="H973" i="4"/>
  <c r="H977" i="4"/>
  <c r="H981" i="4"/>
  <c r="H985" i="4"/>
  <c r="H989" i="4"/>
  <c r="H993" i="4"/>
  <c r="H997" i="4"/>
  <c r="H1001" i="4"/>
  <c r="H1005" i="4"/>
  <c r="H1009" i="4"/>
  <c r="H1013" i="4"/>
  <c r="H1017" i="4"/>
  <c r="H1021" i="4"/>
  <c r="H1025" i="4"/>
  <c r="H1029" i="4"/>
  <c r="H1033" i="4"/>
  <c r="H1037" i="4"/>
  <c r="H1041" i="4"/>
  <c r="H1045" i="4"/>
  <c r="H1049" i="4"/>
  <c r="H1053" i="4"/>
  <c r="H1057" i="4"/>
  <c r="H1061" i="4"/>
  <c r="H1065" i="4"/>
  <c r="H1069" i="4"/>
  <c r="H1073" i="4"/>
  <c r="H1077" i="4"/>
  <c r="H1081" i="4"/>
  <c r="H1085" i="4"/>
  <c r="H1089" i="4"/>
  <c r="H9" i="4"/>
  <c r="H15" i="4"/>
  <c r="H20" i="4"/>
  <c r="H25" i="4"/>
  <c r="H31" i="4"/>
  <c r="H36" i="4"/>
  <c r="H41" i="4"/>
  <c r="H47" i="4"/>
  <c r="H52" i="4"/>
  <c r="H57" i="4"/>
  <c r="H63" i="4"/>
  <c r="H68" i="4"/>
  <c r="H73" i="4"/>
  <c r="H79" i="4"/>
  <c r="H84" i="4"/>
  <c r="H89" i="4"/>
  <c r="H95" i="4"/>
  <c r="H100" i="4"/>
  <c r="H105" i="4"/>
  <c r="H111" i="4"/>
  <c r="H116" i="4"/>
  <c r="H121" i="4"/>
  <c r="H127" i="4"/>
  <c r="H132" i="4"/>
  <c r="H137" i="4"/>
  <c r="H143" i="4"/>
  <c r="H148" i="4"/>
  <c r="H153" i="4"/>
  <c r="H159" i="4"/>
  <c r="H164" i="4"/>
  <c r="H169" i="4"/>
  <c r="H175" i="4"/>
  <c r="H180" i="4"/>
  <c r="H185" i="4"/>
  <c r="H191" i="4"/>
  <c r="H196" i="4"/>
  <c r="H201" i="4"/>
  <c r="H207" i="4"/>
  <c r="H212" i="4"/>
  <c r="H217" i="4"/>
  <c r="H223" i="4"/>
  <c r="H228" i="4"/>
  <c r="H233" i="4"/>
  <c r="H239" i="4"/>
  <c r="H244" i="4"/>
  <c r="H249" i="4"/>
  <c r="H255" i="4"/>
  <c r="H260" i="4"/>
  <c r="H265" i="4"/>
  <c r="H271" i="4"/>
  <c r="H276" i="4"/>
  <c r="H281" i="4"/>
  <c r="H287" i="4"/>
  <c r="H292" i="4"/>
  <c r="H297" i="4"/>
  <c r="H303" i="4"/>
  <c r="H308" i="4"/>
  <c r="H313" i="4"/>
  <c r="H319" i="4"/>
  <c r="H324" i="4"/>
  <c r="H329" i="4"/>
  <c r="H335" i="4"/>
  <c r="H340" i="4"/>
  <c r="H345" i="4"/>
  <c r="H351" i="4"/>
  <c r="H356" i="4"/>
  <c r="H361" i="4"/>
  <c r="H367" i="4"/>
  <c r="H372" i="4"/>
  <c r="H377" i="4"/>
  <c r="H383" i="4"/>
  <c r="H388" i="4"/>
  <c r="H393" i="4"/>
  <c r="H399" i="4"/>
  <c r="H404" i="4"/>
  <c r="H409" i="4"/>
  <c r="H415" i="4"/>
  <c r="H420" i="4"/>
  <c r="H425" i="4"/>
  <c r="H431" i="4"/>
  <c r="H436" i="4"/>
  <c r="H441" i="4"/>
  <c r="H447" i="4"/>
  <c r="H452" i="4"/>
  <c r="H457" i="4"/>
  <c r="H463" i="4"/>
  <c r="H468" i="4"/>
  <c r="H473" i="4"/>
  <c r="H479" i="4"/>
  <c r="H484" i="4"/>
  <c r="H489" i="4"/>
  <c r="H495" i="4"/>
  <c r="H500" i="4"/>
  <c r="H505" i="4"/>
  <c r="H511" i="4"/>
  <c r="H516" i="4"/>
  <c r="H521" i="4"/>
  <c r="H527" i="4"/>
  <c r="H532" i="4"/>
  <c r="H537" i="4"/>
  <c r="H542" i="4"/>
  <c r="H546" i="4"/>
  <c r="H550" i="4"/>
  <c r="H554" i="4"/>
  <c r="H558" i="4"/>
  <c r="H562" i="4"/>
  <c r="H566" i="4"/>
  <c r="H570" i="4"/>
  <c r="H574" i="4"/>
  <c r="H578" i="4"/>
  <c r="H582" i="4"/>
  <c r="H586" i="4"/>
  <c r="H590" i="4"/>
  <c r="H594" i="4"/>
  <c r="H598" i="4"/>
  <c r="H602" i="4"/>
  <c r="H606" i="4"/>
  <c r="H610" i="4"/>
  <c r="H614" i="4"/>
  <c r="H618" i="4"/>
  <c r="H622" i="4"/>
  <c r="H626" i="4"/>
  <c r="H630" i="4"/>
  <c r="H634" i="4"/>
  <c r="H638" i="4"/>
  <c r="H642" i="4"/>
  <c r="H646" i="4"/>
  <c r="H650" i="4"/>
  <c r="H654" i="4"/>
  <c r="H658" i="4"/>
  <c r="H662" i="4"/>
  <c r="H666" i="4"/>
  <c r="H670" i="4"/>
  <c r="H674" i="4"/>
  <c r="H678" i="4"/>
  <c r="H682" i="4"/>
  <c r="H686" i="4"/>
  <c r="H690" i="4"/>
  <c r="H694" i="4"/>
  <c r="H698" i="4"/>
  <c r="H702" i="4"/>
  <c r="H706" i="4"/>
  <c r="H710" i="4"/>
  <c r="H714" i="4"/>
  <c r="H718" i="4"/>
  <c r="H722" i="4"/>
  <c r="H726" i="4"/>
  <c r="H730" i="4"/>
  <c r="H734" i="4"/>
  <c r="H738" i="4"/>
  <c r="H742" i="4"/>
  <c r="H746" i="4"/>
  <c r="H750" i="4"/>
  <c r="H754" i="4"/>
  <c r="H758" i="4"/>
  <c r="H762" i="4"/>
  <c r="H766" i="4"/>
  <c r="H770" i="4"/>
  <c r="H774" i="4"/>
  <c r="H778" i="4"/>
  <c r="H782" i="4"/>
  <c r="H786" i="4"/>
  <c r="H790" i="4"/>
  <c r="H794" i="4"/>
  <c r="H798" i="4"/>
  <c r="H802" i="4"/>
  <c r="H806" i="4"/>
  <c r="H810" i="4"/>
  <c r="H814" i="4"/>
  <c r="H818" i="4"/>
  <c r="H822" i="4"/>
  <c r="H826" i="4"/>
  <c r="H830" i="4"/>
  <c r="H834" i="4"/>
  <c r="H838" i="4"/>
  <c r="H842" i="4"/>
  <c r="H846" i="4"/>
  <c r="H850" i="4"/>
  <c r="H854" i="4"/>
  <c r="H858" i="4"/>
  <c r="H862" i="4"/>
  <c r="H866" i="4"/>
  <c r="H870" i="4"/>
  <c r="H874" i="4"/>
  <c r="H878" i="4"/>
  <c r="H882" i="4"/>
  <c r="H886" i="4"/>
  <c r="H890" i="4"/>
  <c r="H894" i="4"/>
  <c r="H898" i="4"/>
  <c r="H902" i="4"/>
  <c r="H906" i="4"/>
  <c r="H910" i="4"/>
  <c r="H914" i="4"/>
  <c r="H918" i="4"/>
  <c r="H922" i="4"/>
  <c r="H926" i="4"/>
  <c r="H930" i="4"/>
  <c r="H934" i="4"/>
  <c r="H938" i="4"/>
  <c r="H942" i="4"/>
  <c r="H946" i="4"/>
  <c r="H17" i="4"/>
  <c r="H28" i="4"/>
  <c r="H39" i="4"/>
  <c r="H49" i="4"/>
  <c r="H60" i="4"/>
  <c r="H71" i="4"/>
  <c r="H81" i="4"/>
  <c r="H92" i="4"/>
  <c r="H103" i="4"/>
  <c r="H113" i="4"/>
  <c r="H124" i="4"/>
  <c r="H135" i="4"/>
  <c r="H145" i="4"/>
  <c r="H156" i="4"/>
  <c r="H167" i="4"/>
  <c r="H177" i="4"/>
  <c r="H188" i="4"/>
  <c r="H199" i="4"/>
  <c r="H209" i="4"/>
  <c r="H220" i="4"/>
  <c r="H231" i="4"/>
  <c r="H241" i="4"/>
  <c r="H252" i="4"/>
  <c r="H263" i="4"/>
  <c r="H273" i="4"/>
  <c r="H284" i="4"/>
  <c r="H295" i="4"/>
  <c r="H305" i="4"/>
  <c r="H316" i="4"/>
  <c r="H327" i="4"/>
  <c r="H337" i="4"/>
  <c r="H348" i="4"/>
  <c r="H359" i="4"/>
  <c r="H369" i="4"/>
  <c r="H380" i="4"/>
  <c r="H391" i="4"/>
  <c r="H401" i="4"/>
  <c r="H412" i="4"/>
  <c r="H423" i="4"/>
  <c r="H433" i="4"/>
  <c r="H444" i="4"/>
  <c r="H455" i="4"/>
  <c r="H465" i="4"/>
  <c r="H476" i="4"/>
  <c r="H487" i="4"/>
  <c r="H497" i="4"/>
  <c r="H508" i="4"/>
  <c r="H519" i="4"/>
  <c r="H529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668" i="4"/>
  <c r="H676" i="4"/>
  <c r="H684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868" i="4"/>
  <c r="H876" i="4"/>
  <c r="H884" i="4"/>
  <c r="H892" i="4"/>
  <c r="H900" i="4"/>
  <c r="H908" i="4"/>
  <c r="H916" i="4"/>
  <c r="H924" i="4"/>
  <c r="H932" i="4"/>
  <c r="H940" i="4"/>
  <c r="H948" i="4"/>
  <c r="H954" i="4"/>
  <c r="H959" i="4"/>
  <c r="H964" i="4"/>
  <c r="H970" i="4"/>
  <c r="H975" i="4"/>
  <c r="H980" i="4"/>
  <c r="H986" i="4"/>
  <c r="H991" i="4"/>
  <c r="H996" i="4"/>
  <c r="H1002" i="4"/>
  <c r="H1007" i="4"/>
  <c r="H1012" i="4"/>
  <c r="H1018" i="4"/>
  <c r="H1023" i="4"/>
  <c r="H1028" i="4"/>
  <c r="H1034" i="4"/>
  <c r="H1039" i="4"/>
  <c r="H1044" i="4"/>
  <c r="H1050" i="4"/>
  <c r="H1055" i="4"/>
  <c r="H1060" i="4"/>
  <c r="H1066" i="4"/>
  <c r="H1071" i="4"/>
  <c r="H1076" i="4"/>
  <c r="H1082" i="4"/>
  <c r="H1087" i="4"/>
  <c r="H1092" i="4"/>
  <c r="H1096" i="4"/>
  <c r="H1100" i="4"/>
  <c r="H1104" i="4"/>
  <c r="H1108" i="4"/>
  <c r="H1112" i="4"/>
  <c r="H1116" i="4"/>
  <c r="H1120" i="4"/>
  <c r="H1124" i="4"/>
  <c r="H1128" i="4"/>
  <c r="H1132" i="4"/>
  <c r="H1136" i="4"/>
  <c r="H1140" i="4"/>
  <c r="H1144" i="4"/>
  <c r="H1148" i="4"/>
  <c r="H1152" i="4"/>
  <c r="H1156" i="4"/>
  <c r="H1160" i="4"/>
  <c r="H1164" i="4"/>
  <c r="H1168" i="4"/>
  <c r="H1172" i="4"/>
  <c r="H1176" i="4"/>
  <c r="H1180" i="4"/>
  <c r="H1184" i="4"/>
  <c r="H1188" i="4"/>
  <c r="H1192" i="4"/>
  <c r="H1196" i="4"/>
  <c r="H1200" i="4"/>
  <c r="H1204" i="4"/>
  <c r="H1208" i="4"/>
  <c r="H1212" i="4"/>
  <c r="H1216" i="4"/>
  <c r="H1220" i="4"/>
  <c r="H1224" i="4"/>
  <c r="H1228" i="4"/>
  <c r="H1232" i="4"/>
  <c r="H1236" i="4"/>
  <c r="H1240" i="4"/>
  <c r="H1244" i="4"/>
  <c r="H1248" i="4"/>
  <c r="H1252" i="4"/>
  <c r="H1256" i="4"/>
  <c r="H1260" i="4"/>
  <c r="H1264" i="4"/>
  <c r="H1268" i="4"/>
  <c r="H1272" i="4"/>
  <c r="H1276" i="4"/>
  <c r="H1280" i="4"/>
  <c r="H1284" i="4"/>
  <c r="H1288" i="4"/>
  <c r="H1292" i="4"/>
  <c r="H1296" i="4"/>
  <c r="H1300" i="4"/>
  <c r="H1304" i="4"/>
  <c r="H1308" i="4"/>
  <c r="H1312" i="4"/>
  <c r="H1316" i="4"/>
  <c r="H1320" i="4"/>
  <c r="H1324" i="4"/>
  <c r="H1328" i="4"/>
  <c r="H1332" i="4"/>
  <c r="H1336" i="4"/>
  <c r="H1340" i="4"/>
  <c r="H1344" i="4"/>
  <c r="H1348" i="4"/>
  <c r="H1352" i="4"/>
  <c r="H1356" i="4"/>
  <c r="H1360" i="4"/>
  <c r="H1364" i="4"/>
  <c r="H1368" i="4"/>
  <c r="H1372" i="4"/>
  <c r="H1376" i="4"/>
  <c r="H1380" i="4"/>
  <c r="H1384" i="4"/>
  <c r="H1388" i="4"/>
  <c r="H1392" i="4"/>
  <c r="H1396" i="4"/>
  <c r="H1400" i="4"/>
  <c r="H1404" i="4"/>
  <c r="H1408" i="4"/>
  <c r="H1412" i="4"/>
  <c r="H1416" i="4"/>
  <c r="H1420" i="4"/>
  <c r="H1424" i="4"/>
  <c r="H1428" i="4"/>
  <c r="H1432" i="4"/>
  <c r="H1436" i="4"/>
  <c r="H1440" i="4"/>
  <c r="H1444" i="4"/>
  <c r="H1448" i="4"/>
  <c r="H1452" i="4"/>
  <c r="H1456" i="4"/>
  <c r="H1460" i="4"/>
  <c r="H1464" i="4"/>
  <c r="H1468" i="4"/>
  <c r="H1472" i="4"/>
  <c r="H1476" i="4"/>
  <c r="H1480" i="4"/>
  <c r="H1484" i="4"/>
  <c r="H1488" i="4"/>
  <c r="H1492" i="4"/>
  <c r="H1496" i="4"/>
  <c r="H1500" i="4"/>
  <c r="H1504" i="4"/>
  <c r="H1508" i="4"/>
  <c r="H1512" i="4"/>
  <c r="H1516" i="4"/>
  <c r="H1520" i="4"/>
  <c r="H1524" i="4"/>
  <c r="H1528" i="4"/>
  <c r="H1532" i="4"/>
  <c r="H1536" i="4"/>
  <c r="H1540" i="4"/>
  <c r="H1544" i="4"/>
  <c r="H1548" i="4"/>
  <c r="H1552" i="4"/>
  <c r="H1556" i="4"/>
  <c r="H1560" i="4"/>
  <c r="H1564" i="4"/>
  <c r="H1568" i="4"/>
  <c r="H1572" i="4"/>
  <c r="H1576" i="4"/>
  <c r="H1580" i="4"/>
  <c r="H1584" i="4"/>
  <c r="H1588" i="4"/>
  <c r="H1592" i="4"/>
  <c r="H1596" i="4"/>
  <c r="H1600" i="4"/>
  <c r="H1604" i="4"/>
  <c r="H1608" i="4"/>
  <c r="H1612" i="4"/>
  <c r="H1616" i="4"/>
  <c r="H1620" i="4"/>
  <c r="H1624" i="4"/>
  <c r="H1628" i="4"/>
  <c r="H1632" i="4"/>
  <c r="H1636" i="4"/>
  <c r="H1640" i="4"/>
  <c r="H1644" i="4"/>
  <c r="H1648" i="4"/>
  <c r="H1652" i="4"/>
  <c r="H1656" i="4"/>
  <c r="H1660" i="4"/>
  <c r="H1664" i="4"/>
  <c r="H1668" i="4"/>
  <c r="H1672" i="4"/>
  <c r="H1676" i="4"/>
  <c r="H1680" i="4"/>
  <c r="H1684" i="4"/>
  <c r="H1688" i="4"/>
  <c r="H1692" i="4"/>
  <c r="H1696" i="4"/>
  <c r="H1700" i="4"/>
  <c r="H1704" i="4"/>
  <c r="H1708" i="4"/>
  <c r="H1712" i="4"/>
  <c r="H1716" i="4"/>
  <c r="H1720" i="4"/>
  <c r="H1724" i="4"/>
  <c r="H1728" i="4"/>
  <c r="H1732" i="4"/>
  <c r="H1736" i="4"/>
  <c r="H1740" i="4"/>
  <c r="H1744" i="4"/>
  <c r="H1748" i="4"/>
  <c r="H1752" i="4"/>
  <c r="H1756" i="4"/>
  <c r="H1760" i="4"/>
  <c r="H1764" i="4"/>
  <c r="H1768" i="4"/>
  <c r="H1772" i="4"/>
  <c r="H1776" i="4"/>
  <c r="H1780" i="4"/>
  <c r="H1784" i="4"/>
  <c r="H1788" i="4"/>
  <c r="H1792" i="4"/>
  <c r="H1796" i="4"/>
  <c r="H1800" i="4"/>
  <c r="H1804" i="4"/>
  <c r="H1808" i="4"/>
  <c r="H1812" i="4"/>
  <c r="H1816" i="4"/>
  <c r="H1820" i="4"/>
  <c r="H1824" i="4"/>
  <c r="H1828" i="4"/>
  <c r="H1832" i="4"/>
  <c r="H1836" i="4"/>
  <c r="H1840" i="4"/>
  <c r="H1844" i="4"/>
  <c r="H1848" i="4"/>
  <c r="H1852" i="4"/>
  <c r="H1856" i="4"/>
  <c r="H1860" i="4"/>
  <c r="H1864" i="4"/>
  <c r="H1868" i="4"/>
  <c r="H1872" i="4"/>
  <c r="H1876" i="4"/>
  <c r="H1880" i="4"/>
  <c r="H1884" i="4"/>
  <c r="H1888" i="4"/>
  <c r="H1892" i="4"/>
  <c r="H1896" i="4"/>
  <c r="H1900" i="4"/>
  <c r="H1904" i="4"/>
  <c r="H1908" i="4"/>
  <c r="H1912" i="4"/>
  <c r="H1916" i="4"/>
  <c r="H1920" i="4"/>
  <c r="H1924" i="4"/>
  <c r="H1928" i="4"/>
  <c r="H1932" i="4"/>
  <c r="H1936" i="4"/>
  <c r="H1940" i="4"/>
  <c r="H1944" i="4"/>
  <c r="H1948" i="4"/>
  <c r="H1952" i="4"/>
  <c r="H1956" i="4"/>
  <c r="H1960" i="4"/>
  <c r="H1964" i="4"/>
  <c r="H1968" i="4"/>
  <c r="H1972" i="4"/>
  <c r="H1976" i="4"/>
  <c r="H1980" i="4"/>
  <c r="H1984" i="4"/>
  <c r="H1988" i="4"/>
  <c r="H1992" i="4"/>
  <c r="H1996" i="4"/>
  <c r="H2000" i="4"/>
  <c r="H2004" i="4"/>
  <c r="H2008" i="4"/>
  <c r="H2012" i="4"/>
  <c r="H2016" i="4"/>
  <c r="H2020" i="4"/>
  <c r="H2024" i="4"/>
  <c r="H2028" i="4"/>
  <c r="H2032" i="4"/>
  <c r="H2036" i="4"/>
  <c r="H2040" i="4"/>
  <c r="H2044" i="4"/>
  <c r="H2048" i="4"/>
  <c r="H2052" i="4"/>
  <c r="H2056" i="4"/>
  <c r="H2060" i="4"/>
  <c r="H2064" i="4"/>
  <c r="H2068" i="4"/>
  <c r="H2072" i="4"/>
  <c r="H2076" i="4"/>
  <c r="H2080" i="4"/>
  <c r="H2084" i="4"/>
  <c r="H2088" i="4"/>
  <c r="H2092" i="4"/>
  <c r="H2096" i="4"/>
  <c r="H2100" i="4"/>
  <c r="H2104" i="4"/>
  <c r="H108" i="4"/>
  <c r="H656" i="4"/>
  <c r="H768" i="4"/>
  <c r="H808" i="4"/>
  <c r="H840" i="4"/>
  <c r="H856" i="4"/>
  <c r="H872" i="4"/>
  <c r="H888" i="4"/>
  <c r="H904" i="4"/>
  <c r="H920" i="4"/>
  <c r="H936" i="4"/>
  <c r="H951" i="4"/>
  <c r="H967" i="4"/>
  <c r="H978" i="4"/>
  <c r="H994" i="4"/>
  <c r="H1004" i="4"/>
  <c r="H1015" i="4"/>
  <c r="H1026" i="4"/>
  <c r="H1036" i="4"/>
  <c r="H1052" i="4"/>
  <c r="H1068" i="4"/>
  <c r="H1079" i="4"/>
  <c r="H1090" i="4"/>
  <c r="H1098" i="4"/>
  <c r="H1106" i="4"/>
  <c r="H1114" i="4"/>
  <c r="H1122" i="4"/>
  <c r="H1130" i="4"/>
  <c r="H1138" i="4"/>
  <c r="H1142" i="4"/>
  <c r="H1150" i="4"/>
  <c r="H1158" i="4"/>
  <c r="H1166" i="4"/>
  <c r="H1174" i="4"/>
  <c r="H1186" i="4"/>
  <c r="H1194" i="4"/>
  <c r="H1202" i="4"/>
  <c r="H1210" i="4"/>
  <c r="H1218" i="4"/>
  <c r="H1226" i="4"/>
  <c r="H1234" i="4"/>
  <c r="H1246" i="4"/>
  <c r="H1258" i="4"/>
  <c r="H1266" i="4"/>
  <c r="H1278" i="4"/>
  <c r="H1286" i="4"/>
  <c r="H1298" i="4"/>
  <c r="H1306" i="4"/>
  <c r="H1314" i="4"/>
  <c r="H1326" i="4"/>
  <c r="H1334" i="4"/>
  <c r="H1342" i="4"/>
  <c r="H1350" i="4"/>
  <c r="H1362" i="4"/>
  <c r="H1370" i="4"/>
  <c r="H1378" i="4"/>
  <c r="H1386" i="4"/>
  <c r="H1394" i="4"/>
  <c r="H1402" i="4"/>
  <c r="H1410" i="4"/>
  <c r="H1418" i="4"/>
  <c r="H1426" i="4"/>
  <c r="H1434" i="4"/>
  <c r="H1442" i="4"/>
  <c r="H1450" i="4"/>
  <c r="H1458" i="4"/>
  <c r="H1466" i="4"/>
  <c r="H1474" i="4"/>
  <c r="H1482" i="4"/>
  <c r="H1490" i="4"/>
  <c r="H1498" i="4"/>
  <c r="H1506" i="4"/>
  <c r="H1514" i="4"/>
  <c r="H1518" i="4"/>
  <c r="H1526" i="4"/>
  <c r="H1534" i="4"/>
  <c r="H1542" i="4"/>
  <c r="H1550" i="4"/>
  <c r="H1558" i="4"/>
  <c r="H1566" i="4"/>
  <c r="H1574" i="4"/>
  <c r="H1582" i="4"/>
  <c r="H1590" i="4"/>
  <c r="H1598" i="4"/>
  <c r="H1602" i="4"/>
  <c r="H1610" i="4"/>
  <c r="H1618" i="4"/>
  <c r="H1626" i="4"/>
  <c r="H1638" i="4"/>
  <c r="H1646" i="4"/>
  <c r="H1650" i="4"/>
  <c r="H1658" i="4"/>
  <c r="H1666" i="4"/>
  <c r="H1674" i="4"/>
  <c r="H1682" i="4"/>
  <c r="H1690" i="4"/>
  <c r="H1698" i="4"/>
  <c r="H1706" i="4"/>
  <c r="H1714" i="4"/>
  <c r="H1722" i="4"/>
  <c r="H1730" i="4"/>
  <c r="H1738" i="4"/>
  <c r="H1746" i="4"/>
  <c r="H1754" i="4"/>
  <c r="H1766" i="4"/>
  <c r="H1774" i="4"/>
  <c r="H1782" i="4"/>
  <c r="H1790" i="4"/>
  <c r="H1798" i="4"/>
  <c r="H11" i="4"/>
  <c r="H21" i="4"/>
  <c r="H32" i="4"/>
  <c r="H43" i="4"/>
  <c r="H53" i="4"/>
  <c r="H64" i="4"/>
  <c r="H75" i="4"/>
  <c r="H85" i="4"/>
  <c r="H96" i="4"/>
  <c r="H107" i="4"/>
  <c r="H117" i="4"/>
  <c r="H128" i="4"/>
  <c r="H139" i="4"/>
  <c r="H149" i="4"/>
  <c r="H160" i="4"/>
  <c r="H171" i="4"/>
  <c r="H181" i="4"/>
  <c r="H192" i="4"/>
  <c r="H203" i="4"/>
  <c r="H213" i="4"/>
  <c r="H224" i="4"/>
  <c r="H235" i="4"/>
  <c r="H245" i="4"/>
  <c r="H256" i="4"/>
  <c r="H267" i="4"/>
  <c r="H277" i="4"/>
  <c r="H288" i="4"/>
  <c r="H299" i="4"/>
  <c r="H309" i="4"/>
  <c r="H320" i="4"/>
  <c r="H331" i="4"/>
  <c r="H341" i="4"/>
  <c r="H352" i="4"/>
  <c r="H363" i="4"/>
  <c r="H373" i="4"/>
  <c r="H384" i="4"/>
  <c r="H395" i="4"/>
  <c r="H405" i="4"/>
  <c r="H416" i="4"/>
  <c r="H427" i="4"/>
  <c r="H437" i="4"/>
  <c r="H448" i="4"/>
  <c r="H459" i="4"/>
  <c r="H469" i="4"/>
  <c r="H480" i="4"/>
  <c r="H491" i="4"/>
  <c r="H501" i="4"/>
  <c r="H512" i="4"/>
  <c r="H523" i="4"/>
  <c r="H533" i="4"/>
  <c r="H543" i="4"/>
  <c r="H551" i="4"/>
  <c r="H559" i="4"/>
  <c r="H567" i="4"/>
  <c r="H575" i="4"/>
  <c r="H583" i="4"/>
  <c r="H591" i="4"/>
  <c r="H599" i="4"/>
  <c r="H607" i="4"/>
  <c r="H615" i="4"/>
  <c r="H623" i="4"/>
  <c r="H631" i="4"/>
  <c r="H639" i="4"/>
  <c r="H647" i="4"/>
  <c r="H655" i="4"/>
  <c r="H663" i="4"/>
  <c r="H671" i="4"/>
  <c r="H679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863" i="4"/>
  <c r="H871" i="4"/>
  <c r="H879" i="4"/>
  <c r="H887" i="4"/>
  <c r="H895" i="4"/>
  <c r="H903" i="4"/>
  <c r="H911" i="4"/>
  <c r="H919" i="4"/>
  <c r="H927" i="4"/>
  <c r="H935" i="4"/>
  <c r="H943" i="4"/>
  <c r="H950" i="4"/>
  <c r="H955" i="4"/>
  <c r="H960" i="4"/>
  <c r="H966" i="4"/>
  <c r="H971" i="4"/>
  <c r="H976" i="4"/>
  <c r="H982" i="4"/>
  <c r="H987" i="4"/>
  <c r="H992" i="4"/>
  <c r="H998" i="4"/>
  <c r="H1003" i="4"/>
  <c r="H1008" i="4"/>
  <c r="H1014" i="4"/>
  <c r="H1019" i="4"/>
  <c r="H1024" i="4"/>
  <c r="H1030" i="4"/>
  <c r="H1035" i="4"/>
  <c r="H1040" i="4"/>
  <c r="H1046" i="4"/>
  <c r="H1051" i="4"/>
  <c r="H1056" i="4"/>
  <c r="H1062" i="4"/>
  <c r="H1067" i="4"/>
  <c r="H1072" i="4"/>
  <c r="H1078" i="4"/>
  <c r="H1083" i="4"/>
  <c r="H1088" i="4"/>
  <c r="H1093" i="4"/>
  <c r="H1097" i="4"/>
  <c r="H1101" i="4"/>
  <c r="H1105" i="4"/>
  <c r="H1109" i="4"/>
  <c r="H1113" i="4"/>
  <c r="H1117" i="4"/>
  <c r="H1121" i="4"/>
  <c r="H1125" i="4"/>
  <c r="H1129" i="4"/>
  <c r="H1133" i="4"/>
  <c r="H1137" i="4"/>
  <c r="H1141" i="4"/>
  <c r="H1145" i="4"/>
  <c r="H1149" i="4"/>
  <c r="H1153" i="4"/>
  <c r="H1157" i="4"/>
  <c r="H1161" i="4"/>
  <c r="H1165" i="4"/>
  <c r="H1169" i="4"/>
  <c r="H1173" i="4"/>
  <c r="H1177" i="4"/>
  <c r="H1181" i="4"/>
  <c r="H1185" i="4"/>
  <c r="H1189" i="4"/>
  <c r="H1193" i="4"/>
  <c r="H1197" i="4"/>
  <c r="H1201" i="4"/>
  <c r="H1205" i="4"/>
  <c r="H1209" i="4"/>
  <c r="H1213" i="4"/>
  <c r="H1217" i="4"/>
  <c r="H1221" i="4"/>
  <c r="H1225" i="4"/>
  <c r="H1229" i="4"/>
  <c r="H1233" i="4"/>
  <c r="H1237" i="4"/>
  <c r="H1241" i="4"/>
  <c r="H1245" i="4"/>
  <c r="H1249" i="4"/>
  <c r="H1253" i="4"/>
  <c r="H1257" i="4"/>
  <c r="H1261" i="4"/>
  <c r="H1265" i="4"/>
  <c r="H1269" i="4"/>
  <c r="H1273" i="4"/>
  <c r="H1277" i="4"/>
  <c r="H1281" i="4"/>
  <c r="H1285" i="4"/>
  <c r="H1289" i="4"/>
  <c r="H1293" i="4"/>
  <c r="H1297" i="4"/>
  <c r="H1301" i="4"/>
  <c r="H1305" i="4"/>
  <c r="H1309" i="4"/>
  <c r="H1313" i="4"/>
  <c r="H1317" i="4"/>
  <c r="H1321" i="4"/>
  <c r="H1325" i="4"/>
  <c r="H1329" i="4"/>
  <c r="H1333" i="4"/>
  <c r="H1337" i="4"/>
  <c r="H1341" i="4"/>
  <c r="H1345" i="4"/>
  <c r="H1349" i="4"/>
  <c r="H1353" i="4"/>
  <c r="H1357" i="4"/>
  <c r="H1361" i="4"/>
  <c r="H1365" i="4"/>
  <c r="H1369" i="4"/>
  <c r="H1373" i="4"/>
  <c r="H1377" i="4"/>
  <c r="H1381" i="4"/>
  <c r="H1385" i="4"/>
  <c r="H1389" i="4"/>
  <c r="H1393" i="4"/>
  <c r="H1397" i="4"/>
  <c r="H1401" i="4"/>
  <c r="H1405" i="4"/>
  <c r="H1409" i="4"/>
  <c r="H1413" i="4"/>
  <c r="H1417" i="4"/>
  <c r="H1421" i="4"/>
  <c r="H1425" i="4"/>
  <c r="H1429" i="4"/>
  <c r="H1433" i="4"/>
  <c r="H1437" i="4"/>
  <c r="H1441" i="4"/>
  <c r="H1445" i="4"/>
  <c r="H1449" i="4"/>
  <c r="H1453" i="4"/>
  <c r="H1457" i="4"/>
  <c r="H1461" i="4"/>
  <c r="H1465" i="4"/>
  <c r="H1469" i="4"/>
  <c r="H1473" i="4"/>
  <c r="H1477" i="4"/>
  <c r="H1481" i="4"/>
  <c r="H1485" i="4"/>
  <c r="H1489" i="4"/>
  <c r="H1493" i="4"/>
  <c r="H1497" i="4"/>
  <c r="H1501" i="4"/>
  <c r="H1505" i="4"/>
  <c r="H1509" i="4"/>
  <c r="H1513" i="4"/>
  <c r="H1517" i="4"/>
  <c r="H1521" i="4"/>
  <c r="H1525" i="4"/>
  <c r="H1529" i="4"/>
  <c r="H1533" i="4"/>
  <c r="H1537" i="4"/>
  <c r="H1541" i="4"/>
  <c r="H1545" i="4"/>
  <c r="H1549" i="4"/>
  <c r="H1553" i="4"/>
  <c r="H1557" i="4"/>
  <c r="H1561" i="4"/>
  <c r="H1565" i="4"/>
  <c r="H1569" i="4"/>
  <c r="H1573" i="4"/>
  <c r="H1577" i="4"/>
  <c r="H1581" i="4"/>
  <c r="H1585" i="4"/>
  <c r="H1589" i="4"/>
  <c r="H1593" i="4"/>
  <c r="H1597" i="4"/>
  <c r="H1601" i="4"/>
  <c r="H1605" i="4"/>
  <c r="H1609" i="4"/>
  <c r="H1613" i="4"/>
  <c r="H1617" i="4"/>
  <c r="H1621" i="4"/>
  <c r="H1625" i="4"/>
  <c r="H1629" i="4"/>
  <c r="H1633" i="4"/>
  <c r="H1637" i="4"/>
  <c r="H1641" i="4"/>
  <c r="H1645" i="4"/>
  <c r="H1649" i="4"/>
  <c r="H1653" i="4"/>
  <c r="H1657" i="4"/>
  <c r="H1661" i="4"/>
  <c r="H1665" i="4"/>
  <c r="H1669" i="4"/>
  <c r="H1673" i="4"/>
  <c r="H1677" i="4"/>
  <c r="H1681" i="4"/>
  <c r="H1685" i="4"/>
  <c r="H1689" i="4"/>
  <c r="H1693" i="4"/>
  <c r="H1697" i="4"/>
  <c r="H1701" i="4"/>
  <c r="H1705" i="4"/>
  <c r="H1709" i="4"/>
  <c r="H1713" i="4"/>
  <c r="H1717" i="4"/>
  <c r="H1721" i="4"/>
  <c r="H1725" i="4"/>
  <c r="H1729" i="4"/>
  <c r="H1733" i="4"/>
  <c r="H1737" i="4"/>
  <c r="H1741" i="4"/>
  <c r="H1745" i="4"/>
  <c r="H1749" i="4"/>
  <c r="H1753" i="4"/>
  <c r="H1757" i="4"/>
  <c r="H1761" i="4"/>
  <c r="H1765" i="4"/>
  <c r="H1769" i="4"/>
  <c r="H1773" i="4"/>
  <c r="H1777" i="4"/>
  <c r="H1781" i="4"/>
  <c r="H1785" i="4"/>
  <c r="H1789" i="4"/>
  <c r="H1793" i="4"/>
  <c r="H1797" i="4"/>
  <c r="H1801" i="4"/>
  <c r="H1805" i="4"/>
  <c r="H1809" i="4"/>
  <c r="H1813" i="4"/>
  <c r="H1817" i="4"/>
  <c r="H1821" i="4"/>
  <c r="H1825" i="4"/>
  <c r="H1829" i="4"/>
  <c r="H1833" i="4"/>
  <c r="H1837" i="4"/>
  <c r="H1841" i="4"/>
  <c r="H1845" i="4"/>
  <c r="H1849" i="4"/>
  <c r="H1853" i="4"/>
  <c r="H1857" i="4"/>
  <c r="H1861" i="4"/>
  <c r="H1865" i="4"/>
  <c r="H1869" i="4"/>
  <c r="H1873" i="4"/>
  <c r="H1877" i="4"/>
  <c r="H1881" i="4"/>
  <c r="H1885" i="4"/>
  <c r="H1889" i="4"/>
  <c r="H1893" i="4"/>
  <c r="H1897" i="4"/>
  <c r="H1901" i="4"/>
  <c r="H1905" i="4"/>
  <c r="H1909" i="4"/>
  <c r="H1913" i="4"/>
  <c r="H1917" i="4"/>
  <c r="H1921" i="4"/>
  <c r="H1925" i="4"/>
  <c r="H1929" i="4"/>
  <c r="H1933" i="4"/>
  <c r="H1937" i="4"/>
  <c r="H1941" i="4"/>
  <c r="H1945" i="4"/>
  <c r="H1949" i="4"/>
  <c r="H1953" i="4"/>
  <c r="H1957" i="4"/>
  <c r="H1961" i="4"/>
  <c r="H1965" i="4"/>
  <c r="H1969" i="4"/>
  <c r="H1973" i="4"/>
  <c r="H1977" i="4"/>
  <c r="H1981" i="4"/>
  <c r="H1985" i="4"/>
  <c r="H1989" i="4"/>
  <c r="H1993" i="4"/>
  <c r="H1997" i="4"/>
  <c r="H2001" i="4"/>
  <c r="H2005" i="4"/>
  <c r="H2009" i="4"/>
  <c r="H2013" i="4"/>
  <c r="H2017" i="4"/>
  <c r="H2021" i="4"/>
  <c r="H2025" i="4"/>
  <c r="H2029" i="4"/>
  <c r="H2033" i="4"/>
  <c r="H2037" i="4"/>
  <c r="H2041" i="4"/>
  <c r="H2045" i="4"/>
  <c r="H2049" i="4"/>
  <c r="H2053" i="4"/>
  <c r="H2057" i="4"/>
  <c r="H2061" i="4"/>
  <c r="H2065" i="4"/>
  <c r="H2069" i="4"/>
  <c r="H2073" i="4"/>
  <c r="H2077" i="4"/>
  <c r="H2081" i="4"/>
  <c r="H2085" i="4"/>
  <c r="H2089" i="4"/>
  <c r="H2093" i="4"/>
  <c r="H2097" i="4"/>
  <c r="H2101" i="4"/>
  <c r="H2105" i="4"/>
  <c r="H12" i="4"/>
  <c r="H23" i="4"/>
  <c r="H33" i="4"/>
  <c r="H44" i="4"/>
  <c r="H55" i="4"/>
  <c r="H65" i="4"/>
  <c r="H76" i="4"/>
  <c r="H87" i="4"/>
  <c r="H97" i="4"/>
  <c r="H119" i="4"/>
  <c r="H129" i="4"/>
  <c r="H140" i="4"/>
  <c r="H151" i="4"/>
  <c r="H161" i="4"/>
  <c r="H172" i="4"/>
  <c r="H183" i="4"/>
  <c r="H193" i="4"/>
  <c r="H204" i="4"/>
  <c r="H215" i="4"/>
  <c r="H225" i="4"/>
  <c r="H236" i="4"/>
  <c r="H247" i="4"/>
  <c r="H257" i="4"/>
  <c r="H268" i="4"/>
  <c r="H279" i="4"/>
  <c r="H289" i="4"/>
  <c r="H300" i="4"/>
  <c r="H311" i="4"/>
  <c r="H321" i="4"/>
  <c r="H332" i="4"/>
  <c r="H343" i="4"/>
  <c r="H353" i="4"/>
  <c r="H364" i="4"/>
  <c r="H375" i="4"/>
  <c r="H385" i="4"/>
  <c r="H396" i="4"/>
  <c r="H407" i="4"/>
  <c r="H417" i="4"/>
  <c r="H428" i="4"/>
  <c r="H439" i="4"/>
  <c r="H449" i="4"/>
  <c r="H460" i="4"/>
  <c r="H471" i="4"/>
  <c r="H481" i="4"/>
  <c r="H492" i="4"/>
  <c r="H503" i="4"/>
  <c r="H513" i="4"/>
  <c r="H524" i="4"/>
  <c r="H535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64" i="4"/>
  <c r="H672" i="4"/>
  <c r="H680" i="4"/>
  <c r="H688" i="4"/>
  <c r="H696" i="4"/>
  <c r="H704" i="4"/>
  <c r="H712" i="4"/>
  <c r="H720" i="4"/>
  <c r="H728" i="4"/>
  <c r="H736" i="4"/>
  <c r="H744" i="4"/>
  <c r="H752" i="4"/>
  <c r="H760" i="4"/>
  <c r="H776" i="4"/>
  <c r="H784" i="4"/>
  <c r="H792" i="4"/>
  <c r="H800" i="4"/>
  <c r="H816" i="4"/>
  <c r="H824" i="4"/>
  <c r="H832" i="4"/>
  <c r="H848" i="4"/>
  <c r="H864" i="4"/>
  <c r="H880" i="4"/>
  <c r="H896" i="4"/>
  <c r="H912" i="4"/>
  <c r="H928" i="4"/>
  <c r="H944" i="4"/>
  <c r="H956" i="4"/>
  <c r="H962" i="4"/>
  <c r="H972" i="4"/>
  <c r="H983" i="4"/>
  <c r="H988" i="4"/>
  <c r="H999" i="4"/>
  <c r="H1010" i="4"/>
  <c r="H1020" i="4"/>
  <c r="H1031" i="4"/>
  <c r="H1042" i="4"/>
  <c r="H1047" i="4"/>
  <c r="H1058" i="4"/>
  <c r="H1063" i="4"/>
  <c r="H1074" i="4"/>
  <c r="H1084" i="4"/>
  <c r="H1094" i="4"/>
  <c r="H1102" i="4"/>
  <c r="H1110" i="4"/>
  <c r="H1118" i="4"/>
  <c r="H1126" i="4"/>
  <c r="H1134" i="4"/>
  <c r="H1146" i="4"/>
  <c r="H1154" i="4"/>
  <c r="H1162" i="4"/>
  <c r="H1170" i="4"/>
  <c r="H1178" i="4"/>
  <c r="H1182" i="4"/>
  <c r="H1190" i="4"/>
  <c r="H1198" i="4"/>
  <c r="H1206" i="4"/>
  <c r="H1214" i="4"/>
  <c r="H1222" i="4"/>
  <c r="H1230" i="4"/>
  <c r="H1238" i="4"/>
  <c r="H1242" i="4"/>
  <c r="H1250" i="4"/>
  <c r="H1254" i="4"/>
  <c r="H1262" i="4"/>
  <c r="H1270" i="4"/>
  <c r="H1274" i="4"/>
  <c r="H1282" i="4"/>
  <c r="H1290" i="4"/>
  <c r="H1294" i="4"/>
  <c r="H1302" i="4"/>
  <c r="H1310" i="4"/>
  <c r="H1318" i="4"/>
  <c r="H1322" i="4"/>
  <c r="H1330" i="4"/>
  <c r="H1338" i="4"/>
  <c r="H1346" i="4"/>
  <c r="H1354" i="4"/>
  <c r="H1358" i="4"/>
  <c r="H1366" i="4"/>
  <c r="H1374" i="4"/>
  <c r="H1382" i="4"/>
  <c r="H1390" i="4"/>
  <c r="H1398" i="4"/>
  <c r="H1406" i="4"/>
  <c r="H1414" i="4"/>
  <c r="H1422" i="4"/>
  <c r="H1430" i="4"/>
  <c r="H1438" i="4"/>
  <c r="H1446" i="4"/>
  <c r="H1454" i="4"/>
  <c r="H1462" i="4"/>
  <c r="H1470" i="4"/>
  <c r="H1478" i="4"/>
  <c r="H1486" i="4"/>
  <c r="H1494" i="4"/>
  <c r="H1502" i="4"/>
  <c r="H1510" i="4"/>
  <c r="H1522" i="4"/>
  <c r="H1530" i="4"/>
  <c r="H1538" i="4"/>
  <c r="H1546" i="4"/>
  <c r="H1554" i="4"/>
  <c r="H1562" i="4"/>
  <c r="H1570" i="4"/>
  <c r="H1578" i="4"/>
  <c r="H1586" i="4"/>
  <c r="H1594" i="4"/>
  <c r="H1606" i="4"/>
  <c r="H1614" i="4"/>
  <c r="H1622" i="4"/>
  <c r="H1630" i="4"/>
  <c r="H1634" i="4"/>
  <c r="H1642" i="4"/>
  <c r="H1654" i="4"/>
  <c r="H1662" i="4"/>
  <c r="H1670" i="4"/>
  <c r="H1678" i="4"/>
  <c r="H1686" i="4"/>
  <c r="H1694" i="4"/>
  <c r="H1702" i="4"/>
  <c r="H1710" i="4"/>
  <c r="H1718" i="4"/>
  <c r="H1726" i="4"/>
  <c r="H1734" i="4"/>
  <c r="H1742" i="4"/>
  <c r="H1750" i="4"/>
  <c r="H1758" i="4"/>
  <c r="H1762" i="4"/>
  <c r="H1770" i="4"/>
  <c r="H1778" i="4"/>
  <c r="H1786" i="4"/>
  <c r="H1794" i="4"/>
  <c r="H48" i="4"/>
  <c r="H91" i="4"/>
  <c r="H133" i="4"/>
  <c r="H176" i="4"/>
  <c r="H219" i="4"/>
  <c r="H261" i="4"/>
  <c r="H304" i="4"/>
  <c r="H347" i="4"/>
  <c r="H389" i="4"/>
  <c r="H432" i="4"/>
  <c r="H475" i="4"/>
  <c r="H517" i="4"/>
  <c r="H555" i="4"/>
  <c r="H587" i="4"/>
  <c r="H619" i="4"/>
  <c r="H651" i="4"/>
  <c r="H683" i="4"/>
  <c r="H715" i="4"/>
  <c r="H747" i="4"/>
  <c r="H779" i="4"/>
  <c r="H811" i="4"/>
  <c r="H843" i="4"/>
  <c r="H875" i="4"/>
  <c r="H907" i="4"/>
  <c r="H939" i="4"/>
  <c r="H963" i="4"/>
  <c r="H984" i="4"/>
  <c r="H1006" i="4"/>
  <c r="H1027" i="4"/>
  <c r="H1048" i="4"/>
  <c r="H1070" i="4"/>
  <c r="H1091" i="4"/>
  <c r="H1107" i="4"/>
  <c r="H1123" i="4"/>
  <c r="H1139" i="4"/>
  <c r="H1155" i="4"/>
  <c r="H1171" i="4"/>
  <c r="H1187" i="4"/>
  <c r="H1203" i="4"/>
  <c r="H1219" i="4"/>
  <c r="H1235" i="4"/>
  <c r="H1251" i="4"/>
  <c r="H1267" i="4"/>
  <c r="H1283" i="4"/>
  <c r="H1299" i="4"/>
  <c r="H1315" i="4"/>
  <c r="H1331" i="4"/>
  <c r="H1347" i="4"/>
  <c r="H1363" i="4"/>
  <c r="H1379" i="4"/>
  <c r="H1395" i="4"/>
  <c r="H1411" i="4"/>
  <c r="H1427" i="4"/>
  <c r="H1443" i="4"/>
  <c r="H1459" i="4"/>
  <c r="H1475" i="4"/>
  <c r="H1491" i="4"/>
  <c r="H1507" i="4"/>
  <c r="H1523" i="4"/>
  <c r="H1539" i="4"/>
  <c r="H1555" i="4"/>
  <c r="H1571" i="4"/>
  <c r="H1587" i="4"/>
  <c r="H1603" i="4"/>
  <c r="H1619" i="4"/>
  <c r="H1635" i="4"/>
  <c r="H1651" i="4"/>
  <c r="H1667" i="4"/>
  <c r="H1683" i="4"/>
  <c r="H1699" i="4"/>
  <c r="H1715" i="4"/>
  <c r="H1731" i="4"/>
  <c r="H1747" i="4"/>
  <c r="H1763" i="4"/>
  <c r="H1779" i="4"/>
  <c r="H1795" i="4"/>
  <c r="H1806" i="4"/>
  <c r="H1814" i="4"/>
  <c r="H1822" i="4"/>
  <c r="H1830" i="4"/>
  <c r="H1838" i="4"/>
  <c r="H1846" i="4"/>
  <c r="H1854" i="4"/>
  <c r="H1862" i="4"/>
  <c r="H1870" i="4"/>
  <c r="H1878" i="4"/>
  <c r="H1886" i="4"/>
  <c r="H1894" i="4"/>
  <c r="H1902" i="4"/>
  <c r="H1910" i="4"/>
  <c r="H1918" i="4"/>
  <c r="H1926" i="4"/>
  <c r="H1934" i="4"/>
  <c r="H1942" i="4"/>
  <c r="H1950" i="4"/>
  <c r="H1958" i="4"/>
  <c r="H1966" i="4"/>
  <c r="H1974" i="4"/>
  <c r="H1982" i="4"/>
  <c r="H1990" i="4"/>
  <c r="H1998" i="4"/>
  <c r="H2006" i="4"/>
  <c r="H2014" i="4"/>
  <c r="H2022" i="4"/>
  <c r="H2030" i="4"/>
  <c r="H2038" i="4"/>
  <c r="H2046" i="4"/>
  <c r="H2054" i="4"/>
  <c r="H2062" i="4"/>
  <c r="H2070" i="4"/>
  <c r="H2078" i="4"/>
  <c r="H2086" i="4"/>
  <c r="H2094" i="4"/>
  <c r="H2102" i="4"/>
  <c r="H496" i="4"/>
  <c r="H37" i="4"/>
  <c r="H80" i="4"/>
  <c r="H123" i="4"/>
  <c r="H165" i="4"/>
  <c r="H208" i="4"/>
  <c r="H251" i="4"/>
  <c r="H293" i="4"/>
  <c r="H336" i="4"/>
  <c r="H379" i="4"/>
  <c r="H421" i="4"/>
  <c r="H464" i="4"/>
  <c r="H507" i="4"/>
  <c r="H547" i="4"/>
  <c r="H579" i="4"/>
  <c r="H611" i="4"/>
  <c r="H643" i="4"/>
  <c r="H675" i="4"/>
  <c r="H707" i="4"/>
  <c r="H739" i="4"/>
  <c r="H771" i="4"/>
  <c r="H803" i="4"/>
  <c r="H835" i="4"/>
  <c r="H867" i="4"/>
  <c r="H899" i="4"/>
  <c r="H931" i="4"/>
  <c r="H958" i="4"/>
  <c r="H979" i="4"/>
  <c r="H1000" i="4"/>
  <c r="H1022" i="4"/>
  <c r="H1043" i="4"/>
  <c r="H1064" i="4"/>
  <c r="H1086" i="4"/>
  <c r="H1103" i="4"/>
  <c r="H1119" i="4"/>
  <c r="H1135" i="4"/>
  <c r="H1151" i="4"/>
  <c r="H1167" i="4"/>
  <c r="H1183" i="4"/>
  <c r="H1199" i="4"/>
  <c r="H1215" i="4"/>
  <c r="H1231" i="4"/>
  <c r="H1247" i="4"/>
  <c r="H1263" i="4"/>
  <c r="H1279" i="4"/>
  <c r="H1295" i="4"/>
  <c r="H1311" i="4"/>
  <c r="H1327" i="4"/>
  <c r="H1343" i="4"/>
  <c r="H1359" i="4"/>
  <c r="H1375" i="4"/>
  <c r="H1391" i="4"/>
  <c r="H1407" i="4"/>
  <c r="H1423" i="4"/>
  <c r="H1439" i="4"/>
  <c r="H1455" i="4"/>
  <c r="H1471" i="4"/>
  <c r="H1487" i="4"/>
  <c r="H1503" i="4"/>
  <c r="H1519" i="4"/>
  <c r="H1535" i="4"/>
  <c r="H1551" i="4"/>
  <c r="H1567" i="4"/>
  <c r="H1583" i="4"/>
  <c r="H1599" i="4"/>
  <c r="H1615" i="4"/>
  <c r="H1631" i="4"/>
  <c r="H1647" i="4"/>
  <c r="H1663" i="4"/>
  <c r="H1679" i="4"/>
  <c r="H1695" i="4"/>
  <c r="H1711" i="4"/>
  <c r="H1727" i="4"/>
  <c r="H1743" i="4"/>
  <c r="H1759" i="4"/>
  <c r="H1775" i="4"/>
  <c r="H1791" i="4"/>
  <c r="H1803" i="4"/>
  <c r="H1811" i="4"/>
  <c r="H1819" i="4"/>
  <c r="H1827" i="4"/>
  <c r="H1835" i="4"/>
  <c r="H1843" i="4"/>
  <c r="H1851" i="4"/>
  <c r="H1859" i="4"/>
  <c r="H1867" i="4"/>
  <c r="H1875" i="4"/>
  <c r="H1883" i="4"/>
  <c r="H1891" i="4"/>
  <c r="H1899" i="4"/>
  <c r="H1907" i="4"/>
  <c r="H1915" i="4"/>
  <c r="H1923" i="4"/>
  <c r="H1931" i="4"/>
  <c r="H1939" i="4"/>
  <c r="H1947" i="4"/>
  <c r="H1955" i="4"/>
  <c r="H1963" i="4"/>
  <c r="H1971" i="4"/>
  <c r="H1979" i="4"/>
  <c r="H1987" i="4"/>
  <c r="H1995" i="4"/>
  <c r="H2003" i="4"/>
  <c r="H2011" i="4"/>
  <c r="H2019" i="4"/>
  <c r="H2027" i="4"/>
  <c r="H2035" i="4"/>
  <c r="H2043" i="4"/>
  <c r="H2051" i="4"/>
  <c r="H2059" i="4"/>
  <c r="H2067" i="4"/>
  <c r="H2075" i="4"/>
  <c r="H2083" i="4"/>
  <c r="H2091" i="4"/>
  <c r="H2099" i="4"/>
  <c r="H16" i="4"/>
  <c r="H59" i="4"/>
  <c r="H101" i="4"/>
  <c r="H144" i="4"/>
  <c r="H187" i="4"/>
  <c r="H229" i="4"/>
  <c r="H272" i="4"/>
  <c r="H315" i="4"/>
  <c r="H357" i="4"/>
  <c r="H400" i="4"/>
  <c r="H443" i="4"/>
  <c r="H485" i="4"/>
  <c r="H528" i="4"/>
  <c r="H563" i="4"/>
  <c r="H595" i="4"/>
  <c r="H627" i="4"/>
  <c r="H659" i="4"/>
  <c r="H691" i="4"/>
  <c r="H723" i="4"/>
  <c r="H755" i="4"/>
  <c r="H787" i="4"/>
  <c r="H819" i="4"/>
  <c r="H851" i="4"/>
  <c r="H883" i="4"/>
  <c r="H915" i="4"/>
  <c r="H947" i="4"/>
  <c r="H968" i="4"/>
  <c r="H990" i="4"/>
  <c r="H1011" i="4"/>
  <c r="H1032" i="4"/>
  <c r="H1054" i="4"/>
  <c r="H1075" i="4"/>
  <c r="H1095" i="4"/>
  <c r="H1111" i="4"/>
  <c r="H1127" i="4"/>
  <c r="H1143" i="4"/>
  <c r="H1159" i="4"/>
  <c r="H1175" i="4"/>
  <c r="H1191" i="4"/>
  <c r="H1207" i="4"/>
  <c r="H1223" i="4"/>
  <c r="H1239" i="4"/>
  <c r="H1255" i="4"/>
  <c r="H1271" i="4"/>
  <c r="H1287" i="4"/>
  <c r="H1303" i="4"/>
  <c r="H1319" i="4"/>
  <c r="H1335" i="4"/>
  <c r="H1351" i="4"/>
  <c r="H1367" i="4"/>
  <c r="H1383" i="4"/>
  <c r="H1399" i="4"/>
  <c r="H1415" i="4"/>
  <c r="H1431" i="4"/>
  <c r="H1447" i="4"/>
  <c r="H1463" i="4"/>
  <c r="H1479" i="4"/>
  <c r="H1495" i="4"/>
  <c r="H1511" i="4"/>
  <c r="H1527" i="4"/>
  <c r="H1543" i="4"/>
  <c r="H1559" i="4"/>
  <c r="H1575" i="4"/>
  <c r="H1591" i="4"/>
  <c r="H1607" i="4"/>
  <c r="H1623" i="4"/>
  <c r="H1639" i="4"/>
  <c r="H1655" i="4"/>
  <c r="H1671" i="4"/>
  <c r="H1687" i="4"/>
  <c r="H1703" i="4"/>
  <c r="H1719" i="4"/>
  <c r="H1735" i="4"/>
  <c r="H1751" i="4"/>
  <c r="H1767" i="4"/>
  <c r="H1783" i="4"/>
  <c r="H1799" i="4"/>
  <c r="H1807" i="4"/>
  <c r="H1815" i="4"/>
  <c r="H1823" i="4"/>
  <c r="H1831" i="4"/>
  <c r="H1839" i="4"/>
  <c r="H1847" i="4"/>
  <c r="H1855" i="4"/>
  <c r="H1863" i="4"/>
  <c r="H1871" i="4"/>
  <c r="H1879" i="4"/>
  <c r="H1887" i="4"/>
  <c r="H1895" i="4"/>
  <c r="H1903" i="4"/>
  <c r="H1911" i="4"/>
  <c r="H1919" i="4"/>
  <c r="H1927" i="4"/>
  <c r="H1935" i="4"/>
  <c r="H1943" i="4"/>
  <c r="H1951" i="4"/>
  <c r="H1959" i="4"/>
  <c r="H1967" i="4"/>
  <c r="H1975" i="4"/>
  <c r="H1983" i="4"/>
  <c r="H1991" i="4"/>
  <c r="H1999" i="4"/>
  <c r="H2007" i="4"/>
  <c r="H2015" i="4"/>
  <c r="H2023" i="4"/>
  <c r="H2031" i="4"/>
  <c r="H2039" i="4"/>
  <c r="H2047" i="4"/>
  <c r="H2055" i="4"/>
  <c r="H2063" i="4"/>
  <c r="H2071" i="4"/>
  <c r="H2079" i="4"/>
  <c r="H2087" i="4"/>
  <c r="H2095" i="4"/>
  <c r="H2103" i="4"/>
  <c r="H27" i="4"/>
  <c r="H69" i="4"/>
  <c r="H112" i="4"/>
  <c r="H155" i="4"/>
  <c r="H197" i="4"/>
  <c r="H240" i="4"/>
  <c r="H283" i="4"/>
  <c r="H325" i="4"/>
  <c r="H368" i="4"/>
  <c r="H411" i="4"/>
  <c r="H453" i="4"/>
  <c r="H539" i="4"/>
  <c r="H571" i="4"/>
  <c r="H603" i="4"/>
  <c r="H635" i="4"/>
  <c r="H667" i="4"/>
  <c r="H699" i="4"/>
  <c r="H731" i="4"/>
  <c r="H763" i="4"/>
  <c r="H795" i="4"/>
  <c r="H827" i="4"/>
  <c r="H859" i="4"/>
  <c r="H891" i="4"/>
  <c r="H923" i="4"/>
  <c r="H952" i="4"/>
  <c r="H974" i="4"/>
  <c r="H995" i="4"/>
  <c r="H1016" i="4"/>
  <c r="H1038" i="4"/>
  <c r="H1059" i="4"/>
  <c r="H1080" i="4"/>
  <c r="H1099" i="4"/>
  <c r="H1115" i="4"/>
  <c r="H1131" i="4"/>
  <c r="H1147" i="4"/>
  <c r="H1163" i="4"/>
  <c r="H1179" i="4"/>
  <c r="H1195" i="4"/>
  <c r="H1211" i="4"/>
  <c r="H1227" i="4"/>
  <c r="H1243" i="4"/>
  <c r="H1259" i="4"/>
  <c r="H1275" i="4"/>
  <c r="H1291" i="4"/>
  <c r="H1307" i="4"/>
  <c r="H1323" i="4"/>
  <c r="H1339" i="4"/>
  <c r="H1355" i="4"/>
  <c r="H1371" i="4"/>
  <c r="H1387" i="4"/>
  <c r="H1403" i="4"/>
  <c r="H1419" i="4"/>
  <c r="H1435" i="4"/>
  <c r="H1451" i="4"/>
  <c r="H1467" i="4"/>
  <c r="H1483" i="4"/>
  <c r="H1499" i="4"/>
  <c r="H1515" i="4"/>
  <c r="H1531" i="4"/>
  <c r="H1547" i="4"/>
  <c r="H1563" i="4"/>
  <c r="H1579" i="4"/>
  <c r="H1595" i="4"/>
  <c r="H1611" i="4"/>
  <c r="H1627" i="4"/>
  <c r="H1643" i="4"/>
  <c r="H1659" i="4"/>
  <c r="H1675" i="4"/>
  <c r="H1691" i="4"/>
  <c r="H1707" i="4"/>
  <c r="H1723" i="4"/>
  <c r="H1739" i="4"/>
  <c r="H1755" i="4"/>
  <c r="H1771" i="4"/>
  <c r="H1787" i="4"/>
  <c r="H1802" i="4"/>
  <c r="H1810" i="4"/>
  <c r="H1818" i="4"/>
  <c r="H1826" i="4"/>
  <c r="H1834" i="4"/>
  <c r="H1842" i="4"/>
  <c r="H1850" i="4"/>
  <c r="H1858" i="4"/>
  <c r="H1866" i="4"/>
  <c r="H1874" i="4"/>
  <c r="H1882" i="4"/>
  <c r="H1890" i="4"/>
  <c r="H1898" i="4"/>
  <c r="H1906" i="4"/>
  <c r="H1914" i="4"/>
  <c r="H1922" i="4"/>
  <c r="H1930" i="4"/>
  <c r="H1938" i="4"/>
  <c r="H1946" i="4"/>
  <c r="H1954" i="4"/>
  <c r="H1962" i="4"/>
  <c r="H1970" i="4"/>
  <c r="H1978" i="4"/>
  <c r="H1986" i="4"/>
  <c r="H1994" i="4"/>
  <c r="H2002" i="4"/>
  <c r="H2010" i="4"/>
  <c r="H2018" i="4"/>
  <c r="H2026" i="4"/>
  <c r="H2034" i="4"/>
  <c r="H2042" i="4"/>
  <c r="H2050" i="4"/>
  <c r="H2058" i="4"/>
  <c r="H2066" i="4"/>
  <c r="H2074" i="4"/>
  <c r="H2082" i="4"/>
  <c r="H2090" i="4"/>
  <c r="H2098" i="4"/>
  <c r="H7" i="4"/>
  <c r="M1059" i="4" l="1"/>
  <c r="M310" i="4"/>
  <c r="M485" i="4"/>
  <c r="M663" i="4"/>
  <c r="M537" i="4"/>
  <c r="M713" i="4"/>
  <c r="M422" i="4"/>
  <c r="M676" i="4"/>
  <c r="M539" i="4"/>
  <c r="M424" i="4"/>
  <c r="M696" i="4"/>
  <c r="M645" i="4"/>
  <c r="M528" i="4"/>
  <c r="M802" i="4"/>
  <c r="M2085" i="4"/>
  <c r="M2081" i="4"/>
  <c r="M674" i="4"/>
  <c r="M808" i="4"/>
  <c r="E12" i="5"/>
  <c r="M315" i="4"/>
  <c r="M299" i="4"/>
  <c r="M2079" i="4"/>
  <c r="M660" i="4"/>
  <c r="M1660" i="4"/>
  <c r="M351" i="4"/>
  <c r="M1330" i="4"/>
  <c r="M313" i="4"/>
  <c r="M884" i="4"/>
  <c r="M1529" i="4"/>
  <c r="F17" i="3"/>
  <c r="F7" i="3"/>
  <c r="G7" i="3" s="1"/>
  <c r="H7" i="3" s="1"/>
  <c r="I7" i="3" s="1"/>
  <c r="C24" i="3" s="1"/>
  <c r="F10" i="3"/>
  <c r="G10" i="3" s="1"/>
  <c r="H10" i="3" s="1"/>
  <c r="I10" i="3" s="1"/>
  <c r="C27" i="3" s="1"/>
  <c r="M524" i="4"/>
  <c r="M882" i="4"/>
  <c r="M889" i="4"/>
  <c r="M1494" i="4"/>
  <c r="M1049" i="4"/>
  <c r="M290" i="4"/>
  <c r="M250" i="4"/>
  <c r="M1540" i="4"/>
  <c r="M7" i="4"/>
  <c r="M1629" i="4"/>
  <c r="M1379" i="4"/>
  <c r="M2080" i="4"/>
  <c r="M649" i="4"/>
  <c r="M1312" i="4"/>
  <c r="M841" i="4"/>
  <c r="M1452" i="4"/>
  <c r="M1994" i="4"/>
  <c r="M1489" i="4"/>
  <c r="M855" i="4"/>
  <c r="M222" i="4"/>
  <c r="M782" i="4"/>
  <c r="M631" i="4"/>
  <c r="M2012" i="4"/>
  <c r="M1375" i="4"/>
  <c r="M2089" i="4"/>
  <c r="M312" i="4"/>
  <c r="M682" i="4"/>
  <c r="M1641" i="4"/>
  <c r="M1852" i="4"/>
  <c r="M1809" i="4"/>
  <c r="M1916" i="4"/>
  <c r="M975" i="4"/>
  <c r="M2053" i="4"/>
  <c r="M2095" i="4"/>
  <c r="M411" i="4"/>
  <c r="M301" i="4"/>
  <c r="M296" i="4"/>
  <c r="M662" i="4"/>
  <c r="M409" i="4"/>
  <c r="M1294" i="4"/>
  <c r="M1120" i="4"/>
  <c r="M1806" i="4"/>
  <c r="M1374" i="4"/>
  <c r="M1870" i="4"/>
  <c r="M1434" i="4"/>
  <c r="M374" i="4"/>
  <c r="M353" i="4"/>
  <c r="M350" i="4"/>
  <c r="M515" i="4"/>
  <c r="M472" i="4"/>
  <c r="M1393" i="4"/>
  <c r="M1052" i="4"/>
  <c r="M1642" i="4"/>
  <c r="M973" i="4"/>
  <c r="M1518" i="4"/>
  <c r="M1596" i="4"/>
  <c r="M1719" i="4"/>
  <c r="M1623" i="4"/>
  <c r="M699" i="4"/>
  <c r="M1659" i="4"/>
  <c r="F8" i="3"/>
  <c r="G8" i="3" s="1"/>
  <c r="H8" i="3" s="1"/>
  <c r="I8" i="3" s="1"/>
  <c r="C25" i="3" s="1"/>
  <c r="F15" i="3"/>
  <c r="G15" i="3" s="1"/>
  <c r="H15" i="3" s="1"/>
  <c r="I15" i="3" s="1"/>
  <c r="C32" i="3" s="1"/>
  <c r="F9" i="3"/>
  <c r="G9" i="3" s="1"/>
  <c r="H9" i="3" s="1"/>
  <c r="I9" i="3" s="1"/>
  <c r="C26" i="3" s="1"/>
  <c r="M178" i="4"/>
  <c r="M883" i="4"/>
  <c r="M1444" i="4"/>
  <c r="M1731" i="4"/>
  <c r="M179" i="4"/>
  <c r="M885" i="4"/>
  <c r="M311" i="4"/>
  <c r="M1325" i="4"/>
  <c r="F11" i="3"/>
  <c r="G11" i="3" s="1"/>
  <c r="H11" i="3" s="1"/>
  <c r="I11" i="3" s="1"/>
  <c r="C28" i="3" s="1"/>
  <c r="F12" i="3"/>
  <c r="G12" i="3" s="1"/>
  <c r="H12" i="3" s="1"/>
  <c r="I12" i="3" s="1"/>
  <c r="C29" i="3" s="1"/>
  <c r="F14" i="3"/>
  <c r="G14" i="3" s="1"/>
  <c r="H14" i="3" s="1"/>
  <c r="I14" i="3" s="1"/>
  <c r="C31" i="3" s="1"/>
  <c r="F13" i="3"/>
  <c r="G13" i="3" s="1"/>
  <c r="H13" i="3" s="1"/>
  <c r="I13" i="3" s="1"/>
  <c r="C30" i="3" s="1"/>
  <c r="H2115" i="4"/>
  <c r="H2114" i="4"/>
  <c r="K2115" i="4"/>
  <c r="H2111" i="4"/>
  <c r="H2109" i="4"/>
  <c r="H2107" i="4"/>
  <c r="H2116" i="4"/>
  <c r="H2110" i="4"/>
  <c r="K2107" i="4"/>
  <c r="K2109" i="4"/>
  <c r="K2116" i="4"/>
  <c r="K2113" i="4"/>
  <c r="K2111" i="4"/>
  <c r="H2112" i="4"/>
  <c r="H2113" i="4"/>
  <c r="K2114" i="4"/>
  <c r="K2110" i="4"/>
  <c r="K2112" i="4"/>
  <c r="M2110" i="4" l="1"/>
  <c r="M2113" i="4"/>
  <c r="M2115" i="4"/>
  <c r="M2116" i="4"/>
  <c r="C34" i="3"/>
  <c r="D34" i="3" s="1"/>
  <c r="M2111" i="4"/>
  <c r="M2114" i="4"/>
  <c r="M2112" i="4"/>
  <c r="M2109" i="4"/>
  <c r="M2107" i="4"/>
  <c r="K2118" i="4"/>
  <c r="H2118" i="4"/>
  <c r="M2118" i="4" l="1"/>
  <c r="D30" i="3"/>
  <c r="D27" i="3"/>
  <c r="D28" i="3"/>
  <c r="D25" i="3"/>
  <c r="D29" i="3"/>
  <c r="D24" i="3"/>
  <c r="D31" i="3"/>
  <c r="D26" i="3"/>
  <c r="N587" i="4"/>
  <c r="P587" i="4" s="1"/>
  <c r="N533" i="4"/>
  <c r="P533" i="4" s="1"/>
  <c r="N1049" i="4"/>
  <c r="P1049" i="4" s="1"/>
  <c r="N914" i="4"/>
  <c r="P914" i="4" s="1"/>
  <c r="N1369" i="4"/>
  <c r="P1369" i="4" s="1"/>
  <c r="N899" i="4"/>
  <c r="P899" i="4" s="1"/>
  <c r="N1378" i="4"/>
  <c r="P1378" i="4" s="1"/>
  <c r="N737" i="4"/>
  <c r="P737" i="4" s="1"/>
  <c r="N1355" i="4"/>
  <c r="P1355" i="4" s="1"/>
  <c r="N1644" i="4"/>
  <c r="P1644" i="4" s="1"/>
  <c r="N1816" i="4"/>
  <c r="P1816" i="4" s="1"/>
  <c r="N1984" i="4"/>
  <c r="P1984" i="4" s="1"/>
  <c r="N738" i="4"/>
  <c r="P738" i="4" s="1"/>
  <c r="N1284" i="4"/>
  <c r="P1284" i="4" s="1"/>
  <c r="N1587" i="4"/>
  <c r="P1587" i="4" s="1"/>
  <c r="N1781" i="4"/>
  <c r="P1781" i="4" s="1"/>
  <c r="N1905" i="4"/>
  <c r="P1905" i="4" s="1"/>
  <c r="N2017" i="4"/>
  <c r="P2017" i="4" s="1"/>
  <c r="N560" i="4"/>
  <c r="P560" i="4" s="1"/>
  <c r="N1086" i="4"/>
  <c r="P1086" i="4" s="1"/>
  <c r="N1343" i="4"/>
  <c r="P1343" i="4" s="1"/>
  <c r="N505" i="4"/>
  <c r="P505" i="4" s="1"/>
  <c r="N921" i="4"/>
  <c r="P921" i="4" s="1"/>
  <c r="N850" i="4"/>
  <c r="P850" i="4" s="1"/>
  <c r="N1481" i="4"/>
  <c r="P1481" i="4" s="1"/>
  <c r="N1250" i="4"/>
  <c r="P1250" i="4" s="1"/>
  <c r="N640" i="4"/>
  <c r="P640" i="4" s="1"/>
  <c r="N1467" i="4"/>
  <c r="P1467" i="4" s="1"/>
  <c r="N1752" i="4"/>
  <c r="P1752" i="4" s="1"/>
  <c r="N1976" i="4"/>
  <c r="P1976" i="4" s="1"/>
  <c r="N935" i="4"/>
  <c r="P935" i="4" s="1"/>
  <c r="N1492" i="4"/>
  <c r="P1492" i="4" s="1"/>
  <c r="N1765" i="4"/>
  <c r="P1765" i="4" s="1"/>
  <c r="N1941" i="4"/>
  <c r="P1941" i="4" s="1"/>
  <c r="N2093" i="4"/>
  <c r="P2093" i="4" s="1"/>
  <c r="N1070" i="4"/>
  <c r="P1070" i="4" s="1"/>
  <c r="N1407" i="4"/>
  <c r="P1407" i="4" s="1"/>
  <c r="N1593" i="4"/>
  <c r="P1593" i="4" s="1"/>
  <c r="N1722" i="4"/>
  <c r="P1722" i="4" s="1"/>
  <c r="N1810" i="4"/>
  <c r="P1810" i="4" s="1"/>
  <c r="N1894" i="4"/>
  <c r="P1894" i="4" s="1"/>
  <c r="N1384" i="4"/>
  <c r="P1384" i="4" s="1"/>
  <c r="N23" i="4"/>
  <c r="P23" i="4" s="1"/>
  <c r="N664" i="4"/>
  <c r="P664" i="4" s="1"/>
  <c r="N1513" i="4"/>
  <c r="P1513" i="4" s="1"/>
  <c r="N1442" i="4"/>
  <c r="P1442" i="4" s="1"/>
  <c r="N1387" i="4"/>
  <c r="P1387" i="4" s="1"/>
  <c r="N1784" i="4"/>
  <c r="P1784" i="4" s="1"/>
  <c r="N2080" i="4"/>
  <c r="P2080" i="4" s="1"/>
  <c r="N1412" i="4"/>
  <c r="P1412" i="4" s="1"/>
  <c r="N1797" i="4"/>
  <c r="P1797" i="4" s="1"/>
  <c r="N2005" i="4"/>
  <c r="P2005" i="4" s="1"/>
  <c r="N942" i="4"/>
  <c r="P942" i="4" s="1"/>
  <c r="N1431" i="4"/>
  <c r="P1431" i="4" s="1"/>
  <c r="N1657" i="4"/>
  <c r="P1657" i="4" s="1"/>
  <c r="N1794" i="4"/>
  <c r="P1794" i="4" s="1"/>
  <c r="N263" i="4"/>
  <c r="P263" i="4" s="1"/>
  <c r="N1600" i="4"/>
  <c r="P1600" i="4" s="1"/>
  <c r="N1934" i="4"/>
  <c r="P1934" i="4" s="1"/>
  <c r="N2102" i="4"/>
  <c r="P2102" i="4" s="1"/>
  <c r="N1915" i="4"/>
  <c r="P1915" i="4" s="1"/>
  <c r="N1198" i="4"/>
  <c r="P1198" i="4" s="1"/>
  <c r="N1731" i="4"/>
  <c r="N1983" i="4"/>
  <c r="P1983" i="4" s="1"/>
  <c r="N1376" i="4"/>
  <c r="P1376" i="4" s="1"/>
  <c r="N2019" i="4"/>
  <c r="P2019" i="4" s="1"/>
  <c r="N1368" i="4"/>
  <c r="P1368" i="4" s="1"/>
  <c r="N1831" i="4"/>
  <c r="P1831" i="4" s="1"/>
  <c r="N2034" i="4"/>
  <c r="P2034" i="4" s="1"/>
  <c r="N868" i="4"/>
  <c r="P868" i="4" s="1"/>
  <c r="N1177" i="4"/>
  <c r="P1177" i="4" s="1"/>
  <c r="N1417" i="4"/>
  <c r="P1417" i="4" s="1"/>
  <c r="N1330" i="4"/>
  <c r="P1330" i="4" s="1"/>
  <c r="N1259" i="4"/>
  <c r="P1259" i="4" s="1"/>
  <c r="N1720" i="4"/>
  <c r="P1720" i="4" s="1"/>
  <c r="N2016" i="4"/>
  <c r="P2016" i="4" s="1"/>
  <c r="N1300" i="4"/>
  <c r="P1300" i="4" s="1"/>
  <c r="N1749" i="4"/>
  <c r="P1749" i="4" s="1"/>
  <c r="N1969" i="4"/>
  <c r="P1969" i="4" s="1"/>
  <c r="N814" i="4"/>
  <c r="P814" i="4" s="1"/>
  <c r="N1375" i="4"/>
  <c r="P1375" i="4" s="1"/>
  <c r="N1625" i="4"/>
  <c r="P1625" i="4" s="1"/>
  <c r="N1770" i="4"/>
  <c r="P1770" i="4" s="1"/>
  <c r="N19" i="4"/>
  <c r="P19" i="4" s="1"/>
  <c r="N1305" i="4"/>
  <c r="P1305" i="4" s="1"/>
  <c r="N1127" i="4"/>
  <c r="P1127" i="4" s="1"/>
  <c r="N1968" i="4"/>
  <c r="P1968" i="4" s="1"/>
  <c r="N1685" i="4"/>
  <c r="P1685" i="4" s="1"/>
  <c r="N624" i="4"/>
  <c r="P624" i="4" s="1"/>
  <c r="N1588" i="4"/>
  <c r="P1588" i="4" s="1"/>
  <c r="N1858" i="4"/>
  <c r="P1858" i="4" s="1"/>
  <c r="N1557" i="4"/>
  <c r="P1557" i="4" s="1"/>
  <c r="N1966" i="4"/>
  <c r="P1966" i="4" s="1"/>
  <c r="N1616" i="4"/>
  <c r="P1616" i="4" s="1"/>
  <c r="N1055" i="4"/>
  <c r="P1055" i="4" s="1"/>
  <c r="N1795" i="4"/>
  <c r="P1795" i="4" s="1"/>
  <c r="N2079" i="4"/>
  <c r="P2079" i="4" s="1"/>
  <c r="N1971" i="4"/>
  <c r="P1971" i="4" s="1"/>
  <c r="N1496" i="4"/>
  <c r="P1496" i="4" s="1"/>
  <c r="N1962" i="4"/>
  <c r="P1962" i="4" s="1"/>
  <c r="N676" i="4"/>
  <c r="P676" i="4" s="1"/>
  <c r="N1321" i="4"/>
  <c r="P1321" i="4" s="1"/>
  <c r="N1148" i="4"/>
  <c r="P1148" i="4" s="1"/>
  <c r="N2000" i="4"/>
  <c r="P2000" i="4" s="1"/>
  <c r="N95" i="4"/>
  <c r="P95" i="4" s="1"/>
  <c r="N1146" i="4"/>
  <c r="P1146" i="4" s="1"/>
  <c r="N195" i="4"/>
  <c r="P195" i="4" s="1"/>
  <c r="N1888" i="4"/>
  <c r="P1888" i="4" s="1"/>
  <c r="N1608" i="4"/>
  <c r="P1608" i="4" s="1"/>
  <c r="N2081" i="4"/>
  <c r="P2081" i="4" s="1"/>
  <c r="N1540" i="4"/>
  <c r="P1540" i="4" s="1"/>
  <c r="N1834" i="4"/>
  <c r="P1834" i="4" s="1"/>
  <c r="N1448" i="4"/>
  <c r="P1448" i="4" s="1"/>
  <c r="N1942" i="4"/>
  <c r="P1942" i="4" s="1"/>
  <c r="N1408" i="4"/>
  <c r="P1408" i="4" s="1"/>
  <c r="N799" i="4"/>
  <c r="P799" i="4" s="1"/>
  <c r="N1747" i="4"/>
  <c r="P1747" i="4" s="1"/>
  <c r="N2047" i="4"/>
  <c r="P2047" i="4" s="1"/>
  <c r="N1907" i="4"/>
  <c r="P1907" i="4" s="1"/>
  <c r="N1432" i="4"/>
  <c r="P1432" i="4" s="1"/>
  <c r="N1930" i="4"/>
  <c r="P1930" i="4" s="1"/>
  <c r="N397" i="4"/>
  <c r="P397" i="4" s="1"/>
  <c r="N1167" i="4"/>
  <c r="P1167" i="4" s="1"/>
  <c r="N806" i="4"/>
  <c r="P806" i="4" s="1"/>
  <c r="N1912" i="4"/>
  <c r="P1912" i="4" s="1"/>
  <c r="N2037" i="4"/>
  <c r="P2037" i="4" s="1"/>
  <c r="N1814" i="4"/>
  <c r="P1814" i="4" s="1"/>
  <c r="N1918" i="4"/>
  <c r="P1918" i="4" s="1"/>
  <c r="N728" i="4"/>
  <c r="P728" i="4" s="1"/>
  <c r="N2039" i="4"/>
  <c r="P2039" i="4" s="1"/>
  <c r="N1336" i="4"/>
  <c r="P1336" i="4" s="1"/>
  <c r="N1619" i="4"/>
  <c r="P1619" i="4" s="1"/>
  <c r="N1545" i="4"/>
  <c r="P1545" i="4" s="1"/>
  <c r="N1512" i="4"/>
  <c r="P1512" i="4" s="1"/>
  <c r="N1472" i="4"/>
  <c r="P1472" i="4" s="1"/>
  <c r="N1779" i="4"/>
  <c r="P1779" i="4" s="1"/>
  <c r="N1955" i="4"/>
  <c r="P1955" i="4" s="1"/>
  <c r="N1938" i="4"/>
  <c r="P1938" i="4" s="1"/>
  <c r="N656" i="4"/>
  <c r="P656" i="4" s="1"/>
  <c r="N1862" i="4"/>
  <c r="P1862" i="4" s="1"/>
  <c r="N1982" i="4"/>
  <c r="P1982" i="4" s="1"/>
  <c r="N1112" i="4"/>
  <c r="P1112" i="4" s="1"/>
  <c r="N2095" i="4"/>
  <c r="P2095" i="4" s="1"/>
  <c r="N1568" i="4"/>
  <c r="P1568" i="4" s="1"/>
  <c r="N999" i="4"/>
  <c r="P999" i="4" s="1"/>
  <c r="N1423" i="4"/>
  <c r="P1423" i="4" s="1"/>
  <c r="N1187" i="4"/>
  <c r="P1187" i="4" s="1"/>
  <c r="N1023" i="4"/>
  <c r="P1023" i="4" s="1"/>
  <c r="N1667" i="4"/>
  <c r="P1667" i="4" s="1"/>
  <c r="N1755" i="4"/>
  <c r="P1755" i="4" s="1"/>
  <c r="N1863" i="4"/>
  <c r="P1863" i="4" s="1"/>
  <c r="N117" i="4"/>
  <c r="P117" i="4" s="1"/>
  <c r="N516" i="4"/>
  <c r="P516" i="4" s="1"/>
  <c r="N514" i="4"/>
  <c r="P514" i="4" s="1"/>
  <c r="N115" i="4"/>
  <c r="P115" i="4" s="1"/>
  <c r="N796" i="4"/>
  <c r="P796" i="4" s="1"/>
  <c r="N176" i="4"/>
  <c r="P176" i="4" s="1"/>
  <c r="N251" i="4"/>
  <c r="P251" i="4" s="1"/>
  <c r="N623" i="4"/>
  <c r="P623" i="4" s="1"/>
  <c r="N729" i="4"/>
  <c r="P729" i="4" s="1"/>
  <c r="N1064" i="4"/>
  <c r="P1064" i="4" s="1"/>
  <c r="N746" i="4"/>
  <c r="P746" i="4" s="1"/>
  <c r="N198" i="4"/>
  <c r="P198" i="4" s="1"/>
  <c r="N503" i="4"/>
  <c r="P503" i="4" s="1"/>
  <c r="N515" i="4"/>
  <c r="P515" i="4" s="1"/>
  <c r="N960" i="4"/>
  <c r="P960" i="4" s="1"/>
  <c r="N605" i="4"/>
  <c r="P605" i="4" s="1"/>
  <c r="N452" i="4"/>
  <c r="P452" i="4" s="1"/>
  <c r="N660" i="4"/>
  <c r="P660" i="4" s="1"/>
  <c r="N698" i="4"/>
  <c r="P698" i="4" s="1"/>
  <c r="N1013" i="4"/>
  <c r="P1013" i="4" s="1"/>
  <c r="N584" i="4"/>
  <c r="P584" i="4" s="1"/>
  <c r="N1140" i="4"/>
  <c r="P1140" i="4" s="1"/>
  <c r="N1413" i="4"/>
  <c r="P1413" i="4" s="1"/>
  <c r="N827" i="4"/>
  <c r="P827" i="4" s="1"/>
  <c r="N1246" i="4"/>
  <c r="P1246" i="4" s="1"/>
  <c r="N1502" i="4"/>
  <c r="P1502" i="4" s="1"/>
  <c r="N918" i="4"/>
  <c r="P918" i="4" s="1"/>
  <c r="N509" i="4"/>
  <c r="P509" i="4" s="1"/>
  <c r="N964" i="4"/>
  <c r="P964" i="4" s="1"/>
  <c r="N861" i="4"/>
  <c r="P861" i="4" s="1"/>
  <c r="N1117" i="4"/>
  <c r="P1117" i="4" s="1"/>
  <c r="N858" i="4"/>
  <c r="P858" i="4" s="1"/>
  <c r="N1261" i="4"/>
  <c r="P1261" i="4" s="1"/>
  <c r="N1517" i="4"/>
  <c r="P1517" i="4" s="1"/>
  <c r="N1035" i="4"/>
  <c r="P1035" i="4" s="1"/>
  <c r="N1350" i="4"/>
  <c r="P1350" i="4" s="1"/>
  <c r="N1606" i="4"/>
  <c r="P1606" i="4" s="1"/>
  <c r="N451" i="4"/>
  <c r="P451" i="4" s="1"/>
  <c r="N769" i="4"/>
  <c r="P769" i="4" s="1"/>
  <c r="N689" i="4"/>
  <c r="P689" i="4" s="1"/>
  <c r="N1441" i="4"/>
  <c r="P1441" i="4" s="1"/>
  <c r="N1274" i="4"/>
  <c r="P1274" i="4" s="1"/>
  <c r="N1030" i="4"/>
  <c r="P1030" i="4" s="1"/>
  <c r="N1575" i="4"/>
  <c r="P1575" i="4" s="1"/>
  <c r="N1852" i="4"/>
  <c r="P1852" i="4" s="1"/>
  <c r="N71" i="4"/>
  <c r="P71" i="4" s="1"/>
  <c r="N1356" i="4"/>
  <c r="P1356" i="4" s="1"/>
  <c r="N1729" i="4"/>
  <c r="P1729" i="4" s="1"/>
  <c r="N179" i="4"/>
  <c r="P179" i="4" s="1"/>
  <c r="N961" i="4"/>
  <c r="P961" i="4" s="1"/>
  <c r="N1058" i="4"/>
  <c r="P1058" i="4" s="1"/>
  <c r="N712" i="4"/>
  <c r="P712" i="4" s="1"/>
  <c r="N1450" i="4"/>
  <c r="P1450" i="4" s="1"/>
  <c r="N1267" i="4"/>
  <c r="P1267" i="4" s="1"/>
  <c r="N1684" i="4"/>
  <c r="P1684" i="4" s="1"/>
  <c r="N1940" i="4"/>
  <c r="P1940" i="4" s="1"/>
  <c r="N887" i="4"/>
  <c r="P887" i="4" s="1"/>
  <c r="N1528" i="4"/>
  <c r="P1528" i="4" s="1"/>
  <c r="N1817" i="4"/>
  <c r="P1817" i="4" s="1"/>
  <c r="N2073" i="4"/>
  <c r="P2073" i="4" s="1"/>
  <c r="N1287" i="4"/>
  <c r="P1287" i="4" s="1"/>
  <c r="N1694" i="4"/>
  <c r="P1694" i="4" s="1"/>
  <c r="N1272" i="4"/>
  <c r="P1272" i="4" s="1"/>
  <c r="N1959" i="4"/>
  <c r="P1959" i="4" s="1"/>
  <c r="N1835" i="4"/>
  <c r="P1835" i="4" s="1"/>
  <c r="N1536" i="4"/>
  <c r="P1536" i="4" s="1"/>
  <c r="N1742" i="4"/>
  <c r="P1742" i="4" s="1"/>
  <c r="N1231" i="4"/>
  <c r="P1231" i="4" s="1"/>
  <c r="N1957" i="4"/>
  <c r="P1957" i="4" s="1"/>
  <c r="N1444" i="4"/>
  <c r="N250" i="4"/>
  <c r="P250" i="4" s="1"/>
  <c r="N546" i="4"/>
  <c r="P546" i="4" s="1"/>
  <c r="N595" i="4"/>
  <c r="P595" i="4" s="1"/>
  <c r="N524" i="4"/>
  <c r="P524" i="4" s="1"/>
  <c r="N876" i="4"/>
  <c r="P876" i="4" s="1"/>
  <c r="N325" i="4"/>
  <c r="P325" i="4" s="1"/>
  <c r="N650" i="4"/>
  <c r="P650" i="4" s="1"/>
  <c r="N731" i="4"/>
  <c r="P731" i="4" s="1"/>
  <c r="N840" i="4"/>
  <c r="P840" i="4" s="1"/>
  <c r="N361" i="4"/>
  <c r="P361" i="4" s="1"/>
  <c r="N116" i="4"/>
  <c r="P116" i="4" s="1"/>
  <c r="N123" i="4"/>
  <c r="P123" i="4" s="1"/>
  <c r="N615" i="4"/>
  <c r="P615" i="4" s="1"/>
  <c r="N713" i="4"/>
  <c r="P713" i="4" s="1"/>
  <c r="N1056" i="4"/>
  <c r="P1056" i="4" s="1"/>
  <c r="N736" i="4"/>
  <c r="P736" i="4" s="1"/>
  <c r="N349" i="4"/>
  <c r="P349" i="4" s="1"/>
  <c r="N900" i="4"/>
  <c r="P900" i="4" s="1"/>
  <c r="N837" i="4"/>
  <c r="P837" i="4" s="1"/>
  <c r="N1093" i="4"/>
  <c r="P1093" i="4" s="1"/>
  <c r="N810" i="4"/>
  <c r="P810" i="4" s="1"/>
  <c r="N1237" i="4"/>
  <c r="P1237" i="4" s="1"/>
  <c r="N1493" i="4"/>
  <c r="P1493" i="4" s="1"/>
  <c r="N987" i="4"/>
  <c r="P987" i="4" s="1"/>
  <c r="N1326" i="4"/>
  <c r="P1326" i="4" s="1"/>
  <c r="N1582" i="4"/>
  <c r="P1582" i="4" s="1"/>
  <c r="N305" i="4"/>
  <c r="P305" i="4" s="1"/>
  <c r="N727" i="4"/>
  <c r="P727" i="4" s="1"/>
  <c r="N343" i="4"/>
  <c r="P343" i="4" s="1"/>
  <c r="N941" i="4"/>
  <c r="P941" i="4" s="1"/>
  <c r="N1197" i="4"/>
  <c r="P1197" i="4" s="1"/>
  <c r="N1018" i="4"/>
  <c r="P1018" i="4" s="1"/>
  <c r="N1341" i="4"/>
  <c r="P1341" i="4" s="1"/>
  <c r="N649" i="4"/>
  <c r="P649" i="4" s="1"/>
  <c r="N1163" i="4"/>
  <c r="P1163" i="4" s="1"/>
  <c r="N1430" i="4"/>
  <c r="P1430" i="4" s="1"/>
  <c r="N544" i="4"/>
  <c r="P544" i="4" s="1"/>
  <c r="N735" i="4"/>
  <c r="P735" i="4" s="1"/>
  <c r="N945" i="4"/>
  <c r="P945" i="4" s="1"/>
  <c r="N1026" i="4"/>
  <c r="P1026" i="4" s="1"/>
  <c r="N665" i="4"/>
  <c r="P665" i="4" s="1"/>
  <c r="N1434" i="4"/>
  <c r="P1434" i="4" s="1"/>
  <c r="N410" i="4"/>
  <c r="P410" i="4" s="1"/>
  <c r="N627" i="4"/>
  <c r="P627" i="4" s="1"/>
  <c r="N908" i="4"/>
  <c r="P908" i="4" s="1"/>
  <c r="N223" i="4"/>
  <c r="P223" i="4" s="1"/>
  <c r="N884" i="4"/>
  <c r="P884" i="4" s="1"/>
  <c r="N324" i="4"/>
  <c r="P324" i="4" s="1"/>
  <c r="N655" i="4"/>
  <c r="P655" i="4" s="1"/>
  <c r="N1088" i="4"/>
  <c r="P1088" i="4" s="1"/>
  <c r="N535" i="4"/>
  <c r="P535" i="4" s="1"/>
  <c r="N869" i="4"/>
  <c r="P869" i="4" s="1"/>
  <c r="N874" i="4"/>
  <c r="P874" i="4" s="1"/>
  <c r="N103" i="4"/>
  <c r="P103" i="4" s="1"/>
  <c r="N1358" i="4"/>
  <c r="P1358" i="4" s="1"/>
  <c r="N454" i="4"/>
  <c r="P454" i="4" s="1"/>
  <c r="N549" i="4"/>
  <c r="P549" i="4" s="1"/>
  <c r="N351" i="4"/>
  <c r="P351" i="4" s="1"/>
  <c r="N1373" i="4"/>
  <c r="P1373" i="4" s="1"/>
  <c r="N1206" i="4"/>
  <c r="P1206" i="4" s="1"/>
  <c r="N758" i="4"/>
  <c r="P758" i="4" s="1"/>
  <c r="N1009" i="4"/>
  <c r="P1009" i="4" s="1"/>
  <c r="N819" i="4"/>
  <c r="P819" i="4" s="1"/>
  <c r="N1251" i="4"/>
  <c r="P1251" i="4" s="1"/>
  <c r="N1756" i="4"/>
  <c r="P1756" i="4" s="1"/>
  <c r="N2092" i="4"/>
  <c r="P2092" i="4" s="1"/>
  <c r="N1516" i="4"/>
  <c r="P1516" i="4" s="1"/>
  <c r="N91" i="4"/>
  <c r="P91" i="4" s="1"/>
  <c r="N929" i="4"/>
  <c r="P929" i="4" s="1"/>
  <c r="N1265" i="4"/>
  <c r="P1265" i="4" s="1"/>
  <c r="N1258" i="4"/>
  <c r="P1258" i="4" s="1"/>
  <c r="N1235" i="4"/>
  <c r="P1235" i="4" s="1"/>
  <c r="N1764" i="4"/>
  <c r="P1764" i="4" s="1"/>
  <c r="N2100" i="4"/>
  <c r="P2100" i="4" s="1"/>
  <c r="N1500" i="4"/>
  <c r="P1500" i="4" s="1"/>
  <c r="N1897" i="4"/>
  <c r="P1897" i="4" s="1"/>
  <c r="N1038" i="4"/>
  <c r="P1038" i="4" s="1"/>
  <c r="N1678" i="4"/>
  <c r="P1678" i="4" s="1"/>
  <c r="N1987" i="4"/>
  <c r="P1987" i="4" s="1"/>
  <c r="N1155" i="4"/>
  <c r="P1155" i="4" s="1"/>
  <c r="N1621" i="4"/>
  <c r="P1621" i="4" s="1"/>
  <c r="N1636" i="4"/>
  <c r="P1636" i="4" s="1"/>
  <c r="N2085" i="4"/>
  <c r="P2085" i="4" s="1"/>
  <c r="N1508" i="4"/>
  <c r="P1508" i="4" s="1"/>
  <c r="N1896" i="4"/>
  <c r="P1896" i="4" s="1"/>
  <c r="N1170" i="4"/>
  <c r="P1170" i="4" s="1"/>
  <c r="N167" i="4"/>
  <c r="P167" i="4" s="1"/>
  <c r="N873" i="4"/>
  <c r="P873" i="4" s="1"/>
  <c r="N271" i="4"/>
  <c r="P271" i="4" s="1"/>
  <c r="N443" i="4"/>
  <c r="P443" i="4" s="1"/>
  <c r="N270" i="4"/>
  <c r="P270" i="4" s="1"/>
  <c r="N18" i="4"/>
  <c r="P18" i="4" s="1"/>
  <c r="N88" i="4"/>
  <c r="P88" i="4" s="1"/>
  <c r="N606" i="4"/>
  <c r="P606" i="4" s="1"/>
  <c r="N468" i="4"/>
  <c r="P468" i="4" s="1"/>
  <c r="N406" i="4"/>
  <c r="P406" i="4" s="1"/>
  <c r="N33" i="4"/>
  <c r="P33" i="4" s="1"/>
  <c r="N350" i="4"/>
  <c r="P350" i="4" s="1"/>
  <c r="N113" i="4"/>
  <c r="P113" i="4" s="1"/>
  <c r="N16" i="4"/>
  <c r="P16" i="4" s="1"/>
  <c r="N17" i="4"/>
  <c r="P17" i="4" s="1"/>
  <c r="N26" i="4"/>
  <c r="P26" i="4" s="1"/>
  <c r="N450" i="4"/>
  <c r="P450" i="4" s="1"/>
  <c r="N408" i="4"/>
  <c r="P408" i="4" s="1"/>
  <c r="N467" i="4"/>
  <c r="P467" i="4" s="1"/>
  <c r="N185" i="4"/>
  <c r="P185" i="4" s="1"/>
  <c r="N268" i="4"/>
  <c r="P268" i="4" s="1"/>
  <c r="N72" i="4"/>
  <c r="P72" i="4" s="1"/>
  <c r="N255" i="4"/>
  <c r="P255" i="4" s="1"/>
  <c r="N702" i="4"/>
  <c r="P702" i="4" s="1"/>
  <c r="N238" i="4"/>
  <c r="P238" i="4" s="1"/>
  <c r="N540" i="4"/>
  <c r="P540" i="4" s="1"/>
  <c r="N621" i="4"/>
  <c r="P621" i="4" s="1"/>
  <c r="N666" i="4"/>
  <c r="P666" i="4" s="1"/>
  <c r="N852" i="4"/>
  <c r="P852" i="4" s="1"/>
  <c r="N213" i="4"/>
  <c r="P213" i="4" s="1"/>
  <c r="N215" i="4"/>
  <c r="P215" i="4" s="1"/>
  <c r="N339" i="4"/>
  <c r="P339" i="4" s="1"/>
  <c r="N785" i="4"/>
  <c r="P785" i="4" s="1"/>
  <c r="N1145" i="4"/>
  <c r="P1145" i="4" s="1"/>
  <c r="N1074" i="4"/>
  <c r="P1074" i="4" s="1"/>
  <c r="N1449" i="4"/>
  <c r="P1449" i="4" s="1"/>
  <c r="N1091" i="4"/>
  <c r="P1091" i="4" s="1"/>
  <c r="N1458" i="4"/>
  <c r="P1458" i="4" s="1"/>
  <c r="N1046" i="4"/>
  <c r="P1046" i="4" s="1"/>
  <c r="N1451" i="4"/>
  <c r="P1451" i="4" s="1"/>
  <c r="N1688" i="4"/>
  <c r="P1688" i="4" s="1"/>
  <c r="N1856" i="4"/>
  <c r="P1856" i="4" s="1"/>
  <c r="N784" i="4"/>
  <c r="P784" i="4" s="1"/>
  <c r="N291" i="4"/>
  <c r="P291" i="4" s="1"/>
  <c r="N385" i="4"/>
  <c r="P385" i="4" s="1"/>
  <c r="N1538" i="4"/>
  <c r="P1538" i="4" s="1"/>
  <c r="N1527" i="4"/>
  <c r="P1527" i="4" s="1"/>
  <c r="N1904" i="4"/>
  <c r="P1904" i="4" s="1"/>
  <c r="N199" i="4"/>
  <c r="P199" i="4" s="1"/>
  <c r="N1364" i="4"/>
  <c r="P1364" i="4" s="1"/>
  <c r="N1693" i="4"/>
  <c r="P1693" i="4" s="1"/>
  <c r="N1877" i="4"/>
  <c r="P1877" i="4" s="1"/>
  <c r="N2049" i="4"/>
  <c r="P2049" i="4" s="1"/>
  <c r="N862" i="4"/>
  <c r="P862" i="4" s="1"/>
  <c r="N1295" i="4"/>
  <c r="P1295" i="4" s="1"/>
  <c r="N912" i="4"/>
  <c r="P912" i="4" s="1"/>
  <c r="N1161" i="4"/>
  <c r="P1161" i="4" s="1"/>
  <c r="N1353" i="4"/>
  <c r="P1353" i="4" s="1"/>
  <c r="N1346" i="4"/>
  <c r="P1346" i="4" s="1"/>
  <c r="N1227" i="4"/>
  <c r="P1227" i="4" s="1"/>
  <c r="N1696" i="4"/>
  <c r="P1696" i="4" s="1"/>
  <c r="N2040" i="4"/>
  <c r="P2040" i="4" s="1"/>
  <c r="N1268" i="4"/>
  <c r="P1268" i="4" s="1"/>
  <c r="N1717" i="4"/>
  <c r="P1717" i="4" s="1"/>
  <c r="N1973" i="4"/>
  <c r="P1973" i="4" s="1"/>
  <c r="N766" i="4"/>
  <c r="P766" i="4" s="1"/>
  <c r="N1335" i="4"/>
  <c r="P1335" i="4" s="1"/>
  <c r="N1631" i="4"/>
  <c r="P1631" i="4" s="1"/>
  <c r="N1766" i="4"/>
  <c r="P1766" i="4" s="1"/>
  <c r="N1874" i="4"/>
  <c r="P1874" i="4" s="1"/>
  <c r="N158" i="4"/>
  <c r="P158" i="4" s="1"/>
  <c r="N985" i="4"/>
  <c r="P985" i="4" s="1"/>
  <c r="N1385" i="4"/>
  <c r="P1385" i="4" s="1"/>
  <c r="N1602" i="4"/>
  <c r="P1602" i="4" s="1"/>
  <c r="N1612" i="4"/>
  <c r="P1612" i="4" s="1"/>
  <c r="N2008" i="4"/>
  <c r="P2008" i="4" s="1"/>
  <c r="N1544" i="4"/>
  <c r="P1544" i="4" s="1"/>
  <c r="N1909" i="4"/>
  <c r="P1909" i="4" s="1"/>
  <c r="N726" i="4"/>
  <c r="P726" i="4" s="1"/>
  <c r="N1503" i="4"/>
  <c r="P1503" i="4" s="1"/>
  <c r="N1734" i="4"/>
  <c r="P1734" i="4" s="1"/>
  <c r="N1878" i="4"/>
  <c r="P1878" i="4" s="1"/>
  <c r="N1711" i="4"/>
  <c r="P1711" i="4" s="1"/>
  <c r="N2014" i="4"/>
  <c r="P2014" i="4" s="1"/>
  <c r="N1771" i="4"/>
  <c r="P1771" i="4" s="1"/>
  <c r="N1360" i="4"/>
  <c r="P1360" i="4" s="1"/>
  <c r="N1903" i="4"/>
  <c r="P1903" i="4" s="1"/>
  <c r="N831" i="4"/>
  <c r="P831" i="4" s="1"/>
  <c r="N2099" i="4"/>
  <c r="P2099" i="4" s="1"/>
  <c r="N1653" i="4"/>
  <c r="P1653" i="4" s="1"/>
  <c r="N1994" i="4"/>
  <c r="P1994" i="4" s="1"/>
  <c r="N597" i="4"/>
  <c r="P597" i="4" s="1"/>
  <c r="N1042" i="4"/>
  <c r="P1042" i="4" s="1"/>
  <c r="N1179" i="4"/>
  <c r="P1179" i="4" s="1"/>
  <c r="N1403" i="4"/>
  <c r="P1403" i="4" s="1"/>
  <c r="N1880" i="4"/>
  <c r="P1880" i="4" s="1"/>
  <c r="N1118" i="4"/>
  <c r="P1118" i="4" s="1"/>
  <c r="N1813" i="4"/>
  <c r="P1813" i="4" s="1"/>
  <c r="N2069" i="4"/>
  <c r="P2069" i="4" s="1"/>
  <c r="N1279" i="4"/>
  <c r="P1279" i="4" s="1"/>
  <c r="N1674" i="4"/>
  <c r="P1674" i="4" s="1"/>
  <c r="N1826" i="4"/>
  <c r="P1826" i="4" s="1"/>
  <c r="N818" i="4"/>
  <c r="P818" i="4" s="1"/>
  <c r="N1419" i="4"/>
  <c r="P1419" i="4" s="1"/>
  <c r="N1160" i="4"/>
  <c r="P1160" i="4" s="1"/>
  <c r="N2033" i="4"/>
  <c r="P2033" i="4" s="1"/>
  <c r="N1682" i="4"/>
  <c r="P1682" i="4" s="1"/>
  <c r="N783" i="4"/>
  <c r="P783" i="4" s="1"/>
  <c r="N1910" i="4"/>
  <c r="P1910" i="4" s="1"/>
  <c r="N1867" i="4"/>
  <c r="P1867" i="4" s="1"/>
  <c r="N1563" i="4"/>
  <c r="P1563" i="4" s="1"/>
  <c r="N2015" i="4"/>
  <c r="P2015" i="4" s="1"/>
  <c r="N2083" i="4"/>
  <c r="P2083" i="4" s="1"/>
  <c r="N1783" i="4"/>
  <c r="P1783" i="4" s="1"/>
  <c r="N194" i="4"/>
  <c r="P194" i="4" s="1"/>
  <c r="N771" i="4"/>
  <c r="P771" i="4" s="1"/>
  <c r="N1680" i="4"/>
  <c r="P1680" i="4" s="1"/>
  <c r="N1523" i="4"/>
  <c r="P1523" i="4" s="1"/>
  <c r="N1433" i="4"/>
  <c r="P1433" i="4" s="1"/>
  <c r="N1569" i="4"/>
  <c r="P1569" i="4" s="1"/>
  <c r="N1332" i="4"/>
  <c r="P1332" i="4" s="1"/>
  <c r="N830" i="4"/>
  <c r="P830" i="4" s="1"/>
  <c r="N1718" i="4"/>
  <c r="P1718" i="4" s="1"/>
  <c r="N1102" i="4"/>
  <c r="P1102" i="4" s="1"/>
  <c r="N1998" i="4"/>
  <c r="P1998" i="4" s="1"/>
  <c r="N1947" i="4"/>
  <c r="P1947" i="4" s="1"/>
  <c r="N1605" i="4"/>
  <c r="P1605" i="4" s="1"/>
  <c r="N2103" i="4"/>
  <c r="P2103" i="4" s="1"/>
  <c r="N749" i="4"/>
  <c r="P749" i="4" s="1"/>
  <c r="N1847" i="4"/>
  <c r="P1847" i="4" s="1"/>
  <c r="N1068" i="4"/>
  <c r="P1068" i="4" s="1"/>
  <c r="N1027" i="4"/>
  <c r="P1027" i="4" s="1"/>
  <c r="N1760" i="4"/>
  <c r="P1760" i="4" s="1"/>
  <c r="N1111" i="4"/>
  <c r="P1111" i="4" s="1"/>
  <c r="N1352" i="4"/>
  <c r="P1352" i="4" s="1"/>
  <c r="N1899" i="4"/>
  <c r="P1899" i="4" s="1"/>
  <c r="N1248" i="4"/>
  <c r="P1248" i="4" s="1"/>
  <c r="N1914" i="4"/>
  <c r="P1914" i="4" s="1"/>
  <c r="N1215" i="4"/>
  <c r="P1215" i="4" s="1"/>
  <c r="N1775" i="4"/>
  <c r="P1775" i="4" s="1"/>
  <c r="N991" i="4"/>
  <c r="P991" i="4" s="1"/>
  <c r="N1504" i="4"/>
  <c r="P1504" i="4" s="1"/>
  <c r="N2058" i="4"/>
  <c r="P2058" i="4" s="1"/>
  <c r="N1604" i="4"/>
  <c r="P1604" i="4" s="1"/>
  <c r="N1839" i="4"/>
  <c r="P1839" i="4" s="1"/>
  <c r="N1584" i="4"/>
  <c r="P1584" i="4" s="1"/>
  <c r="N2003" i="4"/>
  <c r="P2003" i="4" s="1"/>
  <c r="N2090" i="4"/>
  <c r="P2090" i="4" s="1"/>
  <c r="N1652" i="4"/>
  <c r="P1652" i="4" s="1"/>
  <c r="N1902" i="4"/>
  <c r="P1902" i="4" s="1"/>
  <c r="N1264" i="4"/>
  <c r="P1264" i="4" s="1"/>
  <c r="N2067" i="4"/>
  <c r="P2067" i="4" s="1"/>
  <c r="N561" i="4"/>
  <c r="P561" i="4" s="1"/>
  <c r="N348" i="4"/>
  <c r="P348" i="4" s="1"/>
  <c r="N579" i="4"/>
  <c r="P579" i="4" s="1"/>
  <c r="N620" i="4"/>
  <c r="P620" i="4" s="1"/>
  <c r="N988" i="4"/>
  <c r="P988" i="4" s="1"/>
  <c r="N602" i="4"/>
  <c r="P602" i="4" s="1"/>
  <c r="N307" i="4"/>
  <c r="P307" i="4" s="1"/>
  <c r="N992" i="4"/>
  <c r="P992" i="4" s="1"/>
  <c r="N20" i="4"/>
  <c r="P20" i="4" s="1"/>
  <c r="N538" i="4"/>
  <c r="P538" i="4" s="1"/>
  <c r="N51" i="4"/>
  <c r="P51" i="4" s="1"/>
  <c r="N1040" i="4"/>
  <c r="P1040" i="4" s="1"/>
  <c r="N789" i="4"/>
  <c r="P789" i="4" s="1"/>
  <c r="N747" i="4"/>
  <c r="P747" i="4" s="1"/>
  <c r="N821" i="4"/>
  <c r="P821" i="4" s="1"/>
  <c r="N1141" i="4"/>
  <c r="P1141" i="4" s="1"/>
  <c r="N1034" i="4"/>
  <c r="P1034" i="4" s="1"/>
  <c r="N1477" i="4"/>
  <c r="P1477" i="4" s="1"/>
  <c r="N1083" i="4"/>
  <c r="P1083" i="4" s="1"/>
  <c r="N1438" i="4"/>
  <c r="P1438" i="4" s="1"/>
  <c r="N97" i="4"/>
  <c r="P97" i="4" s="1"/>
  <c r="N532" i="4"/>
  <c r="P532" i="4" s="1"/>
  <c r="N793" i="4"/>
  <c r="P793" i="4" s="1"/>
  <c r="N1181" i="4"/>
  <c r="P1181" i="4" s="1"/>
  <c r="N1108" i="4"/>
  <c r="P1108" i="4" s="1"/>
  <c r="N1453" i="4"/>
  <c r="P1453" i="4" s="1"/>
  <c r="N1142" i="4"/>
  <c r="P1142" i="4" s="1"/>
  <c r="N1478" i="4"/>
  <c r="P1478" i="4" s="1"/>
  <c r="N288" i="4"/>
  <c r="P288" i="4" s="1"/>
  <c r="N913" i="4"/>
  <c r="P913" i="4" s="1"/>
  <c r="N1178" i="4"/>
  <c r="P1178" i="4" s="1"/>
  <c r="N1126" i="4"/>
  <c r="P1126" i="4" s="1"/>
  <c r="N1219" i="4"/>
  <c r="P1219" i="4" s="1"/>
  <c r="N1724" i="4"/>
  <c r="P1724" i="4" s="1"/>
  <c r="N2044" i="4"/>
  <c r="P2044" i="4" s="1"/>
  <c r="N1484" i="4"/>
  <c r="P1484" i="4" s="1"/>
  <c r="N338" i="4"/>
  <c r="P338" i="4" s="1"/>
  <c r="N833" i="4"/>
  <c r="P833" i="4" s="1"/>
  <c r="N1233" i="4"/>
  <c r="P1233" i="4" s="1"/>
  <c r="N1190" i="4"/>
  <c r="P1190" i="4" s="1"/>
  <c r="N1116" i="4"/>
  <c r="P1116" i="4" s="1"/>
  <c r="N1748" i="4"/>
  <c r="P1748" i="4" s="1"/>
  <c r="N2068" i="4"/>
  <c r="P2068" i="4" s="1"/>
  <c r="N1404" i="4"/>
  <c r="P1404" i="4" s="1"/>
  <c r="N1881" i="4"/>
  <c r="P1881" i="4" s="1"/>
  <c r="N910" i="4"/>
  <c r="P910" i="4" s="1"/>
  <c r="N1620" i="4"/>
  <c r="P1620" i="4" s="1"/>
  <c r="N2051" i="4"/>
  <c r="P2051" i="4" s="1"/>
  <c r="N1424" i="4"/>
  <c r="P1424" i="4" s="1"/>
  <c r="N1823" i="4"/>
  <c r="P1823" i="4" s="1"/>
  <c r="N1666" i="4"/>
  <c r="P1666" i="4" s="1"/>
  <c r="N528" i="4"/>
  <c r="P528" i="4" s="1"/>
  <c r="N1640" i="4"/>
  <c r="P1640" i="4" s="1"/>
  <c r="N94" i="4"/>
  <c r="P94" i="4" s="1"/>
  <c r="N429" i="4"/>
  <c r="P429" i="4" s="1"/>
  <c r="N243" i="4"/>
  <c r="P243" i="4" s="1"/>
  <c r="N940" i="4"/>
  <c r="P940" i="4" s="1"/>
  <c r="N412" i="4"/>
  <c r="P412" i="4" s="1"/>
  <c r="N647" i="4"/>
  <c r="P647" i="4" s="1"/>
  <c r="N928" i="4"/>
  <c r="P928" i="4" s="1"/>
  <c r="N682" i="4"/>
  <c r="P682" i="4" s="1"/>
  <c r="N302" i="4"/>
  <c r="P302" i="4" s="1"/>
  <c r="N699" i="4"/>
  <c r="P699" i="4" s="1"/>
  <c r="N896" i="4"/>
  <c r="P896" i="4" s="1"/>
  <c r="N637" i="4"/>
  <c r="P637" i="4" s="1"/>
  <c r="N619" i="4"/>
  <c r="P619" i="4" s="1"/>
  <c r="N517" i="4"/>
  <c r="P517" i="4" s="1"/>
  <c r="N1029" i="4"/>
  <c r="P1029" i="4" s="1"/>
  <c r="N938" i="4"/>
  <c r="P938" i="4" s="1"/>
  <c r="N1365" i="4"/>
  <c r="P1365" i="4" s="1"/>
  <c r="N859" i="4"/>
  <c r="P859" i="4" s="1"/>
  <c r="N1390" i="4"/>
  <c r="P1390" i="4" s="1"/>
  <c r="N716" i="4"/>
  <c r="P716" i="4" s="1"/>
  <c r="N555" i="4"/>
  <c r="P555" i="4" s="1"/>
  <c r="N677" i="4"/>
  <c r="P677" i="4" s="1"/>
  <c r="N1069" i="4"/>
  <c r="P1069" i="4" s="1"/>
  <c r="N890" i="4"/>
  <c r="P890" i="4" s="1"/>
  <c r="N1405" i="4"/>
  <c r="P1405" i="4" s="1"/>
  <c r="N939" i="4"/>
  <c r="P939" i="4" s="1"/>
  <c r="N1366" i="4"/>
  <c r="P1366" i="4" s="1"/>
  <c r="N886" i="4"/>
  <c r="P886" i="4" s="1"/>
  <c r="N377" i="4"/>
  <c r="P377" i="4" s="1"/>
  <c r="N770" i="4"/>
  <c r="P770" i="4" s="1"/>
  <c r="N947" i="4"/>
  <c r="P947" i="4" s="1"/>
  <c r="N576" i="4"/>
  <c r="P576" i="4" s="1"/>
  <c r="N493" i="4"/>
  <c r="P493" i="4" s="1"/>
  <c r="N64" i="4"/>
  <c r="P64" i="4" s="1"/>
  <c r="N147" i="4"/>
  <c r="P147" i="4" s="1"/>
  <c r="N725" i="4"/>
  <c r="P725" i="4" s="1"/>
  <c r="N455" i="4"/>
  <c r="P455" i="4" s="1"/>
  <c r="N773" i="4"/>
  <c r="P773" i="4" s="1"/>
  <c r="N645" i="4"/>
  <c r="P645" i="4" s="1"/>
  <c r="N1036" i="4"/>
  <c r="P1036" i="4" s="1"/>
  <c r="N710" i="4"/>
  <c r="P710" i="4" s="1"/>
  <c r="N733" i="4"/>
  <c r="P733" i="4" s="1"/>
  <c r="N1634" i="4"/>
  <c r="P1634" i="4" s="1"/>
  <c r="N1580" i="4"/>
  <c r="P1580" i="4" s="1"/>
  <c r="N1944" i="4"/>
  <c r="P1944" i="4" s="1"/>
  <c r="N903" i="4"/>
  <c r="P903" i="4" s="1"/>
  <c r="N1460" i="4"/>
  <c r="P1460" i="4" s="1"/>
  <c r="N1733" i="4"/>
  <c r="P1733" i="4" s="1"/>
  <c r="N1933" i="4"/>
  <c r="P1933" i="4" s="1"/>
  <c r="N2077" i="4"/>
  <c r="P2077" i="4" s="1"/>
  <c r="N990" i="4"/>
  <c r="P990" i="4" s="1"/>
  <c r="N192" i="4"/>
  <c r="P192" i="4" s="1"/>
  <c r="N441" i="4"/>
  <c r="P441" i="4" s="1"/>
  <c r="N600" i="4"/>
  <c r="P600" i="4" s="1"/>
  <c r="N569" i="4"/>
  <c r="P569" i="4" s="1"/>
  <c r="N1474" i="4"/>
  <c r="P1474" i="4" s="1"/>
  <c r="N1339" i="4"/>
  <c r="P1339" i="4" s="1"/>
  <c r="N1808" i="4"/>
  <c r="P1808" i="4" s="1"/>
  <c r="N2096" i="4"/>
  <c r="P2096" i="4" s="1"/>
  <c r="N1396" i="4"/>
  <c r="P1396" i="4" s="1"/>
  <c r="N1825" i="4"/>
  <c r="P1825" i="4" s="1"/>
  <c r="N2013" i="4"/>
  <c r="P2013" i="4" s="1"/>
  <c r="N926" i="4"/>
  <c r="P926" i="4" s="1"/>
  <c r="N1463" i="4"/>
  <c r="P1463" i="4" s="1"/>
  <c r="N1670" i="4"/>
  <c r="P1670" i="4" s="1"/>
  <c r="N1786" i="4"/>
  <c r="P1786" i="4" s="1"/>
  <c r="N433" i="4"/>
  <c r="P433" i="4" s="1"/>
  <c r="N631" i="4"/>
  <c r="P631" i="4" s="1"/>
  <c r="N1113" i="4"/>
  <c r="P1113" i="4" s="1"/>
  <c r="N835" i="4"/>
  <c r="P835" i="4" s="1"/>
  <c r="N934" i="4"/>
  <c r="P934" i="4" s="1"/>
  <c r="N1712" i="4"/>
  <c r="P1712" i="4" s="1"/>
  <c r="N775" i="4"/>
  <c r="P775" i="4" s="1"/>
  <c r="N1629" i="4"/>
  <c r="P1629" i="4" s="1"/>
  <c r="N1953" i="4"/>
  <c r="P1953" i="4" s="1"/>
  <c r="N1132" i="4"/>
  <c r="P1132" i="4" s="1"/>
  <c r="N1567" i="4"/>
  <c r="P1567" i="4" s="1"/>
  <c r="N1762" i="4"/>
  <c r="P1762" i="4" s="1"/>
  <c r="N847" i="4"/>
  <c r="P847" i="4" s="1"/>
  <c r="N1791" i="4"/>
  <c r="P1791" i="4" s="1"/>
  <c r="N2062" i="4"/>
  <c r="P2062" i="4" s="1"/>
  <c r="N2011" i="4"/>
  <c r="P2011" i="4" s="1"/>
  <c r="N1520" i="4"/>
  <c r="P1520" i="4" s="1"/>
  <c r="N1943" i="4"/>
  <c r="P1943" i="4" s="1"/>
  <c r="N1637" i="4"/>
  <c r="P1637" i="4" s="1"/>
  <c r="N943" i="4"/>
  <c r="P943" i="4" s="1"/>
  <c r="N1735" i="4"/>
  <c r="P1735" i="4" s="1"/>
  <c r="N2074" i="4"/>
  <c r="P2074" i="4" s="1"/>
  <c r="N857" i="4"/>
  <c r="P857" i="4" s="1"/>
  <c r="N1257" i="4"/>
  <c r="P1257" i="4" s="1"/>
  <c r="N1506" i="4"/>
  <c r="P1506" i="4" s="1"/>
  <c r="N1537" i="4"/>
  <c r="P1537" i="4" s="1"/>
  <c r="N1952" i="4"/>
  <c r="P1952" i="4" s="1"/>
  <c r="N1428" i="4"/>
  <c r="P1428" i="4" s="1"/>
  <c r="N1869" i="4"/>
  <c r="P1869" i="4" s="1"/>
  <c r="N259" i="4"/>
  <c r="P259" i="4" s="1"/>
  <c r="N1455" i="4"/>
  <c r="P1455" i="4" s="1"/>
  <c r="N1714" i="4"/>
  <c r="P1714" i="4" s="1"/>
  <c r="N65" i="4"/>
  <c r="P65" i="4" s="1"/>
  <c r="N690" i="4"/>
  <c r="P690" i="4" s="1"/>
  <c r="N1664" i="4"/>
  <c r="P1664" i="4" s="1"/>
  <c r="N1476" i="4"/>
  <c r="P1476" i="4" s="1"/>
  <c r="N1022" i="4"/>
  <c r="P1022" i="4" s="1"/>
  <c r="N1750" i="4"/>
  <c r="P1750" i="4" s="1"/>
  <c r="N1320" i="4"/>
  <c r="P1320" i="4" s="1"/>
  <c r="N2030" i="4"/>
  <c r="P2030" i="4" s="1"/>
  <c r="N1979" i="4"/>
  <c r="P1979" i="4" s="1"/>
  <c r="N1683" i="4"/>
  <c r="P1683" i="4" s="1"/>
  <c r="N1176" i="4"/>
  <c r="P1176" i="4" s="1"/>
  <c r="N1007" i="4"/>
  <c r="P1007" i="4" s="1"/>
  <c r="N1895" i="4"/>
  <c r="P1895" i="4" s="1"/>
  <c r="N752" i="4"/>
  <c r="P752" i="4" s="1"/>
  <c r="N1266" i="4"/>
  <c r="P1266" i="4" s="1"/>
  <c r="N1840" i="4"/>
  <c r="P1840" i="4" s="1"/>
  <c r="N952" i="4"/>
  <c r="P952" i="4" s="1"/>
  <c r="N995" i="4"/>
  <c r="P995" i="4" s="1"/>
  <c r="N1744" i="4"/>
  <c r="P1744" i="4" s="1"/>
  <c r="N1757" i="4"/>
  <c r="P1757" i="4" s="1"/>
  <c r="N1207" i="4"/>
  <c r="P1207" i="4" s="1"/>
  <c r="N1778" i="4"/>
  <c r="P1778" i="4" s="1"/>
  <c r="N1643" i="4"/>
  <c r="P1643" i="4" s="1"/>
  <c r="N2046" i="4"/>
  <c r="P2046" i="4" s="1"/>
  <c r="N2043" i="4"/>
  <c r="P2043" i="4" s="1"/>
  <c r="N1859" i="4"/>
  <c r="P1859" i="4" s="1"/>
  <c r="N1440" i="4"/>
  <c r="P1440" i="4" s="1"/>
  <c r="N1166" i="4"/>
  <c r="P1166" i="4" s="1"/>
  <c r="N1978" i="4"/>
  <c r="P1978" i="4" s="1"/>
  <c r="N953" i="4"/>
  <c r="P953" i="4" s="1"/>
  <c r="N1410" i="4"/>
  <c r="P1410" i="4" s="1"/>
  <c r="N2064" i="4"/>
  <c r="P2064" i="4" s="1"/>
  <c r="N1495" i="4"/>
  <c r="P1495" i="4" s="1"/>
  <c r="N1727" i="4"/>
  <c r="P1727" i="4" s="1"/>
  <c r="N1392" i="4"/>
  <c r="P1392" i="4" s="1"/>
  <c r="N1883" i="4"/>
  <c r="P1883" i="4" s="1"/>
  <c r="N2026" i="4"/>
  <c r="P2026" i="4" s="1"/>
  <c r="N1730" i="4"/>
  <c r="P1730" i="4" s="1"/>
  <c r="N1950" i="4"/>
  <c r="P1950" i="4" s="1"/>
  <c r="N1488" i="4"/>
  <c r="P1488" i="4" s="1"/>
  <c r="N815" i="4"/>
  <c r="P815" i="4" s="1"/>
  <c r="N1701" i="4"/>
  <c r="P1701" i="4" s="1"/>
  <c r="N1754" i="4"/>
  <c r="P1754" i="4" s="1"/>
  <c r="N2094" i="4"/>
  <c r="P2094" i="4" s="1"/>
  <c r="N1843" i="4"/>
  <c r="P1843" i="4" s="1"/>
  <c r="N1071" i="4"/>
  <c r="P1071" i="4" s="1"/>
  <c r="N1789" i="4"/>
  <c r="P1789" i="4" s="1"/>
  <c r="N1782" i="4"/>
  <c r="P1782" i="4" s="1"/>
  <c r="N2006" i="4"/>
  <c r="P2006" i="4" s="1"/>
  <c r="N1875" i="4"/>
  <c r="P1875" i="4" s="1"/>
  <c r="N1240" i="4"/>
  <c r="P1240" i="4" s="1"/>
  <c r="N152" i="4"/>
  <c r="P152" i="4" s="1"/>
  <c r="N502" i="4"/>
  <c r="P502" i="4" s="1"/>
  <c r="N643" i="4"/>
  <c r="P643" i="4" s="1"/>
  <c r="N724" i="4"/>
  <c r="P724" i="4" s="1"/>
  <c r="N237" i="4"/>
  <c r="P237" i="4" s="1"/>
  <c r="N381" i="4"/>
  <c r="P381" i="4" s="1"/>
  <c r="N580" i="4"/>
  <c r="P580" i="4" s="1"/>
  <c r="N247" i="4"/>
  <c r="P247" i="4" s="1"/>
  <c r="N77" i="4"/>
  <c r="P77" i="4" s="1"/>
  <c r="N159" i="4"/>
  <c r="P159" i="4" s="1"/>
  <c r="N686" i="4"/>
  <c r="P686" i="4" s="1"/>
  <c r="N55" i="4"/>
  <c r="P55" i="4" s="1"/>
  <c r="N114" i="4"/>
  <c r="P114" i="4" s="1"/>
  <c r="N856" i="4"/>
  <c r="P856" i="4" s="1"/>
  <c r="N885" i="4"/>
  <c r="P885" i="4" s="1"/>
  <c r="N1205" i="4"/>
  <c r="P1205" i="4" s="1"/>
  <c r="N1221" i="4"/>
  <c r="P1221" i="4" s="1"/>
  <c r="N353" i="4"/>
  <c r="P353" i="4" s="1"/>
  <c r="N1174" i="4"/>
  <c r="P1174" i="4" s="1"/>
  <c r="N1566" i="4"/>
  <c r="P1566" i="4" s="1"/>
  <c r="N222" i="4"/>
  <c r="P222" i="4" s="1"/>
  <c r="N792" i="4"/>
  <c r="P792" i="4" s="1"/>
  <c r="N925" i="4"/>
  <c r="P925" i="4" s="1"/>
  <c r="N478" i="4"/>
  <c r="P478" i="4" s="1"/>
  <c r="N1194" i="4"/>
  <c r="P1194" i="4" s="1"/>
  <c r="N585" i="4"/>
  <c r="P585" i="4" s="1"/>
  <c r="N1222" i="4"/>
  <c r="P1222" i="4" s="1"/>
  <c r="N1542" i="4"/>
  <c r="P1542" i="4" s="1"/>
  <c r="N651" i="4"/>
  <c r="P651" i="4" s="1"/>
  <c r="N1041" i="4"/>
  <c r="P1041" i="4" s="1"/>
  <c r="N1313" i="4"/>
  <c r="P1313" i="4" s="1"/>
  <c r="N1402" i="4"/>
  <c r="P1402" i="4" s="1"/>
  <c r="N1347" i="4"/>
  <c r="P1347" i="4" s="1"/>
  <c r="N1788" i="4"/>
  <c r="P1788" i="4" s="1"/>
  <c r="N791" i="4"/>
  <c r="P791" i="4" s="1"/>
  <c r="N1581" i="4"/>
  <c r="P1581" i="4" s="1"/>
  <c r="N287" i="4"/>
  <c r="P287" i="4" s="1"/>
  <c r="N1089" i="4"/>
  <c r="P1089" i="4" s="1"/>
  <c r="N1361" i="4"/>
  <c r="P1361" i="4" s="1"/>
  <c r="N1322" i="4"/>
  <c r="P1322" i="4" s="1"/>
  <c r="N1395" i="4"/>
  <c r="P1395" i="4" s="1"/>
  <c r="N1812" i="4"/>
  <c r="P1812" i="4" s="1"/>
  <c r="N545" i="4"/>
  <c r="P545" i="4" s="1"/>
  <c r="N1613" i="4"/>
  <c r="P1613" i="4" s="1"/>
  <c r="N1945" i="4"/>
  <c r="P1945" i="4" s="1"/>
  <c r="N1143" i="4"/>
  <c r="P1143" i="4" s="1"/>
  <c r="N2050" i="4"/>
  <c r="P2050" i="4" s="1"/>
  <c r="N1707" i="4"/>
  <c r="P1707" i="4" s="1"/>
  <c r="N625" i="4"/>
  <c r="P625" i="4" s="1"/>
  <c r="N911" i="4"/>
  <c r="P911" i="4" s="1"/>
  <c r="N1551" i="4"/>
  <c r="P1551" i="4" s="1"/>
  <c r="N2045" i="4"/>
  <c r="P2045" i="4" s="1"/>
  <c r="N24" i="4"/>
  <c r="P24" i="4" s="1"/>
  <c r="N388" i="4"/>
  <c r="P388" i="4" s="1"/>
  <c r="N531" i="4"/>
  <c r="P531" i="4" s="1"/>
  <c r="N652" i="4"/>
  <c r="P652" i="4" s="1"/>
  <c r="N1004" i="4"/>
  <c r="P1004" i="4" s="1"/>
  <c r="N411" i="4"/>
  <c r="P411" i="4" s="1"/>
  <c r="N407" i="4"/>
  <c r="P407" i="4" s="1"/>
  <c r="N1012" i="4"/>
  <c r="P1012" i="4" s="1"/>
  <c r="N765" i="4"/>
  <c r="P765" i="4" s="1"/>
  <c r="N586" i="4"/>
  <c r="P586" i="4" s="1"/>
  <c r="N211" i="4"/>
  <c r="P211" i="4" s="1"/>
  <c r="N980" i="4"/>
  <c r="P980" i="4" s="1"/>
  <c r="N132" i="4"/>
  <c r="P132" i="4" s="1"/>
  <c r="N275" i="4"/>
  <c r="P275" i="4" s="1"/>
  <c r="N741" i="4"/>
  <c r="P741" i="4" s="1"/>
  <c r="N1157" i="4"/>
  <c r="P1157" i="4" s="1"/>
  <c r="N1066" i="4"/>
  <c r="P1066" i="4" s="1"/>
  <c r="N1429" i="4"/>
  <c r="P1429" i="4" s="1"/>
  <c r="N1110" i="4"/>
  <c r="P1110" i="4" s="1"/>
  <c r="N1454" i="4"/>
  <c r="P1454" i="4" s="1"/>
  <c r="N982" i="4"/>
  <c r="P982" i="4" s="1"/>
  <c r="N612" i="4"/>
  <c r="P612" i="4" s="1"/>
  <c r="N813" i="4"/>
  <c r="P813" i="4" s="1"/>
  <c r="N1133" i="4"/>
  <c r="P1133" i="4" s="1"/>
  <c r="N1130" i="4"/>
  <c r="P1130" i="4" s="1"/>
  <c r="N1469" i="4"/>
  <c r="P1469" i="4" s="1"/>
  <c r="N1067" i="4"/>
  <c r="P1067" i="4" s="1"/>
  <c r="N1494" i="4"/>
  <c r="P1494" i="4" s="1"/>
  <c r="N42" i="4"/>
  <c r="P42" i="4" s="1"/>
  <c r="N817" i="4"/>
  <c r="P817" i="4" s="1"/>
  <c r="N1217" i="4"/>
  <c r="P1217" i="4" s="1"/>
  <c r="N1168" i="4"/>
  <c r="P1168" i="4" s="1"/>
  <c r="N45" i="4"/>
  <c r="P45" i="4" s="1"/>
  <c r="N755" i="4"/>
  <c r="P755" i="4" s="1"/>
  <c r="N306" i="4"/>
  <c r="P306" i="4" s="1"/>
  <c r="N697" i="4"/>
  <c r="P697" i="4" s="1"/>
  <c r="N70" i="4"/>
  <c r="P70" i="4" s="1"/>
  <c r="N768" i="4"/>
  <c r="P768" i="4" s="1"/>
  <c r="N326" i="4"/>
  <c r="P326" i="4" s="1"/>
  <c r="N997" i="4"/>
  <c r="P997" i="4" s="1"/>
  <c r="N1269" i="4"/>
  <c r="P1269" i="4" s="1"/>
  <c r="N1230" i="4"/>
  <c r="P1230" i="4" s="1"/>
  <c r="N445" i="4"/>
  <c r="P445" i="4" s="1"/>
  <c r="N973" i="4"/>
  <c r="P973" i="4" s="1"/>
  <c r="N1245" i="4"/>
  <c r="P1245" i="4" s="1"/>
  <c r="N1334" i="4"/>
  <c r="P1334" i="4" s="1"/>
  <c r="N636" i="4"/>
  <c r="P636" i="4" s="1"/>
  <c r="N1409" i="4"/>
  <c r="P1409" i="4" s="1"/>
  <c r="N1411" i="4"/>
  <c r="P1411" i="4" s="1"/>
  <c r="N1932" i="4"/>
  <c r="P1932" i="4" s="1"/>
  <c r="N1324" i="4"/>
  <c r="P1324" i="4" s="1"/>
  <c r="N695" i="4"/>
  <c r="P695" i="4" s="1"/>
  <c r="N632" i="4"/>
  <c r="P632" i="4" s="1"/>
  <c r="N1043" i="4"/>
  <c r="P1043" i="4" s="1"/>
  <c r="N1427" i="4"/>
  <c r="P1427" i="4" s="1"/>
  <c r="N1924" i="4"/>
  <c r="P1924" i="4" s="1"/>
  <c r="N1340" i="4"/>
  <c r="P1340" i="4" s="1"/>
  <c r="N1977" i="4"/>
  <c r="P1977" i="4" s="1"/>
  <c r="N1447" i="4"/>
  <c r="P1447" i="4" s="1"/>
  <c r="N1400" i="4"/>
  <c r="P1400" i="4" s="1"/>
  <c r="N1931" i="4"/>
  <c r="P1931" i="4" s="1"/>
  <c r="N1838" i="4"/>
  <c r="P1838" i="4" s="1"/>
  <c r="N878" i="4"/>
  <c r="P878" i="4" s="1"/>
  <c r="N1182" i="4"/>
  <c r="P1182" i="4" s="1"/>
  <c r="N1633" i="4"/>
  <c r="P1633" i="4" s="1"/>
  <c r="N1059" i="4"/>
  <c r="P1059" i="4" s="1"/>
  <c r="N996" i="4"/>
  <c r="P996" i="4" s="1"/>
  <c r="N614" i="4"/>
  <c r="P614" i="4" s="1"/>
  <c r="N396" i="4"/>
  <c r="P396" i="4" s="1"/>
  <c r="N205" i="4"/>
  <c r="P205" i="4" s="1"/>
  <c r="N239" i="4"/>
  <c r="P239" i="4" s="1"/>
  <c r="N155" i="4"/>
  <c r="P155" i="4" s="1"/>
  <c r="N242" i="4"/>
  <c r="P242" i="4" s="1"/>
  <c r="N68" i="4"/>
  <c r="P68" i="4" s="1"/>
  <c r="N225" i="4"/>
  <c r="P225" i="4" s="1"/>
  <c r="N100" i="4"/>
  <c r="P100" i="4" s="1"/>
  <c r="N189" i="4"/>
  <c r="P189" i="4" s="1"/>
  <c r="N386" i="4"/>
  <c r="P386" i="4" s="1"/>
  <c r="N472" i="4"/>
  <c r="P472" i="4" s="1"/>
  <c r="N313" i="4"/>
  <c r="P313" i="4" s="1"/>
  <c r="N332" i="4"/>
  <c r="P332" i="4" s="1"/>
  <c r="N10" i="4"/>
  <c r="P10" i="4" s="1"/>
  <c r="N691" i="4"/>
  <c r="P691" i="4" s="1"/>
  <c r="N133" i="4"/>
  <c r="P133" i="4" s="1"/>
  <c r="N800" i="4"/>
  <c r="P800" i="4" s="1"/>
  <c r="N82" i="4"/>
  <c r="P82" i="4" s="1"/>
  <c r="N644" i="4"/>
  <c r="P644" i="4" s="1"/>
  <c r="N594" i="4"/>
  <c r="P594" i="4" s="1"/>
  <c r="N933" i="4"/>
  <c r="P933" i="4" s="1"/>
  <c r="N1002" i="4"/>
  <c r="P1002" i="4" s="1"/>
  <c r="N617" i="4"/>
  <c r="P617" i="4" s="1"/>
  <c r="N1422" i="4"/>
  <c r="P1422" i="4" s="1"/>
  <c r="N387" i="4"/>
  <c r="P387" i="4" s="1"/>
  <c r="N761" i="4"/>
  <c r="P761" i="4" s="1"/>
  <c r="N678" i="4"/>
  <c r="P678" i="4" s="1"/>
  <c r="N1437" i="4"/>
  <c r="P1437" i="4" s="1"/>
  <c r="N1270" i="4"/>
  <c r="P1270" i="4" s="1"/>
  <c r="N1014" i="4"/>
  <c r="P1014" i="4" s="1"/>
  <c r="N1137" i="4"/>
  <c r="P1137" i="4" s="1"/>
  <c r="N347" i="4"/>
  <c r="P347" i="4" s="1"/>
  <c r="N359" i="4"/>
  <c r="P359" i="4" s="1"/>
  <c r="N21" i="4"/>
  <c r="P21" i="4" s="1"/>
  <c r="N667" i="4"/>
  <c r="P667" i="4" s="1"/>
  <c r="N1096" i="4"/>
  <c r="P1096" i="4" s="1"/>
  <c r="N380" i="4"/>
  <c r="P380" i="4" s="1"/>
  <c r="N604" i="4"/>
  <c r="P604" i="4" s="1"/>
  <c r="N669" i="4"/>
  <c r="P669" i="4" s="1"/>
  <c r="N772" i="4"/>
  <c r="P772" i="4" s="1"/>
  <c r="N1045" i="4"/>
  <c r="P1045" i="4" s="1"/>
  <c r="N1183" i="4"/>
  <c r="P1183" i="4" s="1"/>
  <c r="N891" i="4"/>
  <c r="P891" i="4" s="1"/>
  <c r="N1534" i="4"/>
  <c r="P1534" i="4" s="1"/>
  <c r="N599" i="4"/>
  <c r="P599" i="4" s="1"/>
  <c r="N893" i="4"/>
  <c r="P893" i="4" s="1"/>
  <c r="N922" i="4"/>
  <c r="P922" i="4" s="1"/>
  <c r="N417" i="4"/>
  <c r="P417" i="4" s="1"/>
  <c r="N1382" i="4"/>
  <c r="P1382" i="4" s="1"/>
  <c r="N461" i="4"/>
  <c r="P461" i="4" s="1"/>
  <c r="N834" i="4"/>
  <c r="P834" i="4" s="1"/>
  <c r="N1338" i="4"/>
  <c r="P1338" i="4" s="1"/>
  <c r="N1443" i="4"/>
  <c r="P1443" i="4" s="1"/>
  <c r="N1868" i="4"/>
  <c r="P1868" i="4" s="1"/>
  <c r="N919" i="4"/>
  <c r="P919" i="4" s="1"/>
  <c r="N1645" i="4"/>
  <c r="P1645" i="4" s="1"/>
  <c r="N548" i="4"/>
  <c r="P548" i="4" s="1"/>
  <c r="N1153" i="4"/>
  <c r="P1153" i="4" s="1"/>
  <c r="N1457" i="4"/>
  <c r="P1457" i="4" s="1"/>
  <c r="N1482" i="4"/>
  <c r="P1482" i="4" s="1"/>
  <c r="N1459" i="4"/>
  <c r="P1459" i="4" s="1"/>
  <c r="N1860" i="4"/>
  <c r="P1860" i="4" s="1"/>
  <c r="N951" i="4"/>
  <c r="P951" i="4" s="1"/>
  <c r="N1656" i="4"/>
  <c r="P1656" i="4" s="1"/>
  <c r="N1993" i="4"/>
  <c r="P1993" i="4" s="1"/>
  <c r="N1319" i="4"/>
  <c r="P1319" i="4" s="1"/>
  <c r="N1986" i="4"/>
  <c r="P1986" i="4" s="1"/>
  <c r="N959" i="4"/>
  <c r="P959" i="4" s="1"/>
  <c r="N1691" i="4"/>
  <c r="P1691" i="4" s="1"/>
  <c r="N135" i="4"/>
  <c r="P135" i="4" s="1"/>
  <c r="N1439" i="4"/>
  <c r="P1439" i="4" s="1"/>
  <c r="N1937" i="4"/>
  <c r="P1937" i="4" s="1"/>
  <c r="N1095" i="4"/>
  <c r="P1095" i="4" s="1"/>
  <c r="N1736" i="4"/>
  <c r="P1736" i="4" s="1"/>
  <c r="N1554" i="4"/>
  <c r="P1554" i="4" s="1"/>
  <c r="N1209" i="4"/>
  <c r="P1209" i="4" s="1"/>
  <c r="N824" i="4"/>
  <c r="P824" i="4" s="1"/>
  <c r="N662" i="4"/>
  <c r="P662" i="4" s="1"/>
  <c r="N107" i="4"/>
  <c r="P107" i="4" s="1"/>
  <c r="N62" i="4"/>
  <c r="P62" i="4" s="1"/>
  <c r="N161" i="4"/>
  <c r="P161" i="4" s="1"/>
  <c r="N389" i="4"/>
  <c r="P389" i="4" s="1"/>
  <c r="N522" i="4"/>
  <c r="P522" i="4" s="1"/>
  <c r="N364" i="4"/>
  <c r="P364" i="4" s="1"/>
  <c r="N178" i="4"/>
  <c r="N180" i="4"/>
  <c r="P180" i="4" s="1"/>
  <c r="N146" i="4"/>
  <c r="P146" i="4" s="1"/>
  <c r="N308" i="4"/>
  <c r="P308" i="4" s="1"/>
  <c r="N120" i="4"/>
  <c r="P120" i="4" s="1"/>
  <c r="N125" i="4"/>
  <c r="P125" i="4" s="1"/>
  <c r="N202" i="4"/>
  <c r="P202" i="4" s="1"/>
  <c r="N118" i="4"/>
  <c r="P118" i="4" s="1"/>
  <c r="N488" i="4"/>
  <c r="P488" i="4" s="1"/>
  <c r="N34" i="4"/>
  <c r="P34" i="4" s="1"/>
  <c r="N105" i="4"/>
  <c r="P105" i="4" s="1"/>
  <c r="N188" i="4"/>
  <c r="P188" i="4" s="1"/>
  <c r="N556" i="4"/>
  <c r="P556" i="4" s="1"/>
  <c r="N363" i="4"/>
  <c r="P363" i="4" s="1"/>
  <c r="N1109" i="4"/>
  <c r="P1109" i="4" s="1"/>
  <c r="N83" i="4"/>
  <c r="P83" i="4" s="1"/>
  <c r="N1446" i="4"/>
  <c r="P1446" i="4" s="1"/>
  <c r="N1370" i="4"/>
  <c r="P1370" i="4" s="1"/>
  <c r="N1884" i="4"/>
  <c r="P1884" i="4" s="1"/>
  <c r="N1681" i="4"/>
  <c r="P1681" i="4" s="1"/>
  <c r="N1185" i="4"/>
  <c r="P1185" i="4" s="1"/>
  <c r="N1514" i="4"/>
  <c r="P1514" i="4" s="1"/>
  <c r="N1892" i="4"/>
  <c r="P1892" i="4" s="1"/>
  <c r="N1673" i="4"/>
  <c r="P1673" i="4" s="1"/>
  <c r="N1351" i="4"/>
  <c r="P1351" i="4" s="1"/>
  <c r="N2055" i="4"/>
  <c r="P2055" i="4" s="1"/>
  <c r="N1886" i="4"/>
  <c r="P1886" i="4" s="1"/>
  <c r="N889" i="4"/>
  <c r="P889" i="4" s="1"/>
  <c r="N1200" i="4"/>
  <c r="P1200" i="4" s="1"/>
  <c r="N1728" i="4"/>
  <c r="P1728" i="4" s="1"/>
  <c r="N1063" i="4"/>
  <c r="P1063" i="4" s="1"/>
  <c r="N1821" i="4"/>
  <c r="P1821" i="4" s="1"/>
  <c r="N2101" i="4"/>
  <c r="P2101" i="4" s="1"/>
  <c r="N484" i="4"/>
  <c r="P484" i="4" s="1"/>
  <c r="N1103" i="4"/>
  <c r="P1103" i="4" s="1"/>
  <c r="N1586" i="4"/>
  <c r="P1586" i="4" s="1"/>
  <c r="N1872" i="4"/>
  <c r="P1872" i="4" s="1"/>
  <c r="N1576" i="4"/>
  <c r="P1576" i="4" s="1"/>
  <c r="N2053" i="4"/>
  <c r="P2053" i="4" s="1"/>
  <c r="N1519" i="4"/>
  <c r="P1519" i="4" s="1"/>
  <c r="N1830" i="4"/>
  <c r="P1830" i="4" s="1"/>
  <c r="N734" i="4"/>
  <c r="P734" i="4" s="1"/>
  <c r="N1136" i="4"/>
  <c r="P1136" i="4" s="1"/>
  <c r="N1848" i="4"/>
  <c r="P1848" i="4" s="1"/>
  <c r="N1725" i="4"/>
  <c r="P1725" i="4" s="1"/>
  <c r="N1247" i="4"/>
  <c r="P1247" i="4" s="1"/>
  <c r="N1818" i="4"/>
  <c r="P1818" i="4" s="1"/>
  <c r="N1871" i="4"/>
  <c r="P1871" i="4" s="1"/>
  <c r="N2091" i="4"/>
  <c r="P2091" i="4" s="1"/>
  <c r="N2031" i="4"/>
  <c r="P2031" i="4" s="1"/>
  <c r="N1208" i="4"/>
  <c r="P1208" i="4" s="1"/>
  <c r="N299" i="4"/>
  <c r="P299" i="4" s="1"/>
  <c r="N501" i="4"/>
  <c r="P501" i="4" s="1"/>
  <c r="N1655" i="4"/>
  <c r="P1655" i="4" s="1"/>
  <c r="N1565" i="4"/>
  <c r="P1565" i="4" s="1"/>
  <c r="N1006" i="4"/>
  <c r="P1006" i="4" s="1"/>
  <c r="N1738" i="4"/>
  <c r="P1738" i="4" s="1"/>
  <c r="N1218" i="4"/>
  <c r="P1218" i="4" s="1"/>
  <c r="N1837" i="4"/>
  <c r="P1837" i="4" s="1"/>
  <c r="N1802" i="4"/>
  <c r="P1802" i="4" s="1"/>
  <c r="N2078" i="4"/>
  <c r="P2078" i="4" s="1"/>
  <c r="N1911" i="4"/>
  <c r="P1911" i="4" s="1"/>
  <c r="N1304" i="4"/>
  <c r="P1304" i="4" s="1"/>
  <c r="N1097" i="4"/>
  <c r="P1097" i="4" s="1"/>
  <c r="N577" i="4"/>
  <c r="P577" i="4" s="1"/>
  <c r="N1394" i="4"/>
  <c r="P1394" i="4" s="1"/>
  <c r="N1885" i="4"/>
  <c r="P1885" i="4" s="1"/>
  <c r="N1866" i="4"/>
  <c r="P1866" i="4" s="1"/>
  <c r="N767" i="4"/>
  <c r="P767" i="4" s="1"/>
  <c r="N1935" i="4"/>
  <c r="P1935" i="4" s="1"/>
  <c r="N1589" i="4"/>
  <c r="P1589" i="4" s="1"/>
  <c r="N447" i="4"/>
  <c r="P447" i="4" s="1"/>
  <c r="N1348" i="4"/>
  <c r="P1348" i="4" s="1"/>
  <c r="N2038" i="4"/>
  <c r="P2038" i="4" s="1"/>
  <c r="N657" i="4"/>
  <c r="P657" i="4" s="1"/>
  <c r="N1842" i="4"/>
  <c r="P1842" i="4" s="1"/>
  <c r="N1951" i="4"/>
  <c r="P1951" i="4" s="1"/>
  <c r="N1949" i="4"/>
  <c r="P1949" i="4" s="1"/>
  <c r="N1659" i="4"/>
  <c r="P1659" i="4" s="1"/>
  <c r="N1799" i="4"/>
  <c r="P1799" i="4" s="1"/>
  <c r="N1882" i="4"/>
  <c r="P1882" i="4" s="1"/>
  <c r="N2007" i="4"/>
  <c r="P2007" i="4" s="1"/>
  <c r="N130" i="4"/>
  <c r="P130" i="4" s="1"/>
  <c r="N707" i="4"/>
  <c r="P707" i="4" s="1"/>
  <c r="N398" i="4"/>
  <c r="P398" i="4" s="1"/>
  <c r="N820" i="4"/>
  <c r="P820" i="4" s="1"/>
  <c r="N218" i="4"/>
  <c r="P218" i="4" s="1"/>
  <c r="N788" i="4"/>
  <c r="P788" i="4" s="1"/>
  <c r="N31" i="4"/>
  <c r="P31" i="4" s="1"/>
  <c r="N949" i="4"/>
  <c r="P949" i="4" s="1"/>
  <c r="N1285" i="4"/>
  <c r="P1285" i="4" s="1"/>
  <c r="N1310" i="4"/>
  <c r="P1310" i="4" s="1"/>
  <c r="N554" i="4"/>
  <c r="P554" i="4" s="1"/>
  <c r="N989" i="4"/>
  <c r="P989" i="4" s="1"/>
  <c r="N1325" i="4"/>
  <c r="N1286" i="4"/>
  <c r="P1286" i="4" s="1"/>
  <c r="N760" i="4"/>
  <c r="P760" i="4" s="1"/>
  <c r="N537" i="4"/>
  <c r="P537" i="4" s="1"/>
  <c r="N1475" i="4"/>
  <c r="P1475" i="4" s="1"/>
  <c r="N1047" i="4"/>
  <c r="P1047" i="4" s="1"/>
  <c r="N888" i="4"/>
  <c r="P888" i="4" s="1"/>
  <c r="N1489" i="4"/>
  <c r="P1489" i="4" s="1"/>
  <c r="N1521" i="4"/>
  <c r="P1521" i="4" s="1"/>
  <c r="N1128" i="4"/>
  <c r="P1128" i="4" s="1"/>
  <c r="N2009" i="4"/>
  <c r="P2009" i="4" s="1"/>
  <c r="N1922" i="4"/>
  <c r="P1922" i="4" s="1"/>
  <c r="N895" i="4"/>
  <c r="P895" i="4" s="1"/>
  <c r="N1399" i="4"/>
  <c r="P1399" i="4" s="1"/>
  <c r="N232" i="4"/>
  <c r="P232" i="4" s="1"/>
  <c r="N659" i="4"/>
  <c r="P659" i="4" s="1"/>
  <c r="N264" i="4"/>
  <c r="P264" i="4" s="1"/>
  <c r="N628" i="4"/>
  <c r="P628" i="4" s="1"/>
  <c r="N177" i="4"/>
  <c r="P177" i="4" s="1"/>
  <c r="N564" i="4"/>
  <c r="P564" i="4" s="1"/>
  <c r="N382" i="4"/>
  <c r="P382" i="4" s="1"/>
  <c r="N901" i="4"/>
  <c r="P901" i="4" s="1"/>
  <c r="N1162" i="4"/>
  <c r="P1162" i="4" s="1"/>
  <c r="N1195" i="4"/>
  <c r="P1195" i="4" s="1"/>
  <c r="N400" i="4"/>
  <c r="P400" i="4" s="1"/>
  <c r="N877" i="4"/>
  <c r="P877" i="4" s="1"/>
  <c r="N1213" i="4"/>
  <c r="P1213" i="4" s="1"/>
  <c r="N1238" i="4"/>
  <c r="P1238" i="4" s="1"/>
  <c r="N658" i="4"/>
  <c r="P658" i="4" s="1"/>
  <c r="N1345" i="4"/>
  <c r="P1345" i="4" s="1"/>
  <c r="N476" i="4"/>
  <c r="P476" i="4" s="1"/>
  <c r="N43" i="4"/>
  <c r="P43" i="4" s="1"/>
  <c r="N475" i="4"/>
  <c r="P475" i="4" s="1"/>
  <c r="N572" i="4"/>
  <c r="P572" i="4" s="1"/>
  <c r="N1119" i="4"/>
  <c r="P1119" i="4" s="1"/>
  <c r="N1486" i="4"/>
  <c r="P1486" i="4" s="1"/>
  <c r="N920" i="4"/>
  <c r="P920" i="4" s="1"/>
  <c r="N1082" i="4"/>
  <c r="P1082" i="4" s="1"/>
  <c r="N1462" i="4"/>
  <c r="P1462" i="4" s="1"/>
  <c r="N568" i="4"/>
  <c r="P568" i="4" s="1"/>
  <c r="N902" i="4"/>
  <c r="P902" i="4" s="1"/>
  <c r="N2012" i="4"/>
  <c r="P2012" i="4" s="1"/>
  <c r="N1713" i="4"/>
  <c r="P1713" i="4" s="1"/>
  <c r="N1121" i="4"/>
  <c r="P1121" i="4" s="1"/>
  <c r="N1418" i="4"/>
  <c r="P1418" i="4" s="1"/>
  <c r="N1668" i="4"/>
  <c r="P1668" i="4" s="1"/>
  <c r="N1171" i="4"/>
  <c r="P1171" i="4" s="1"/>
  <c r="N2057" i="4"/>
  <c r="P2057" i="4" s="1"/>
  <c r="N2018" i="4"/>
  <c r="P2018" i="4" s="1"/>
  <c r="N1699" i="4"/>
  <c r="P1699" i="4" s="1"/>
  <c r="N1758" i="4"/>
  <c r="P1758" i="4" s="1"/>
  <c r="N1853" i="4"/>
  <c r="P1853" i="4" s="1"/>
  <c r="N1768" i="4"/>
  <c r="P1768" i="4" s="1"/>
  <c r="N1273" i="4"/>
  <c r="P1273" i="4" s="1"/>
  <c r="N437" i="4"/>
  <c r="P437" i="4" s="1"/>
  <c r="N480" i="4"/>
  <c r="P480" i="4" s="1"/>
  <c r="N49" i="4"/>
  <c r="P49" i="4" s="1"/>
  <c r="N542" i="4"/>
  <c r="P542" i="4" s="1"/>
  <c r="N78" i="4"/>
  <c r="P78" i="4" s="1"/>
  <c r="N438" i="4"/>
  <c r="P438" i="4" s="1"/>
  <c r="N224" i="4"/>
  <c r="P224" i="4" s="1"/>
  <c r="N101" i="4"/>
  <c r="P101" i="4" s="1"/>
  <c r="N86" i="4"/>
  <c r="P86" i="4" s="1"/>
  <c r="N331" i="4"/>
  <c r="P331" i="4" s="1"/>
  <c r="N57" i="4"/>
  <c r="P57" i="4" s="1"/>
  <c r="N262" i="4"/>
  <c r="P262" i="4" s="1"/>
  <c r="N844" i="4"/>
  <c r="P844" i="4" s="1"/>
  <c r="N687" i="4"/>
  <c r="P687" i="4" s="1"/>
  <c r="N444" i="4"/>
  <c r="P444" i="4" s="1"/>
  <c r="N393" i="4"/>
  <c r="P393" i="4" s="1"/>
  <c r="N805" i="4"/>
  <c r="P805" i="4" s="1"/>
  <c r="N1204" i="4"/>
  <c r="P1204" i="4" s="1"/>
  <c r="N1152" i="4"/>
  <c r="P1152" i="4" s="1"/>
  <c r="N244" i="4"/>
  <c r="P244" i="4" s="1"/>
  <c r="N909" i="4"/>
  <c r="P909" i="4" s="1"/>
  <c r="N1172" i="4"/>
  <c r="P1172" i="4" s="1"/>
  <c r="N1120" i="4"/>
  <c r="P1120" i="4" s="1"/>
  <c r="N567" i="4"/>
  <c r="P567" i="4" s="1"/>
  <c r="N269" i="4"/>
  <c r="P269" i="4" s="1"/>
  <c r="N675" i="4"/>
  <c r="P675" i="4" s="1"/>
  <c r="N134" i="4"/>
  <c r="P134" i="4" s="1"/>
  <c r="N776" i="4"/>
  <c r="P776" i="4" s="1"/>
  <c r="N289" i="4"/>
  <c r="P289" i="4" s="1"/>
  <c r="N832" i="4"/>
  <c r="P832" i="4" s="1"/>
  <c r="N486" i="4"/>
  <c r="P486" i="4" s="1"/>
  <c r="N917" i="4"/>
  <c r="P917" i="4" s="1"/>
  <c r="N1317" i="4"/>
  <c r="P1317" i="4" s="1"/>
  <c r="N1278" i="4"/>
  <c r="P1278" i="4" s="1"/>
  <c r="N508" i="4"/>
  <c r="P508" i="4" s="1"/>
  <c r="N1021" i="4"/>
  <c r="P1021" i="4" s="1"/>
  <c r="N1293" i="4"/>
  <c r="P1293" i="4" s="1"/>
  <c r="N1254" i="4"/>
  <c r="P1254" i="4" s="1"/>
  <c r="N932" i="4"/>
  <c r="P932" i="4" s="1"/>
  <c r="N1505" i="4"/>
  <c r="P1505" i="4" s="1"/>
  <c r="N1283" i="4"/>
  <c r="P1283" i="4" s="1"/>
  <c r="N1948" i="4"/>
  <c r="P1948" i="4" s="1"/>
  <c r="N1388" i="4"/>
  <c r="P1388" i="4" s="1"/>
  <c r="N570" i="4"/>
  <c r="P570" i="4" s="1"/>
  <c r="N732" i="4"/>
  <c r="P732" i="4" s="1"/>
  <c r="N1104" i="4"/>
  <c r="P1104" i="4" s="1"/>
  <c r="N1299" i="4"/>
  <c r="P1299" i="4" s="1"/>
  <c r="N1956" i="4"/>
  <c r="P1956" i="4" s="1"/>
  <c r="N1372" i="4"/>
  <c r="P1372" i="4" s="1"/>
  <c r="N1913" i="4"/>
  <c r="P1913" i="4" s="1"/>
  <c r="N1479" i="4"/>
  <c r="P1479" i="4" s="1"/>
  <c r="N1123" i="4"/>
  <c r="P1123" i="4" s="1"/>
  <c r="N927" i="4"/>
  <c r="P927" i="4" s="1"/>
  <c r="N1822" i="4"/>
  <c r="P1822" i="4" s="1"/>
  <c r="N798" i="4"/>
  <c r="P798" i="4" s="1"/>
  <c r="N1380" i="4"/>
  <c r="P1380" i="4" s="1"/>
  <c r="N1591" i="4"/>
  <c r="P1591" i="4" s="1"/>
  <c r="N931" i="4"/>
  <c r="P931" i="4" s="1"/>
  <c r="N809" i="4"/>
  <c r="P809" i="4" s="1"/>
  <c r="N598" i="4"/>
  <c r="P598" i="4" s="1"/>
  <c r="N372" i="4"/>
  <c r="P372" i="4" s="1"/>
  <c r="N321" i="4"/>
  <c r="P321" i="4" s="1"/>
  <c r="N175" i="4"/>
  <c r="P175" i="4" s="1"/>
  <c r="N59" i="4"/>
  <c r="P59" i="4" s="1"/>
  <c r="N378" i="4"/>
  <c r="P378" i="4" s="1"/>
  <c r="N32" i="4"/>
  <c r="P32" i="4" s="1"/>
  <c r="N197" i="4"/>
  <c r="P197" i="4" s="1"/>
  <c r="N36" i="4"/>
  <c r="P36" i="4" s="1"/>
  <c r="N209" i="4"/>
  <c r="P209" i="4" s="1"/>
  <c r="N402" i="4"/>
  <c r="P402" i="4" s="1"/>
  <c r="N424" i="4"/>
  <c r="P424" i="4" s="1"/>
  <c r="N297" i="4"/>
  <c r="P297" i="4" s="1"/>
  <c r="N316" i="4"/>
  <c r="P316" i="4" s="1"/>
  <c r="N578" i="4"/>
  <c r="P578" i="4" s="1"/>
  <c r="N740" i="4"/>
  <c r="P740" i="4" s="1"/>
  <c r="N1019" i="4"/>
  <c r="P1019" i="4" s="1"/>
  <c r="N701" i="4"/>
  <c r="P701" i="4" s="1"/>
  <c r="N1138" i="4"/>
  <c r="P1138" i="4" s="1"/>
  <c r="N983" i="4"/>
  <c r="P983" i="4" s="1"/>
  <c r="N865" i="4"/>
  <c r="P865" i="4" s="1"/>
  <c r="N1159" i="4"/>
  <c r="P1159" i="4" s="1"/>
  <c r="N1015" i="4"/>
  <c r="P1015" i="4" s="1"/>
  <c r="N846" i="4"/>
  <c r="P846" i="4" s="1"/>
  <c r="N1541" i="4"/>
  <c r="P1541" i="4" s="1"/>
  <c r="N1359" i="4"/>
  <c r="P1359" i="4" s="1"/>
  <c r="N967" i="4"/>
  <c r="P967" i="4" s="1"/>
  <c r="N1490" i="4"/>
  <c r="P1490" i="4" s="1"/>
  <c r="N596" i="4"/>
  <c r="P596" i="4" s="1"/>
  <c r="N27" i="4"/>
  <c r="P27" i="4" s="1"/>
  <c r="N129" i="4"/>
  <c r="P129" i="4" s="1"/>
  <c r="N497" i="4"/>
  <c r="P497" i="4" s="1"/>
  <c r="N122" i="4"/>
  <c r="P122" i="4" s="1"/>
  <c r="N98" i="4"/>
  <c r="P98" i="4" s="1"/>
  <c r="N144" i="4"/>
  <c r="P144" i="4" s="1"/>
  <c r="N234" i="4"/>
  <c r="P234" i="4" s="1"/>
  <c r="N504" i="4"/>
  <c r="P504" i="4" s="1"/>
  <c r="N89" i="4"/>
  <c r="P89" i="4" s="1"/>
  <c r="N304" i="4"/>
  <c r="P304" i="4" s="1"/>
  <c r="N668" i="4"/>
  <c r="P668" i="4" s="1"/>
  <c r="N110" i="4"/>
  <c r="P110" i="4" s="1"/>
  <c r="N1214" i="4"/>
  <c r="P1214" i="4" s="1"/>
  <c r="N1229" i="4"/>
  <c r="P1229" i="4" s="1"/>
  <c r="N1090" i="4"/>
  <c r="P1090" i="4" s="1"/>
  <c r="N1532" i="4"/>
  <c r="P1532" i="4" s="1"/>
  <c r="N1107" i="4"/>
  <c r="P1107" i="4" s="1"/>
  <c r="N804" i="4"/>
  <c r="P804" i="4" s="1"/>
  <c r="N449" i="4"/>
  <c r="P449" i="4" s="1"/>
  <c r="N1543" i="4"/>
  <c r="P1543" i="4" s="1"/>
  <c r="N1079" i="4"/>
  <c r="P1079" i="4" s="1"/>
  <c r="N2041" i="4"/>
  <c r="P2041" i="4" s="1"/>
  <c r="N1879" i="4"/>
  <c r="P1879" i="4" s="1"/>
  <c r="N1280" i="4"/>
  <c r="P1280" i="4" s="1"/>
  <c r="N1311" i="4"/>
  <c r="P1311" i="4" s="1"/>
  <c r="N839" i="4"/>
  <c r="P839" i="4" s="1"/>
  <c r="N1426" i="4"/>
  <c r="P1426" i="4" s="1"/>
  <c r="N715" i="4"/>
  <c r="P715" i="4" s="1"/>
  <c r="N500" i="4"/>
  <c r="P500" i="4" s="1"/>
  <c r="N93" i="4"/>
  <c r="P93" i="4" s="1"/>
  <c r="N892" i="4"/>
  <c r="P892" i="4" s="1"/>
  <c r="N635" i="4"/>
  <c r="P635" i="4" s="1"/>
  <c r="N842" i="4"/>
  <c r="P842" i="4" s="1"/>
  <c r="N473" i="4"/>
  <c r="P473" i="4" s="1"/>
  <c r="N672" i="4"/>
  <c r="P672" i="4" s="1"/>
  <c r="N1626" i="4"/>
  <c r="P1626" i="4" s="1"/>
  <c r="N1964" i="4"/>
  <c r="P1964" i="4" s="1"/>
  <c r="N1761" i="4"/>
  <c r="P1761" i="4" s="1"/>
  <c r="N866" i="4"/>
  <c r="P866" i="4" s="1"/>
  <c r="N399" i="4"/>
  <c r="P399" i="4" s="1"/>
  <c r="N1972" i="4"/>
  <c r="P1972" i="4" s="1"/>
  <c r="N1769" i="4"/>
  <c r="P1769" i="4" s="1"/>
  <c r="N1511" i="4"/>
  <c r="P1511" i="4" s="1"/>
  <c r="N1891" i="4"/>
  <c r="P1891" i="4" s="1"/>
  <c r="N1790" i="4"/>
  <c r="P1790" i="4" s="1"/>
  <c r="N1805" i="4"/>
  <c r="P1805" i="4" s="1"/>
  <c r="N1548" i="4"/>
  <c r="P1548" i="4" s="1"/>
  <c r="N536" i="4"/>
  <c r="P536" i="4" s="1"/>
  <c r="N582" i="4"/>
  <c r="P582" i="4" s="1"/>
  <c r="N362" i="4"/>
  <c r="P362" i="4" s="1"/>
  <c r="N111" i="4"/>
  <c r="P111" i="4" s="1"/>
  <c r="N166" i="4"/>
  <c r="P166" i="4" s="1"/>
  <c r="N14" i="4"/>
  <c r="P14" i="4" s="1"/>
  <c r="N168" i="4"/>
  <c r="P168" i="4" s="1"/>
  <c r="N229" i="4"/>
  <c r="P229" i="4" s="1"/>
  <c r="N278" i="4"/>
  <c r="P278" i="4" s="1"/>
  <c r="N281" i="4"/>
  <c r="P281" i="4" s="1"/>
  <c r="N108" i="4"/>
  <c r="P108" i="4" s="1"/>
  <c r="N583" i="4"/>
  <c r="P583" i="4" s="1"/>
  <c r="N541" i="4"/>
  <c r="P541" i="4" s="1"/>
  <c r="N763" i="4"/>
  <c r="P763" i="4" s="1"/>
  <c r="N794" i="4"/>
  <c r="P794" i="4" s="1"/>
  <c r="N383" i="4"/>
  <c r="P383" i="4" s="1"/>
  <c r="N1379" i="4"/>
  <c r="P1379" i="4" s="1"/>
  <c r="N717" i="4"/>
  <c r="P717" i="4" s="1"/>
  <c r="N607" i="4"/>
  <c r="P607" i="4" s="1"/>
  <c r="N1393" i="4"/>
  <c r="P1393" i="4" s="1"/>
  <c r="N1363" i="4"/>
  <c r="P1363" i="4" s="1"/>
  <c r="N759" i="4"/>
  <c r="P759" i="4" s="1"/>
  <c r="N1961" i="4"/>
  <c r="P1961" i="4" s="1"/>
  <c r="N2082" i="4"/>
  <c r="P2082" i="4" s="1"/>
  <c r="N1995" i="4"/>
  <c r="P1995" i="4" s="1"/>
  <c r="N1800" i="4"/>
  <c r="P1800" i="4" s="1"/>
  <c r="N558" i="4"/>
  <c r="P558" i="4" s="1"/>
  <c r="N226" i="4"/>
  <c r="P226" i="4" s="1"/>
  <c r="N138" i="4"/>
  <c r="P138" i="4" s="1"/>
  <c r="N137" i="4"/>
  <c r="P137" i="4" s="1"/>
  <c r="N1499" i="4"/>
  <c r="P1499" i="4" s="1"/>
  <c r="N303" i="4"/>
  <c r="P303" i="4" s="1"/>
  <c r="N104" i="4"/>
  <c r="P104" i="4" s="1"/>
  <c r="N266" i="4"/>
  <c r="P266" i="4" s="1"/>
  <c r="N1252" i="4"/>
  <c r="P1252" i="4" s="1"/>
  <c r="N241" i="4"/>
  <c r="P241" i="4" s="1"/>
  <c r="N221" i="4"/>
  <c r="P221" i="4" s="1"/>
  <c r="N248" i="4"/>
  <c r="P248" i="4" s="1"/>
  <c r="N267" i="4"/>
  <c r="P267" i="4" s="1"/>
  <c r="N1054" i="4"/>
  <c r="P1054" i="4" s="1"/>
  <c r="N416" i="4"/>
  <c r="P416" i="4" s="1"/>
  <c r="N430" i="4"/>
  <c r="P430" i="4" s="1"/>
  <c r="N12" i="4"/>
  <c r="P12" i="4" s="1"/>
  <c r="N392" i="4"/>
  <c r="P392" i="4" s="1"/>
  <c r="N28" i="4"/>
  <c r="P28" i="4" s="1"/>
  <c r="N156" i="4"/>
  <c r="P156" i="4" s="1"/>
  <c r="N969" i="4"/>
  <c r="P969" i="4" s="1"/>
  <c r="N1282" i="4"/>
  <c r="P1282" i="4" s="1"/>
  <c r="N1776" i="4"/>
  <c r="P1776" i="4" s="1"/>
  <c r="N1203" i="4"/>
  <c r="P1203" i="4" s="1"/>
  <c r="N1845" i="4"/>
  <c r="P1845" i="4" s="1"/>
  <c r="N748" i="4"/>
  <c r="P748" i="4" s="1"/>
  <c r="N498" i="4"/>
  <c r="P498" i="4" s="1"/>
  <c r="N1241" i="4"/>
  <c r="P1241" i="4" s="1"/>
  <c r="N1106" i="4"/>
  <c r="P1106" i="4" s="1"/>
  <c r="N1920" i="4"/>
  <c r="P1920" i="4" s="1"/>
  <c r="N1661" i="4"/>
  <c r="P1661" i="4" s="1"/>
  <c r="N489" i="4"/>
  <c r="P489" i="4" s="1"/>
  <c r="N1561" i="4"/>
  <c r="P1561" i="4" s="1"/>
  <c r="N1850" i="4"/>
  <c r="P1850" i="4" s="1"/>
  <c r="N841" i="4"/>
  <c r="P841" i="4" s="1"/>
  <c r="N1314" i="4"/>
  <c r="P1314" i="4" s="1"/>
  <c r="N1936" i="4"/>
  <c r="P1936" i="4" s="1"/>
  <c r="N1857" i="4"/>
  <c r="P1857" i="4" s="1"/>
  <c r="N1367" i="4"/>
  <c r="P1367" i="4" s="1"/>
  <c r="N1846" i="4"/>
  <c r="P1846" i="4" s="1"/>
  <c r="N1974" i="4"/>
  <c r="P1974" i="4" s="1"/>
  <c r="N863" i="4"/>
  <c r="P863" i="4" s="1"/>
  <c r="N2071" i="4"/>
  <c r="P2071" i="4" s="1"/>
  <c r="N1547" i="4"/>
  <c r="P1547" i="4" s="1"/>
  <c r="N671" i="4"/>
  <c r="P671" i="4" s="1"/>
  <c r="N963" i="4"/>
  <c r="P963" i="4" s="1"/>
  <c r="N1792" i="4"/>
  <c r="P1792" i="4" s="1"/>
  <c r="N1669" i="4"/>
  <c r="P1669" i="4" s="1"/>
  <c r="N1154" i="4"/>
  <c r="P1154" i="4" s="1"/>
  <c r="N1798" i="4"/>
  <c r="P1798" i="4" s="1"/>
  <c r="N1522" i="4"/>
  <c r="P1522" i="4" s="1"/>
  <c r="N1925" i="4"/>
  <c r="P1925" i="4" s="1"/>
  <c r="N1890" i="4"/>
  <c r="P1890" i="4" s="1"/>
  <c r="N1134" i="4"/>
  <c r="P1134" i="4" s="1"/>
  <c r="N1967" i="4"/>
  <c r="P1967" i="4" s="1"/>
  <c r="N1671" i="4"/>
  <c r="P1671" i="4" s="1"/>
  <c r="N946" i="4"/>
  <c r="P946" i="4" s="1"/>
  <c r="N1220" i="4"/>
  <c r="P1220" i="4" s="1"/>
  <c r="N1291" i="4"/>
  <c r="P1291" i="4" s="1"/>
  <c r="N1985" i="4"/>
  <c r="P1985" i="4" s="1"/>
  <c r="N369" i="4"/>
  <c r="P369" i="4" s="1"/>
  <c r="N1723" i="4"/>
  <c r="P1723" i="4" s="1"/>
  <c r="N1999" i="4"/>
  <c r="P1999" i="4" s="1"/>
  <c r="N1719" i="4"/>
  <c r="P1719" i="4" s="1"/>
  <c r="N1497" i="4"/>
  <c r="P1497" i="4" s="1"/>
  <c r="N1841" i="4"/>
  <c r="P1841" i="4" s="1"/>
  <c r="N1344" i="4"/>
  <c r="P1344" i="4" s="1"/>
  <c r="N1703" i="4"/>
  <c r="P1703" i="4" s="1"/>
  <c r="N706" i="4"/>
  <c r="P706" i="4" s="1"/>
  <c r="N2063" i="4"/>
  <c r="P2063" i="4" s="1"/>
  <c r="N1327" i="4"/>
  <c r="P1327" i="4" s="1"/>
  <c r="N2027" i="4"/>
  <c r="P2027" i="4" s="1"/>
  <c r="N1970" i="4"/>
  <c r="P1970" i="4" s="1"/>
  <c r="N1663" i="4"/>
  <c r="P1663" i="4" s="1"/>
  <c r="N1087" i="4"/>
  <c r="P1087" i="4" s="1"/>
  <c r="N470" i="4"/>
  <c r="P470" i="4" s="1"/>
  <c r="N483" i="4"/>
  <c r="P483" i="4" s="1"/>
  <c r="N356" i="4"/>
  <c r="P356" i="4" s="1"/>
  <c r="N904" i="4"/>
  <c r="P904" i="4" s="1"/>
  <c r="N496" i="4"/>
  <c r="P496" i="4" s="1"/>
  <c r="N872" i="4"/>
  <c r="P872" i="4" s="1"/>
  <c r="N575" i="4"/>
  <c r="P575" i="4" s="1"/>
  <c r="N1077" i="4"/>
  <c r="P1077" i="4" s="1"/>
  <c r="N1349" i="4"/>
  <c r="P1349" i="4" s="1"/>
  <c r="N1374" i="4"/>
  <c r="P1374" i="4" s="1"/>
  <c r="N683" i="4"/>
  <c r="P683" i="4" s="1"/>
  <c r="N1053" i="4"/>
  <c r="P1053" i="4" s="1"/>
  <c r="N1389" i="4"/>
  <c r="P1389" i="4" s="1"/>
  <c r="N1414" i="4"/>
  <c r="P1414" i="4" s="1"/>
  <c r="N1084" i="4"/>
  <c r="P1084" i="4" s="1"/>
  <c r="N883" i="4"/>
  <c r="N1660" i="4"/>
  <c r="P1660" i="4" s="1"/>
  <c r="N1228" i="4"/>
  <c r="P1228" i="4" s="1"/>
  <c r="N495" i="4"/>
  <c r="P495" i="4" s="1"/>
  <c r="N979" i="4"/>
  <c r="P979" i="4" s="1"/>
  <c r="N1607" i="4"/>
  <c r="P1607" i="4" s="1"/>
  <c r="N1276" i="4"/>
  <c r="P1276" i="4" s="1"/>
  <c r="N592" i="4"/>
  <c r="P592" i="4" s="1"/>
  <c r="N1687" i="4"/>
  <c r="P1687" i="4" s="1"/>
  <c r="N1990" i="4"/>
  <c r="P1990" i="4" s="1"/>
  <c r="N958" i="4"/>
  <c r="P958" i="4" s="1"/>
  <c r="N193" i="4"/>
  <c r="P193" i="4" s="1"/>
  <c r="N723" i="4"/>
  <c r="P723" i="4" s="1"/>
  <c r="N30" i="4"/>
  <c r="P30" i="4" s="1"/>
  <c r="N756" i="4"/>
  <c r="P756" i="4" s="1"/>
  <c r="N366" i="4"/>
  <c r="P366" i="4" s="1"/>
  <c r="N808" i="4"/>
  <c r="P808" i="4" s="1"/>
  <c r="N219" i="4"/>
  <c r="P219" i="4" s="1"/>
  <c r="N965" i="4"/>
  <c r="P965" i="4" s="1"/>
  <c r="N1301" i="4"/>
  <c r="P1301" i="4" s="1"/>
  <c r="N1262" i="4"/>
  <c r="P1262" i="4" s="1"/>
  <c r="N634" i="4"/>
  <c r="P634" i="4" s="1"/>
  <c r="N1005" i="4"/>
  <c r="P1005" i="4" s="1"/>
  <c r="N1277" i="4"/>
  <c r="P1277" i="4" s="1"/>
  <c r="N1302" i="4"/>
  <c r="P1302" i="4" s="1"/>
  <c r="N848" i="4"/>
  <c r="P848" i="4" s="1"/>
  <c r="N1473" i="4"/>
  <c r="P1473" i="4" s="1"/>
  <c r="N610" i="4"/>
  <c r="P610" i="4" s="1"/>
  <c r="N603" i="4"/>
  <c r="P603" i="4" s="1"/>
  <c r="N477" i="4"/>
  <c r="P477" i="4" s="1"/>
  <c r="N984" i="4"/>
  <c r="P984" i="4" s="1"/>
  <c r="N1397" i="4"/>
  <c r="P1397" i="4" s="1"/>
  <c r="N1614" i="4"/>
  <c r="P1614" i="4" s="1"/>
  <c r="N845" i="4"/>
  <c r="P845" i="4" s="1"/>
  <c r="N1501" i="4"/>
  <c r="P1501" i="4" s="1"/>
  <c r="N1590" i="4"/>
  <c r="P1590" i="4" s="1"/>
  <c r="N1135" i="4"/>
  <c r="P1135" i="4" s="1"/>
  <c r="N1553" i="4"/>
  <c r="P1553" i="4" s="1"/>
  <c r="N855" i="4"/>
  <c r="P855" i="4" s="1"/>
  <c r="N1809" i="4"/>
  <c r="P1809" i="4" s="1"/>
  <c r="N994" i="4"/>
  <c r="P994" i="4" s="1"/>
  <c r="N1610" i="4"/>
  <c r="P1610" i="4" s="1"/>
  <c r="N1844" i="4"/>
  <c r="P1844" i="4" s="1"/>
  <c r="N1635" i="4"/>
  <c r="P1635" i="4" s="1"/>
  <c r="N705" i="4"/>
  <c r="P705" i="4" s="1"/>
  <c r="N1815" i="4"/>
  <c r="P1815" i="4" s="1"/>
  <c r="N2086" i="4"/>
  <c r="P2086" i="4" s="1"/>
  <c r="N1487" i="4"/>
  <c r="P1487" i="4" s="1"/>
  <c r="N1709" i="4"/>
  <c r="P1709" i="4" s="1"/>
  <c r="N1435" i="4"/>
  <c r="P1435" i="4" s="1"/>
  <c r="N882" i="4"/>
  <c r="P882" i="4" s="1"/>
  <c r="N15" i="4"/>
  <c r="P15" i="4" s="1"/>
  <c r="N102" i="4"/>
  <c r="P102" i="4" s="1"/>
  <c r="N240" i="4"/>
  <c r="P240" i="4" s="1"/>
  <c r="N419" i="4"/>
  <c r="P419" i="4" s="1"/>
  <c r="N333" i="4"/>
  <c r="P333" i="4" s="1"/>
  <c r="N186" i="4"/>
  <c r="P186" i="4" s="1"/>
  <c r="N112" i="4"/>
  <c r="P112" i="4" s="1"/>
  <c r="N273" i="4"/>
  <c r="P273" i="4" s="1"/>
  <c r="N214" i="4"/>
  <c r="P214" i="4" s="1"/>
  <c r="N66" i="4"/>
  <c r="P66" i="4" s="1"/>
  <c r="N204" i="4"/>
  <c r="P204" i="4" s="1"/>
  <c r="N427" i="4"/>
  <c r="P427" i="4" s="1"/>
  <c r="N972" i="4"/>
  <c r="P972" i="4" s="1"/>
  <c r="N968" i="4"/>
  <c r="P968" i="4" s="1"/>
  <c r="N571" i="4"/>
  <c r="P571" i="4" s="1"/>
  <c r="N693" i="4"/>
  <c r="P693" i="4" s="1"/>
  <c r="N1061" i="4"/>
  <c r="P1061" i="4" s="1"/>
  <c r="N1333" i="4"/>
  <c r="P1333" i="4" s="1"/>
  <c r="N1294" i="4"/>
  <c r="P1294" i="4" s="1"/>
  <c r="N639" i="4"/>
  <c r="P639" i="4" s="1"/>
  <c r="N1037" i="4"/>
  <c r="P1037" i="4" s="1"/>
  <c r="N1309" i="4"/>
  <c r="P1309" i="4" s="1"/>
  <c r="N1398" i="4"/>
  <c r="P1398" i="4" s="1"/>
  <c r="N1016" i="4"/>
  <c r="P1016" i="4" s="1"/>
  <c r="N174" i="4"/>
  <c r="P174" i="4" s="1"/>
  <c r="N681" i="4"/>
  <c r="P681" i="4" s="1"/>
  <c r="N518" i="4"/>
  <c r="P518" i="4" s="1"/>
  <c r="N948" i="4"/>
  <c r="P948" i="4" s="1"/>
  <c r="N626" i="4"/>
  <c r="P626" i="4" s="1"/>
  <c r="N1000" i="4"/>
  <c r="P1000" i="4" s="1"/>
  <c r="N663" i="4"/>
  <c r="P663" i="4" s="1"/>
  <c r="N1173" i="4"/>
  <c r="P1173" i="4" s="1"/>
  <c r="N1445" i="4"/>
  <c r="P1445" i="4" s="1"/>
  <c r="N1406" i="4"/>
  <c r="P1406" i="4" s="1"/>
  <c r="N692" i="4"/>
  <c r="P692" i="4" s="1"/>
  <c r="N1149" i="4"/>
  <c r="P1149" i="4" s="1"/>
  <c r="N1421" i="4"/>
  <c r="P1421" i="4" s="1"/>
  <c r="N1510" i="4"/>
  <c r="P1510" i="4" s="1"/>
  <c r="N849" i="4"/>
  <c r="P849" i="4" s="1"/>
  <c r="N1011" i="4"/>
  <c r="P1011" i="4" s="1"/>
  <c r="N1596" i="4"/>
  <c r="P1596" i="4" s="1"/>
  <c r="N2028" i="4"/>
  <c r="P2028" i="4" s="1"/>
  <c r="N1539" i="4"/>
  <c r="P1539" i="4" s="1"/>
  <c r="N1052" i="4"/>
  <c r="P1052" i="4" s="1"/>
  <c r="N1114" i="4"/>
  <c r="P1114" i="4" s="1"/>
  <c r="N1290" i="4"/>
  <c r="P1290" i="4" s="1"/>
  <c r="N1585" i="4"/>
  <c r="P1585" i="4" s="1"/>
  <c r="N2036" i="4"/>
  <c r="P2036" i="4" s="1"/>
  <c r="N1549" i="4"/>
  <c r="P1549" i="4" s="1"/>
  <c r="N2089" i="4"/>
  <c r="P2089" i="4" s="1"/>
  <c r="N1599" i="4"/>
  <c r="P1599" i="4" s="1"/>
  <c r="N1923" i="4"/>
  <c r="P1923" i="4" s="1"/>
  <c r="N2054" i="4"/>
  <c r="P2054" i="4" s="1"/>
  <c r="N1726" i="4"/>
  <c r="P1726" i="4" s="1"/>
  <c r="N2065" i="4"/>
  <c r="P2065" i="4" s="1"/>
  <c r="N401" i="4"/>
  <c r="P401" i="4" s="1"/>
  <c r="N1371" i="4"/>
  <c r="P1371" i="4" s="1"/>
  <c r="N1465" i="4"/>
  <c r="P1465" i="4" s="1"/>
  <c r="N618" i="4"/>
  <c r="P618" i="4" s="1"/>
  <c r="N534" i="4"/>
  <c r="P534" i="4" s="1"/>
  <c r="N230" i="4"/>
  <c r="P230" i="4" s="1"/>
  <c r="N13" i="4"/>
  <c r="P13" i="4" s="1"/>
  <c r="N654" i="4"/>
  <c r="P654" i="4" s="1"/>
  <c r="N448" i="4"/>
  <c r="P448" i="4" s="1"/>
  <c r="N301" i="4"/>
  <c r="P301" i="4" s="1"/>
  <c r="N414" i="4"/>
  <c r="P414" i="4" s="1"/>
  <c r="N85" i="4"/>
  <c r="P85" i="4" s="1"/>
  <c r="N208" i="4"/>
  <c r="P208" i="4" s="1"/>
  <c r="N293" i="4"/>
  <c r="P293" i="4" s="1"/>
  <c r="N466" i="4"/>
  <c r="P466" i="4" s="1"/>
  <c r="N139" i="4"/>
  <c r="P139" i="4" s="1"/>
  <c r="N233" i="4"/>
  <c r="P233" i="4" s="1"/>
  <c r="N252" i="4"/>
  <c r="P252" i="4" s="1"/>
  <c r="N162" i="4"/>
  <c r="P162" i="4" s="1"/>
  <c r="N757" i="4"/>
  <c r="P757" i="4" s="1"/>
  <c r="N1598" i="4"/>
  <c r="P1598" i="4" s="1"/>
  <c r="N439" i="4"/>
  <c r="P439" i="4" s="1"/>
  <c r="N1507" i="4"/>
  <c r="P1507" i="4" s="1"/>
  <c r="N1420" i="4"/>
  <c r="P1420" i="4" s="1"/>
  <c r="N1156" i="4"/>
  <c r="P1156" i="4" s="1"/>
  <c r="N1491" i="4"/>
  <c r="P1491" i="4" s="1"/>
  <c r="N1436" i="4"/>
  <c r="P1436" i="4" s="1"/>
  <c r="N1641" i="4"/>
  <c r="P1641" i="4" s="1"/>
  <c r="N1531" i="4"/>
  <c r="P1531" i="4" s="1"/>
  <c r="N684" i="4"/>
  <c r="P684" i="4" s="1"/>
  <c r="N1960" i="4"/>
  <c r="P1960" i="4" s="1"/>
  <c r="N803" i="4"/>
  <c r="P803" i="4" s="1"/>
  <c r="N373" i="4"/>
  <c r="P373" i="4" s="1"/>
  <c r="N352" i="4"/>
  <c r="P352" i="4" s="1"/>
  <c r="N160" i="4"/>
  <c r="P160" i="4" s="1"/>
  <c r="N512" i="4"/>
  <c r="P512" i="4" s="1"/>
  <c r="N109" i="4"/>
  <c r="P109" i="4" s="1"/>
  <c r="N173" i="4"/>
  <c r="P173" i="4" s="1"/>
  <c r="N312" i="4"/>
  <c r="P312" i="4" s="1"/>
  <c r="N418" i="4"/>
  <c r="P418" i="4" s="1"/>
  <c r="N403" i="4"/>
  <c r="P403" i="4" s="1"/>
  <c r="N300" i="4"/>
  <c r="P300" i="4" s="1"/>
  <c r="N469" i="4"/>
  <c r="P469" i="4" s="1"/>
  <c r="N704" i="4"/>
  <c r="P704" i="4" s="1"/>
  <c r="N581" i="4"/>
  <c r="P581" i="4" s="1"/>
  <c r="N790" i="4"/>
  <c r="P790" i="4" s="1"/>
  <c r="N971" i="4"/>
  <c r="P971" i="4" s="1"/>
  <c r="N754" i="4"/>
  <c r="P754" i="4" s="1"/>
  <c r="N1740" i="4"/>
  <c r="P1740" i="4" s="1"/>
  <c r="N1452" i="4"/>
  <c r="P1452" i="4" s="1"/>
  <c r="N897" i="4"/>
  <c r="P897" i="4" s="1"/>
  <c r="N1226" i="4"/>
  <c r="P1226" i="4" s="1"/>
  <c r="N1732" i="4"/>
  <c r="P1732" i="4" s="1"/>
  <c r="N1468" i="4"/>
  <c r="P1468" i="4" s="1"/>
  <c r="N974" i="4"/>
  <c r="P974" i="4" s="1"/>
  <c r="N529" i="4"/>
  <c r="P529" i="4" s="1"/>
  <c r="N1695" i="4"/>
  <c r="P1695" i="4" s="1"/>
  <c r="N367" i="4"/>
  <c r="P367" i="4" s="1"/>
  <c r="N1928" i="4"/>
  <c r="P1928" i="4" s="1"/>
  <c r="N633" i="4"/>
  <c r="P633" i="4" s="1"/>
  <c r="N335" i="4"/>
  <c r="P335" i="4" s="1"/>
  <c r="N318" i="4"/>
  <c r="P318" i="4" s="1"/>
  <c r="N128" i="4"/>
  <c r="P128" i="4" s="1"/>
  <c r="N63" i="4"/>
  <c r="P63" i="4" s="1"/>
  <c r="N1072" i="4"/>
  <c r="P1072" i="4" s="1"/>
  <c r="N1509" i="4"/>
  <c r="P1509" i="4" s="1"/>
  <c r="N99" i="4"/>
  <c r="P99" i="4" s="1"/>
  <c r="N977" i="4"/>
  <c r="P977" i="4" s="1"/>
  <c r="N1315" i="4"/>
  <c r="P1315" i="4" s="1"/>
  <c r="N609" i="4"/>
  <c r="P609" i="4" s="1"/>
  <c r="N523" i="4"/>
  <c r="P523" i="4" s="1"/>
  <c r="N1329" i="4"/>
  <c r="P1329" i="4" s="1"/>
  <c r="N1331" i="4"/>
  <c r="P1331" i="4" s="1"/>
  <c r="N673" i="4"/>
  <c r="P673" i="4" s="1"/>
  <c r="N1929" i="4"/>
  <c r="P1929" i="4" s="1"/>
  <c r="N685" i="4"/>
  <c r="P685" i="4" s="1"/>
  <c r="N2059" i="4"/>
  <c r="P2059" i="4" s="1"/>
  <c r="N1583" i="4"/>
  <c r="P1583" i="4" s="1"/>
  <c r="N1316" i="4"/>
  <c r="P1316" i="4" s="1"/>
  <c r="N870" i="4"/>
  <c r="P870" i="4" s="1"/>
  <c r="N661" i="4"/>
  <c r="P661" i="4" s="1"/>
  <c r="N355" i="4"/>
  <c r="P355" i="4" s="1"/>
  <c r="N277" i="4"/>
  <c r="P277" i="4" s="1"/>
  <c r="N574" i="4"/>
  <c r="P574" i="4" s="1"/>
  <c r="N346" i="4"/>
  <c r="P346" i="4" s="1"/>
  <c r="N274" i="4"/>
  <c r="P274" i="4" s="1"/>
  <c r="N56" i="4"/>
  <c r="P56" i="4" s="1"/>
  <c r="N106" i="4"/>
  <c r="P106" i="4" s="1"/>
  <c r="N440" i="4"/>
  <c r="P440" i="4" s="1"/>
  <c r="N153" i="4"/>
  <c r="P153" i="4" s="1"/>
  <c r="N432" i="4"/>
  <c r="P432" i="4" s="1"/>
  <c r="N1032" i="4"/>
  <c r="P1032" i="4" s="1"/>
  <c r="N471" i="4"/>
  <c r="P471" i="4" s="1"/>
  <c r="N1470" i="4"/>
  <c r="P1470" i="4" s="1"/>
  <c r="N1485" i="4"/>
  <c r="P1485" i="4" s="1"/>
  <c r="N1377" i="4"/>
  <c r="P1377" i="4" s="1"/>
  <c r="N1639" i="4"/>
  <c r="P1639" i="4" s="1"/>
  <c r="N1292" i="4"/>
  <c r="P1292" i="4" s="1"/>
  <c r="N629" i="4"/>
  <c r="P629" i="4" s="1"/>
  <c r="N915" i="4"/>
  <c r="P915" i="4" s="1"/>
  <c r="N1649" i="4"/>
  <c r="P1649" i="4" s="1"/>
  <c r="N1308" i="4"/>
  <c r="P1308" i="4" s="1"/>
  <c r="N431" i="4"/>
  <c r="P431" i="4" s="1"/>
  <c r="N1525" i="4"/>
  <c r="P1525" i="4" s="1"/>
  <c r="N1958" i="4"/>
  <c r="P1958" i="4" s="1"/>
  <c r="N1337" i="4"/>
  <c r="P1337" i="4" s="1"/>
  <c r="N404" i="4"/>
  <c r="P404" i="4" s="1"/>
  <c r="N29" i="4"/>
  <c r="P29" i="4" s="1"/>
  <c r="N54" i="4"/>
  <c r="P54" i="4" s="1"/>
  <c r="N220" i="4"/>
  <c r="P220" i="4" s="1"/>
  <c r="N1193" i="4"/>
  <c r="P1193" i="4" s="1"/>
  <c r="N459" i="4"/>
  <c r="P459" i="4" s="1"/>
  <c r="N50" i="4"/>
  <c r="P50" i="4" s="1"/>
  <c r="N11" i="4"/>
  <c r="P11" i="4" s="1"/>
  <c r="N510" i="4"/>
  <c r="P510" i="4" s="1"/>
  <c r="N47" i="4"/>
  <c r="P47" i="4" s="1"/>
  <c r="N458" i="4"/>
  <c r="P458" i="4" s="1"/>
  <c r="N253" i="4"/>
  <c r="P253" i="4" s="1"/>
  <c r="N265" i="4"/>
  <c r="P265" i="4" s="1"/>
  <c r="N2056" i="4"/>
  <c r="P2056" i="4" s="1"/>
  <c r="N276" i="4"/>
  <c r="P276" i="4" s="1"/>
  <c r="N69" i="4"/>
  <c r="P69" i="4" s="1"/>
  <c r="N336" i="4"/>
  <c r="P336" i="4" s="1"/>
  <c r="N435" i="4"/>
  <c r="P435" i="4" s="1"/>
  <c r="N165" i="4"/>
  <c r="P165" i="4" s="1"/>
  <c r="N426" i="4"/>
  <c r="P426" i="4" s="1"/>
  <c r="N1188" i="4"/>
  <c r="P1188" i="4" s="1"/>
  <c r="N1191" i="4"/>
  <c r="P1191" i="4" s="1"/>
  <c r="N2032" i="4"/>
  <c r="P2032" i="4" s="1"/>
  <c r="N1533" i="4"/>
  <c r="P1533" i="4" s="1"/>
  <c r="N1965" i="4"/>
  <c r="P1965" i="4" s="1"/>
  <c r="N1164" i="4"/>
  <c r="P1164" i="4" s="1"/>
  <c r="N825" i="4"/>
  <c r="P825" i="4" s="1"/>
  <c r="N867" i="4"/>
  <c r="P867" i="4" s="1"/>
  <c r="N1559" i="4"/>
  <c r="P1559" i="4" s="1"/>
  <c r="N641" i="4"/>
  <c r="P641" i="4" s="1"/>
  <c r="N1861" i="4"/>
  <c r="P1861" i="4" s="1"/>
  <c r="N1196" i="4"/>
  <c r="P1196" i="4" s="1"/>
  <c r="N1698" i="4"/>
  <c r="P1698" i="4" s="1"/>
  <c r="N975" i="4"/>
  <c r="P975" i="4" s="1"/>
  <c r="N978" i="4"/>
  <c r="P978" i="4" s="1"/>
  <c r="N1211" i="4"/>
  <c r="P1211" i="4" s="1"/>
  <c r="N1031" i="4"/>
  <c r="P1031" i="4" s="1"/>
  <c r="N2061" i="4"/>
  <c r="P2061" i="4" s="1"/>
  <c r="N1615" i="4"/>
  <c r="P1615" i="4" s="1"/>
  <c r="N1256" i="4"/>
  <c r="P1256" i="4" s="1"/>
  <c r="N1216" i="4"/>
  <c r="P1216" i="4" s="1"/>
  <c r="N1648" i="4"/>
  <c r="P1648" i="4" s="1"/>
  <c r="N1787" i="4"/>
  <c r="P1787" i="4" s="1"/>
  <c r="N1906" i="4"/>
  <c r="P1906" i="4" s="1"/>
  <c r="N1017" i="4"/>
  <c r="P1017" i="4" s="1"/>
  <c r="N1650" i="4"/>
  <c r="P1650" i="4" s="1"/>
  <c r="N2104" i="4"/>
  <c r="P2104" i="4" s="1"/>
  <c r="N1921" i="4"/>
  <c r="P1921" i="4" s="1"/>
  <c r="N1529" i="4"/>
  <c r="P1529" i="4" s="1"/>
  <c r="N709" i="4"/>
  <c r="P709" i="4" s="1"/>
  <c r="N1824" i="4"/>
  <c r="P1824" i="4" s="1"/>
  <c r="N1303" i="4"/>
  <c r="P1303" i="4" s="1"/>
  <c r="N1679" i="4"/>
  <c r="P1679" i="4" s="1"/>
  <c r="N490" i="4"/>
  <c r="P490" i="4" s="1"/>
  <c r="N1595" i="4"/>
  <c r="P1595" i="4" s="1"/>
  <c r="N2010" i="4"/>
  <c r="N1570" i="4"/>
  <c r="P1570" i="4" s="1"/>
  <c r="N905" i="4"/>
  <c r="P905" i="4" s="1"/>
  <c r="N2048" i="4"/>
  <c r="P2048" i="4" s="1"/>
  <c r="N1391" i="4"/>
  <c r="P1391" i="4" s="1"/>
  <c r="N1743" i="4"/>
  <c r="P1743" i="4" s="1"/>
  <c r="N1232" i="4"/>
  <c r="P1232" i="4" s="1"/>
  <c r="N1739" i="4"/>
  <c r="P1739" i="4" s="1"/>
  <c r="N2042" i="4"/>
  <c r="P2042" i="4" s="1"/>
  <c r="N1323" i="4"/>
  <c r="P1323" i="4" s="1"/>
  <c r="N1690" i="4"/>
  <c r="P1690" i="4" s="1"/>
  <c r="N1715" i="4"/>
  <c r="P1715" i="4" s="1"/>
  <c r="N1889" i="4"/>
  <c r="P1889" i="4" s="1"/>
  <c r="N2070" i="4"/>
  <c r="P2070" i="4" s="1"/>
  <c r="N1464" i="4"/>
  <c r="P1464" i="4" s="1"/>
  <c r="N1039" i="4"/>
  <c r="P1039" i="4" s="1"/>
  <c r="N1975" i="4"/>
  <c r="P1975" i="4" s="1"/>
  <c r="N1997" i="4"/>
  <c r="P1997" i="4" s="1"/>
  <c r="N1803" i="4"/>
  <c r="P1803" i="4" s="1"/>
  <c r="N1632" i="4"/>
  <c r="P1632" i="4" s="1"/>
  <c r="N642" i="4"/>
  <c r="P642" i="4" s="1"/>
  <c r="N860" i="4"/>
  <c r="P860" i="4" s="1"/>
  <c r="N539" i="4"/>
  <c r="P539" i="4" s="1"/>
  <c r="N525" i="4"/>
  <c r="P525" i="4" s="1"/>
  <c r="N591" i="4"/>
  <c r="P591" i="4" s="1"/>
  <c r="N457" i="4"/>
  <c r="P457" i="4" s="1"/>
  <c r="N1028" i="4"/>
  <c r="P1028" i="4" s="1"/>
  <c r="N778" i="4"/>
  <c r="P778" i="4" s="1"/>
  <c r="N680" i="4"/>
  <c r="P680" i="4" s="1"/>
  <c r="N1630" i="4"/>
  <c r="P1630" i="4" s="1"/>
  <c r="N87" i="4"/>
  <c r="P87" i="4" s="1"/>
  <c r="N721" i="4"/>
  <c r="P721" i="4" s="1"/>
  <c r="N779" i="4"/>
  <c r="P779" i="4" s="1"/>
  <c r="N323" i="4"/>
  <c r="P323" i="4" s="1"/>
  <c r="N1169" i="4"/>
  <c r="P1169" i="4" s="1"/>
  <c r="N1530" i="4"/>
  <c r="P1530" i="4" s="1"/>
  <c r="N1916" i="4"/>
  <c r="P1916" i="4" s="1"/>
  <c r="N1665" i="4"/>
  <c r="P1665" i="4" s="1"/>
  <c r="N1275" i="4"/>
  <c r="P1275" i="4" s="1"/>
  <c r="N1239" i="4"/>
  <c r="P1239" i="4" s="1"/>
  <c r="N1139" i="4"/>
  <c r="P1139" i="4" s="1"/>
  <c r="N1224" i="4"/>
  <c r="P1224" i="4" s="1"/>
  <c r="N131" i="4"/>
  <c r="P131" i="4" s="1"/>
  <c r="N1811" i="4"/>
  <c r="P1811" i="4" s="1"/>
  <c r="N998" i="4"/>
  <c r="P998" i="4" s="1"/>
  <c r="N1081" i="4"/>
  <c r="P1081" i="4" s="1"/>
  <c r="N1328" i="4"/>
  <c r="P1328" i="4" s="1"/>
  <c r="N35" i="4"/>
  <c r="P35" i="4" s="1"/>
  <c r="N1456" i="4"/>
  <c r="P1456" i="4" s="1"/>
  <c r="N1898" i="4"/>
  <c r="P1898" i="4" s="1"/>
  <c r="N1767" i="4"/>
  <c r="P1767" i="4" s="1"/>
  <c r="N2075" i="4"/>
  <c r="P2075" i="4" s="1"/>
  <c r="N711" i="4"/>
  <c r="P711" i="4" s="1"/>
  <c r="N409" i="4"/>
  <c r="P409" i="4" s="1"/>
  <c r="N613" i="4"/>
  <c r="P613" i="4" s="1"/>
  <c r="N962" i="4"/>
  <c r="P962" i="4" s="1"/>
  <c r="N163" i="4"/>
  <c r="P163" i="4" s="1"/>
  <c r="N1876" i="4"/>
  <c r="P1876" i="4" s="1"/>
  <c r="N1415" i="4"/>
  <c r="P1415" i="4" s="1"/>
  <c r="N1870" i="4"/>
  <c r="P1870" i="4" s="1"/>
  <c r="N171" i="4"/>
  <c r="P171" i="4" s="1"/>
  <c r="N453" i="4"/>
  <c r="P453" i="4" s="1"/>
  <c r="N319" i="4"/>
  <c r="P319" i="4" s="1"/>
  <c r="N718" i="4"/>
  <c r="P718" i="4" s="1"/>
  <c r="N479" i="4"/>
  <c r="P479" i="4" s="1"/>
  <c r="N836" i="4"/>
  <c r="P836" i="4" s="1"/>
  <c r="N231" i="4"/>
  <c r="P231" i="4" s="1"/>
  <c r="N1073" i="4"/>
  <c r="P1073" i="4" s="1"/>
  <c r="N588" i="4"/>
  <c r="P588" i="4" s="1"/>
  <c r="N936" i="4"/>
  <c r="P936" i="4" s="1"/>
  <c r="N795" i="4"/>
  <c r="P795" i="4" s="1"/>
  <c r="N1101" i="4"/>
  <c r="P1101" i="4" s="1"/>
  <c r="N420" i="4"/>
  <c r="P420" i="4" s="1"/>
  <c r="N1676" i="4"/>
  <c r="P1676" i="4" s="1"/>
  <c r="N976" i="4"/>
  <c r="P976" i="4" s="1"/>
  <c r="N966" i="4"/>
  <c r="P966" i="4" s="1"/>
  <c r="N1721" i="4"/>
  <c r="P1721" i="4" s="1"/>
  <c r="N1312" i="4"/>
  <c r="P1312" i="4" s="1"/>
  <c r="N1271" i="4"/>
  <c r="P1271" i="4" s="1"/>
  <c r="N1618" i="4"/>
  <c r="P1618" i="4" s="1"/>
  <c r="N550" i="4"/>
  <c r="P550" i="4" s="1"/>
  <c r="N421" i="4"/>
  <c r="P421" i="4" s="1"/>
  <c r="N181" i="4"/>
  <c r="P181" i="4" s="1"/>
  <c r="N184" i="4"/>
  <c r="P184" i="4" s="1"/>
  <c r="N342" i="4"/>
  <c r="P342" i="4" s="1"/>
  <c r="N140" i="4"/>
  <c r="P140" i="4" s="1"/>
  <c r="N562" i="4"/>
  <c r="P562" i="4" s="1"/>
  <c r="N743" i="4"/>
  <c r="P743" i="4" s="1"/>
  <c r="N1189" i="4"/>
  <c r="P1189" i="4" s="1"/>
  <c r="N1550" i="4"/>
  <c r="P1550" i="4" s="1"/>
  <c r="N1165" i="4"/>
  <c r="P1165" i="4" s="1"/>
  <c r="N1526" i="4"/>
  <c r="P1526" i="4" s="1"/>
  <c r="N127" i="4"/>
  <c r="P127" i="4" s="1"/>
  <c r="N487" i="4"/>
  <c r="P487" i="4" s="1"/>
  <c r="N551" i="4"/>
  <c r="P551" i="4" s="1"/>
  <c r="N1092" i="4"/>
  <c r="P1092" i="4" s="1"/>
  <c r="N553" i="4"/>
  <c r="P553" i="4" s="1"/>
  <c r="N1044" i="4"/>
  <c r="P1044" i="4" s="1"/>
  <c r="N843" i="4"/>
  <c r="P843" i="4" s="1"/>
  <c r="N1105" i="4"/>
  <c r="P1105" i="4" s="1"/>
  <c r="N1692" i="4"/>
  <c r="P1692" i="4" s="1"/>
  <c r="N1745" i="4"/>
  <c r="P1745" i="4" s="1"/>
  <c r="N1297" i="4"/>
  <c r="P1297" i="4" s="1"/>
  <c r="N1700" i="4"/>
  <c r="P1700" i="4" s="1"/>
  <c r="N1737" i="4"/>
  <c r="P1737" i="4" s="1"/>
  <c r="N1710" i="4"/>
  <c r="P1710" i="4" s="1"/>
  <c r="N1887" i="4"/>
  <c r="P1887" i="4" s="1"/>
  <c r="N1829" i="4"/>
  <c r="P1829" i="4" s="1"/>
  <c r="N1078" i="4"/>
  <c r="P1078" i="4" s="1"/>
  <c r="N405" i="4"/>
  <c r="P405" i="4" s="1"/>
  <c r="N390" i="4"/>
  <c r="P390" i="4" s="1"/>
  <c r="N590" i="4"/>
  <c r="P590" i="4" s="1"/>
  <c r="N149" i="4"/>
  <c r="P149" i="4" s="1"/>
  <c r="N196" i="4"/>
  <c r="P196" i="4" s="1"/>
  <c r="N74" i="4"/>
  <c r="P74" i="4" s="1"/>
  <c r="N371" i="4"/>
  <c r="P371" i="4" s="1"/>
  <c r="N124" i="4"/>
  <c r="P124" i="4" s="1"/>
  <c r="N944" i="4"/>
  <c r="P944" i="4" s="1"/>
  <c r="N898" i="4"/>
  <c r="P898" i="4" s="1"/>
  <c r="N157" i="4"/>
  <c r="P157" i="4" s="1"/>
  <c r="N1716" i="4"/>
  <c r="P1716" i="4" s="1"/>
  <c r="N1954" i="4"/>
  <c r="P1954" i="4" s="1"/>
  <c r="N1917" i="4"/>
  <c r="P1917" i="4" s="1"/>
  <c r="N1124" i="4"/>
  <c r="P1124" i="4" s="1"/>
  <c r="N474" i="4"/>
  <c r="P474" i="4" s="1"/>
  <c r="N334" i="4"/>
  <c r="P334" i="4" s="1"/>
  <c r="N280" i="4"/>
  <c r="P280" i="4" s="1"/>
  <c r="N150" i="4"/>
  <c r="P150" i="4" s="1"/>
  <c r="N172" i="4"/>
  <c r="P172" i="4" s="1"/>
  <c r="N413" i="4"/>
  <c r="P413" i="4" s="1"/>
  <c r="N880" i="4"/>
  <c r="P880" i="4" s="1"/>
  <c r="N1466" i="4"/>
  <c r="P1466" i="4" s="1"/>
  <c r="N1697" i="4"/>
  <c r="P1697" i="4" s="1"/>
  <c r="N1546" i="4"/>
  <c r="P1546" i="4" s="1"/>
  <c r="N1705" i="4"/>
  <c r="P1705" i="4" s="1"/>
  <c r="N2023" i="4"/>
  <c r="P2023" i="4" s="1"/>
  <c r="N1893" i="4"/>
  <c r="P1893" i="4" s="1"/>
  <c r="N1010" i="4"/>
  <c r="P1010" i="4" s="1"/>
  <c r="N446" i="4"/>
  <c r="P446" i="4" s="1"/>
  <c r="N864" i="4"/>
  <c r="P864" i="4" s="1"/>
  <c r="N1342" i="4"/>
  <c r="P1342" i="4" s="1"/>
  <c r="N1281" i="4"/>
  <c r="P1281" i="4" s="1"/>
  <c r="N1260" i="4"/>
  <c r="P1260" i="4" s="1"/>
  <c r="N851" i="4"/>
  <c r="P851" i="4" s="1"/>
  <c r="N1244" i="4"/>
  <c r="P1244" i="4" s="1"/>
  <c r="N1611" i="4"/>
  <c r="P1611" i="4" s="1"/>
  <c r="N1122" i="4"/>
  <c r="P1122" i="4" s="1"/>
  <c r="N1234" i="4"/>
  <c r="P1234" i="4" s="1"/>
  <c r="N436" i="4"/>
  <c r="P436" i="4" s="1"/>
  <c r="N315" i="4"/>
  <c r="P315" i="4" s="1"/>
  <c r="N285" i="4"/>
  <c r="P285" i="4" s="1"/>
  <c r="N354" i="4"/>
  <c r="P354" i="4" s="1"/>
  <c r="N25" i="4"/>
  <c r="P25" i="4" s="1"/>
  <c r="N442" i="4"/>
  <c r="P442" i="4" s="1"/>
  <c r="N191" i="4"/>
  <c r="P191" i="4" s="1"/>
  <c r="N1210" i="4"/>
  <c r="P1210" i="4" s="1"/>
  <c r="N1603" i="4"/>
  <c r="P1603" i="4" s="1"/>
  <c r="N1386" i="4"/>
  <c r="P1386" i="4" s="1"/>
  <c r="N1592" i="4"/>
  <c r="P1592" i="4" s="1"/>
  <c r="N1552" i="4"/>
  <c r="P1552" i="4" s="1"/>
  <c r="N79" i="4"/>
  <c r="P79" i="4" s="1"/>
  <c r="N80" i="4"/>
  <c r="P80" i="4" s="1"/>
  <c r="N1774" i="4"/>
  <c r="P1774" i="4" s="1"/>
  <c r="N294" i="4"/>
  <c r="P294" i="4" s="1"/>
  <c r="N73" i="4"/>
  <c r="P73" i="4" s="1"/>
  <c r="N235" i="4"/>
  <c r="P235" i="4" s="1"/>
  <c r="N370" i="4"/>
  <c r="P370" i="4" s="1"/>
  <c r="N1158" i="4"/>
  <c r="P1158" i="4" s="1"/>
  <c r="N374" i="4"/>
  <c r="P374" i="4" s="1"/>
  <c r="N201" i="4"/>
  <c r="P201" i="4" s="1"/>
  <c r="N1461" i="4"/>
  <c r="P1461" i="4" s="1"/>
  <c r="N801" i="4"/>
  <c r="P801" i="4" s="1"/>
  <c r="N1927" i="4"/>
  <c r="P1927" i="4" s="1"/>
  <c r="N1992" i="4"/>
  <c r="P1992" i="4" s="1"/>
  <c r="N395" i="4"/>
  <c r="P395" i="4" s="1"/>
  <c r="N206" i="4"/>
  <c r="P206" i="4" s="1"/>
  <c r="N314" i="4"/>
  <c r="P314" i="4" s="1"/>
  <c r="N246" i="4"/>
  <c r="P246" i="4" s="1"/>
  <c r="N169" i="4"/>
  <c r="P169" i="4" s="1"/>
  <c r="N957" i="4"/>
  <c r="P957" i="4" s="1"/>
  <c r="N39" i="4"/>
  <c r="P39" i="4" s="1"/>
  <c r="N1759" i="4"/>
  <c r="P1759" i="4" s="1"/>
  <c r="N1704" i="4"/>
  <c r="P1704" i="4" s="1"/>
  <c r="N357" i="4"/>
  <c r="P357" i="4" s="1"/>
  <c r="N145" i="4"/>
  <c r="P145" i="4" s="1"/>
  <c r="N764" i="4"/>
  <c r="P764" i="4" s="1"/>
  <c r="N1574" i="4"/>
  <c r="P1574" i="4" s="1"/>
  <c r="N499" i="4"/>
  <c r="P499" i="4" s="1"/>
  <c r="N1908" i="4"/>
  <c r="P1908" i="4" s="1"/>
  <c r="N1854" i="4"/>
  <c r="P1854" i="4" s="1"/>
  <c r="N630" i="4"/>
  <c r="P630" i="4" s="1"/>
  <c r="N482" i="4"/>
  <c r="P482" i="4" s="1"/>
  <c r="N1617" i="4"/>
  <c r="P1617" i="4" s="1"/>
  <c r="N1628" i="4"/>
  <c r="P1628" i="4" s="1"/>
  <c r="N2105" i="4"/>
  <c r="P2105" i="4" s="1"/>
  <c r="N2088" i="4"/>
  <c r="P2088" i="4" s="1"/>
  <c r="N320" i="4"/>
  <c r="P320" i="4" s="1"/>
  <c r="N228" i="4"/>
  <c r="P228" i="4" s="1"/>
  <c r="N739" i="4"/>
  <c r="P739" i="4" s="1"/>
  <c r="N1318" i="4"/>
  <c r="P1318" i="4" s="1"/>
  <c r="N1820" i="4"/>
  <c r="P1820" i="4" s="1"/>
  <c r="N1828" i="4"/>
  <c r="P1828" i="4" s="1"/>
  <c r="N1144" i="4"/>
  <c r="P1144" i="4" s="1"/>
  <c r="N456" i="4"/>
  <c r="P456" i="4" s="1"/>
  <c r="N256" i="4"/>
  <c r="P256" i="4" s="1"/>
  <c r="N257" i="4"/>
  <c r="P257" i="4" s="1"/>
  <c r="N622" i="4"/>
  <c r="P622" i="4" s="1"/>
  <c r="N182" i="4"/>
  <c r="P182" i="4" s="1"/>
  <c r="N2072" i="4"/>
  <c r="P2072" i="4" s="1"/>
  <c r="N1033" i="4"/>
  <c r="P1033" i="4" s="1"/>
  <c r="N1901" i="4"/>
  <c r="P1901" i="4" s="1"/>
  <c r="N1225" i="4"/>
  <c r="P1225" i="4" s="1"/>
  <c r="N1702" i="4"/>
  <c r="P1702" i="4" s="1"/>
  <c r="N1939" i="4"/>
  <c r="P1939" i="4" s="1"/>
  <c r="N807" i="4"/>
  <c r="P807" i="4" s="1"/>
  <c r="N511" i="4"/>
  <c r="P511" i="4" s="1"/>
  <c r="N1851" i="4"/>
  <c r="P1851" i="4" s="1"/>
  <c r="N871" i="4"/>
  <c r="P871" i="4" s="1"/>
  <c r="N2035" i="4"/>
  <c r="P2035" i="4" s="1"/>
  <c r="N1919" i="4"/>
  <c r="P1919" i="4" s="1"/>
  <c r="N1579" i="4"/>
  <c r="P1579" i="4" s="1"/>
  <c r="N2002" i="4"/>
  <c r="P2002" i="4" s="1"/>
  <c r="N653" i="4"/>
  <c r="P653" i="4" s="1"/>
  <c r="N906" i="4"/>
  <c r="P906" i="4" s="1"/>
  <c r="N986" i="4"/>
  <c r="P986" i="4" s="1"/>
  <c r="N1658" i="4"/>
  <c r="P1658" i="4" s="1"/>
  <c r="N802" i="4"/>
  <c r="P802" i="4" s="1"/>
  <c r="N2004" i="4"/>
  <c r="P2004" i="4" s="1"/>
  <c r="N1535" i="4"/>
  <c r="P1535" i="4" s="1"/>
  <c r="N1806" i="4"/>
  <c r="P1806" i="4" s="1"/>
  <c r="N674" i="4"/>
  <c r="P674" i="4" s="1"/>
  <c r="N559" i="4"/>
  <c r="P559" i="4" s="1"/>
  <c r="N527" i="4"/>
  <c r="P527" i="4" s="1"/>
  <c r="N1060" i="4"/>
  <c r="P1060" i="4" s="1"/>
  <c r="N722" i="4"/>
  <c r="P722" i="4" s="1"/>
  <c r="N1008" i="4"/>
  <c r="P1008" i="4" s="1"/>
  <c r="N811" i="4"/>
  <c r="P811" i="4" s="1"/>
  <c r="N1201" i="4"/>
  <c r="P1201" i="4" s="1"/>
  <c r="N780" i="4"/>
  <c r="P780" i="4" s="1"/>
  <c r="N573" i="4"/>
  <c r="P573" i="4" s="1"/>
  <c r="N1051" i="4"/>
  <c r="P1051" i="4" s="1"/>
  <c r="N826" i="4"/>
  <c r="P826" i="4" s="1"/>
  <c r="N688" i="4"/>
  <c r="P688" i="4" s="1"/>
  <c r="N1836" i="4"/>
  <c r="P1836" i="4" s="1"/>
  <c r="N730" i="4"/>
  <c r="P730" i="4" s="1"/>
  <c r="N1564" i="4"/>
  <c r="P1564" i="4" s="1"/>
  <c r="N1801" i="4"/>
  <c r="P1801" i="4" s="1"/>
  <c r="N1991" i="4"/>
  <c r="P1991" i="4" s="1"/>
  <c r="N1981" i="4"/>
  <c r="P1981" i="4" s="1"/>
  <c r="N1362" i="4"/>
  <c r="P1362" i="4" s="1"/>
  <c r="N187" i="4"/>
  <c r="P187" i="4" s="1"/>
  <c r="N670" i="4"/>
  <c r="P670" i="4" s="1"/>
  <c r="N216" i="4"/>
  <c r="P216" i="4" s="1"/>
  <c r="N272" i="4"/>
  <c r="P272" i="4" s="1"/>
  <c r="N75" i="4"/>
  <c r="P75" i="4" s="1"/>
  <c r="N76" i="4"/>
  <c r="P76" i="4" s="1"/>
  <c r="N519" i="4"/>
  <c r="P519" i="4" s="1"/>
  <c r="N1024" i="4"/>
  <c r="P1024" i="4" s="1"/>
  <c r="N742" i="4"/>
  <c r="P742" i="4" s="1"/>
  <c r="N463" i="4"/>
  <c r="P463" i="4" s="1"/>
  <c r="N954" i="4"/>
  <c r="P954" i="4" s="1"/>
  <c r="N1654" i="4"/>
  <c r="P1654" i="4" s="1"/>
  <c r="N547" i="4"/>
  <c r="P547" i="4" s="1"/>
  <c r="N494" i="4"/>
  <c r="P494" i="4" s="1"/>
  <c r="N719" i="4"/>
  <c r="P719" i="4" s="1"/>
  <c r="N777" i="4"/>
  <c r="P777" i="4" s="1"/>
  <c r="N1131" i="4"/>
  <c r="P1131" i="4" s="1"/>
  <c r="N720" i="4"/>
  <c r="P720" i="4" s="1"/>
  <c r="N1099" i="4"/>
  <c r="P1099" i="4" s="1"/>
  <c r="N1249" i="4"/>
  <c r="P1249" i="4" s="1"/>
  <c r="N1772" i="4"/>
  <c r="P1772" i="4" s="1"/>
  <c r="N96" i="4"/>
  <c r="P96" i="4" s="1"/>
  <c r="N787" i="4"/>
  <c r="P787" i="4" s="1"/>
  <c r="N1780" i="4"/>
  <c r="P1780" i="4" s="1"/>
  <c r="N1833" i="4"/>
  <c r="P1833" i="4" s="1"/>
  <c r="N1751" i="4"/>
  <c r="P1751" i="4" s="1"/>
  <c r="N1416" i="4"/>
  <c r="P1416" i="4" s="1"/>
  <c r="N1677" i="4"/>
  <c r="P1677" i="4" s="1"/>
  <c r="N1298" i="4"/>
  <c r="P1298" i="4" s="1"/>
  <c r="N207" i="4"/>
  <c r="P207" i="4" s="1"/>
  <c r="N210" i="4"/>
  <c r="P210" i="4" s="1"/>
  <c r="N379" i="4"/>
  <c r="P379" i="4" s="1"/>
  <c r="N328" i="4"/>
  <c r="P328" i="4" s="1"/>
  <c r="N84" i="4"/>
  <c r="P84" i="4" s="1"/>
  <c r="N330" i="4"/>
  <c r="P330" i="4" s="1"/>
  <c r="N491" i="4"/>
  <c r="P491" i="4" s="1"/>
  <c r="N60" i="4"/>
  <c r="P60" i="4" s="1"/>
  <c r="N1253" i="4"/>
  <c r="P1253" i="4" s="1"/>
  <c r="N295" i="4"/>
  <c r="P295" i="4" s="1"/>
  <c r="N708" i="4"/>
  <c r="P708" i="4" s="1"/>
  <c r="N2052" i="4"/>
  <c r="P2052" i="4" s="1"/>
  <c r="N879" i="4"/>
  <c r="P879" i="4" s="1"/>
  <c r="N1597" i="4"/>
  <c r="P1597" i="4" s="1"/>
  <c r="N1001" i="4"/>
  <c r="P1001" i="4" s="1"/>
  <c r="N154" i="4"/>
  <c r="P154" i="4" s="1"/>
  <c r="N462" i="4"/>
  <c r="P462" i="4" s="1"/>
  <c r="N52" i="4"/>
  <c r="P52" i="4" s="1"/>
  <c r="N376" i="4"/>
  <c r="P376" i="4" s="1"/>
  <c r="N44" i="4"/>
  <c r="P44" i="4" s="1"/>
  <c r="N916" i="4"/>
  <c r="P916" i="4" s="1"/>
  <c r="N1085" i="4"/>
  <c r="P1085" i="4" s="1"/>
  <c r="N1180" i="4"/>
  <c r="P1180" i="4" s="1"/>
  <c r="N286" i="4"/>
  <c r="P286" i="4" s="1"/>
  <c r="N1202" i="4"/>
  <c r="P1202" i="4" s="1"/>
  <c r="N1865" i="4"/>
  <c r="P1865" i="4" s="1"/>
  <c r="N1296" i="4"/>
  <c r="P1296" i="4" s="1"/>
  <c r="N1555" i="4"/>
  <c r="P1555" i="4" s="1"/>
  <c r="N937" i="4"/>
  <c r="P937" i="4" s="1"/>
  <c r="N90" i="4"/>
  <c r="P90" i="4" s="1"/>
  <c r="N212" i="4"/>
  <c r="P212" i="4" s="1"/>
  <c r="N282" i="4"/>
  <c r="P282" i="4" s="1"/>
  <c r="N1075" i="4"/>
  <c r="P1075" i="4" s="1"/>
  <c r="N1560" i="4"/>
  <c r="P1560" i="4" s="1"/>
  <c r="N1354" i="4"/>
  <c r="P1354" i="4" s="1"/>
  <c r="N1571" i="4"/>
  <c r="P1571" i="4" s="1"/>
  <c r="N1819" i="4"/>
  <c r="P1819" i="4" s="1"/>
  <c r="N2021" i="4"/>
  <c r="P2021" i="4" s="1"/>
  <c r="N1401" i="4"/>
  <c r="P1401" i="4" s="1"/>
  <c r="N190" i="4"/>
  <c r="P190" i="4" s="1"/>
  <c r="N428" i="4"/>
  <c r="P428" i="4" s="1"/>
  <c r="N53" i="4"/>
  <c r="P53" i="4" s="1"/>
  <c r="N22" i="4"/>
  <c r="P22" i="4" s="1"/>
  <c r="N236" i="4"/>
  <c r="P236" i="4" s="1"/>
  <c r="N375" i="4"/>
  <c r="P375" i="4" s="1"/>
  <c r="N829" i="4"/>
  <c r="P829" i="4" s="1"/>
  <c r="N774" i="4"/>
  <c r="P774" i="4" s="1"/>
  <c r="N1777" i="4"/>
  <c r="P1777" i="4" s="1"/>
  <c r="N838" i="4"/>
  <c r="P838" i="4" s="1"/>
  <c r="N1785" i="4"/>
  <c r="P1785" i="4" s="1"/>
  <c r="N1827" i="4"/>
  <c r="P1827" i="4" s="1"/>
  <c r="N142" i="4"/>
  <c r="P142" i="4" s="1"/>
  <c r="N81" i="4"/>
  <c r="P81" i="4" s="1"/>
  <c r="N1741" i="4"/>
  <c r="P1741" i="4" s="1"/>
  <c r="N58" i="4"/>
  <c r="P58" i="4" s="1"/>
  <c r="N1524" i="4"/>
  <c r="P1524" i="4" s="1"/>
  <c r="N126" i="4"/>
  <c r="P126" i="4" s="1"/>
  <c r="N310" i="4"/>
  <c r="N245" i="4"/>
  <c r="P245" i="4" s="1"/>
  <c r="N141" i="4"/>
  <c r="P141" i="4" s="1"/>
  <c r="N284" i="4"/>
  <c r="P284" i="4" s="1"/>
  <c r="N526" i="4"/>
  <c r="P526" i="4" s="1"/>
  <c r="N1651" i="4"/>
  <c r="P1651" i="4" s="1"/>
  <c r="N1115" i="4"/>
  <c r="P1115" i="4" s="1"/>
  <c r="N1263" i="4"/>
  <c r="P1263" i="4" s="1"/>
  <c r="N1515" i="4"/>
  <c r="P1515" i="4" s="1"/>
  <c r="N1480" i="4"/>
  <c r="P1480" i="4" s="1"/>
  <c r="N1946" i="4"/>
  <c r="P1946" i="4" s="1"/>
  <c r="N2029" i="4"/>
  <c r="P2029" i="4" s="1"/>
  <c r="N1471" i="4"/>
  <c r="P1471" i="4" s="1"/>
  <c r="N2066" i="4"/>
  <c r="P2066" i="4" s="1"/>
  <c r="N1647" i="4"/>
  <c r="P1647" i="4" s="1"/>
  <c r="N2098" i="4"/>
  <c r="P2098" i="4" s="1"/>
  <c r="N2097" i="4"/>
  <c r="P2097" i="4" s="1"/>
  <c r="N1675" i="4"/>
  <c r="P1675" i="4" s="1"/>
  <c r="N365" i="4"/>
  <c r="P365" i="4" s="1"/>
  <c r="N679" i="4"/>
  <c r="P679" i="4" s="1"/>
  <c r="N955" i="4"/>
  <c r="P955" i="4" s="1"/>
  <c r="N907" i="4"/>
  <c r="P907" i="4" s="1"/>
  <c r="N1980" i="4"/>
  <c r="P1980" i="4" s="1"/>
  <c r="N1578" i="4"/>
  <c r="P1578" i="4" s="1"/>
  <c r="N1689" i="4"/>
  <c r="P1689" i="4" s="1"/>
  <c r="N2087" i="4"/>
  <c r="P2087" i="4" s="1"/>
  <c r="N1873" i="4"/>
  <c r="P1873" i="4" s="1"/>
  <c r="N745" i="4"/>
  <c r="P745" i="4" s="1"/>
  <c r="N1080" i="4"/>
  <c r="P1080" i="4" s="1"/>
  <c r="N183" i="4"/>
  <c r="P183" i="4" s="1"/>
  <c r="N227" i="4"/>
  <c r="P227" i="4" s="1"/>
  <c r="N1518" i="4"/>
  <c r="P1518" i="4" s="1"/>
  <c r="N552" i="4"/>
  <c r="P552" i="4" s="1"/>
  <c r="N1558" i="4"/>
  <c r="P1558" i="4" s="1"/>
  <c r="N1306" i="4"/>
  <c r="P1306" i="4" s="1"/>
  <c r="N1048" i="4"/>
  <c r="P1048" i="4" s="1"/>
  <c r="N1125" i="4"/>
  <c r="P1125" i="4" s="1"/>
  <c r="N854" i="4"/>
  <c r="P854" i="4" s="1"/>
  <c r="N744" i="4"/>
  <c r="P744" i="4" s="1"/>
  <c r="N1242" i="4"/>
  <c r="P1242" i="4" s="1"/>
  <c r="N1150" i="4"/>
  <c r="P1150" i="4" s="1"/>
  <c r="N1425" i="4"/>
  <c r="P1425" i="4" s="1"/>
  <c r="N2020" i="4"/>
  <c r="P2020" i="4" s="1"/>
  <c r="N1255" i="4"/>
  <c r="P1255" i="4" s="1"/>
  <c r="N1926" i="4"/>
  <c r="P1926" i="4" s="1"/>
  <c r="N696" i="4"/>
  <c r="P696" i="4" s="1"/>
  <c r="N1129" i="4"/>
  <c r="P1129" i="4" s="1"/>
  <c r="N422" i="4"/>
  <c r="P422" i="4" s="1"/>
  <c r="N384" i="4"/>
  <c r="P384" i="4" s="1"/>
  <c r="N341" i="4"/>
  <c r="P341" i="4" s="1"/>
  <c r="N170" i="4"/>
  <c r="P170" i="4" s="1"/>
  <c r="N249" i="4"/>
  <c r="P249" i="4" s="1"/>
  <c r="N563" i="4"/>
  <c r="P563" i="4" s="1"/>
  <c r="N119" i="4"/>
  <c r="P119" i="4" s="1"/>
  <c r="N703" i="4"/>
  <c r="P703" i="4" s="1"/>
  <c r="N750" i="4"/>
  <c r="P750" i="4" s="1"/>
  <c r="N521" i="4"/>
  <c r="P521" i="4" s="1"/>
  <c r="N881" i="4"/>
  <c r="P881" i="4" s="1"/>
  <c r="N828" i="4"/>
  <c r="P828" i="4" s="1"/>
  <c r="N589" i="4"/>
  <c r="P589" i="4" s="1"/>
  <c r="N311" i="4"/>
  <c r="P311" i="4" s="1"/>
  <c r="N700" i="4"/>
  <c r="P700" i="4" s="1"/>
  <c r="N67" i="4"/>
  <c r="P67" i="4" s="1"/>
  <c r="N616" i="4"/>
  <c r="P616" i="4" s="1"/>
  <c r="N1638" i="4"/>
  <c r="P1638" i="4" s="1"/>
  <c r="N1594" i="4"/>
  <c r="P1594" i="4" s="1"/>
  <c r="N465" i="4"/>
  <c r="P465" i="4" s="1"/>
  <c r="N1642" i="4"/>
  <c r="P1642" i="4" s="1"/>
  <c r="N327" i="4"/>
  <c r="P327" i="4" s="1"/>
  <c r="N782" i="4"/>
  <c r="P782" i="4" s="1"/>
  <c r="N1609" i="4"/>
  <c r="P1609" i="4" s="1"/>
  <c r="N753" i="4"/>
  <c r="P753" i="4" s="1"/>
  <c r="N200" i="4"/>
  <c r="P200" i="4" s="1"/>
  <c r="N292" i="4"/>
  <c r="P292" i="4" s="1"/>
  <c r="N751" i="4"/>
  <c r="P751" i="4" s="1"/>
  <c r="N1708" i="4"/>
  <c r="P1708" i="4" s="1"/>
  <c r="N1849" i="4"/>
  <c r="P1849" i="4" s="1"/>
  <c r="N646" i="4"/>
  <c r="P646" i="4" s="1"/>
  <c r="N148" i="4"/>
  <c r="P148" i="4" s="1"/>
  <c r="N345" i="4"/>
  <c r="P345" i="4" s="1"/>
  <c r="N415" i="4"/>
  <c r="P415" i="4" s="1"/>
  <c r="N1900" i="4"/>
  <c r="P1900" i="4" s="1"/>
  <c r="N1383" i="4"/>
  <c r="P1383" i="4" s="1"/>
  <c r="N1672" i="4"/>
  <c r="P1672" i="4" s="1"/>
  <c r="N358" i="4"/>
  <c r="P358" i="4" s="1"/>
  <c r="N1357" i="4"/>
  <c r="P1357" i="4" s="1"/>
  <c r="N151" i="4"/>
  <c r="P151" i="4" s="1"/>
  <c r="N2022" i="4"/>
  <c r="P2022" i="4" s="1"/>
  <c r="N368" i="4"/>
  <c r="P368" i="4" s="1"/>
  <c r="N261" i="4"/>
  <c r="P261" i="4" s="1"/>
  <c r="N203" i="4"/>
  <c r="P203" i="4" s="1"/>
  <c r="N981" i="4"/>
  <c r="P981" i="4" s="1"/>
  <c r="N1057" i="4"/>
  <c r="P1057" i="4" s="1"/>
  <c r="N1223" i="4"/>
  <c r="P1223" i="4" s="1"/>
  <c r="N290" i="4"/>
  <c r="P290" i="4" s="1"/>
  <c r="N566" i="4"/>
  <c r="P566" i="4" s="1"/>
  <c r="N279" i="4"/>
  <c r="P279" i="4" s="1"/>
  <c r="N9" i="4"/>
  <c r="P9" i="4" s="1"/>
  <c r="N337" i="4"/>
  <c r="P337" i="4" s="1"/>
  <c r="N1289" i="4"/>
  <c r="P1289" i="4" s="1"/>
  <c r="N1989" i="4"/>
  <c r="P1989" i="4" s="1"/>
  <c r="N1623" i="4"/>
  <c r="P1623" i="4" s="1"/>
  <c r="N1746" i="4"/>
  <c r="P1746" i="4" s="1"/>
  <c r="N1236" i="4"/>
  <c r="P1236" i="4" s="1"/>
  <c r="N1573" i="4"/>
  <c r="P1573" i="4" s="1"/>
  <c r="N786" i="4"/>
  <c r="P786" i="4" s="1"/>
  <c r="N1572" i="4"/>
  <c r="P1572" i="4" s="1"/>
  <c r="N1807" i="4"/>
  <c r="P1807" i="4" s="1"/>
  <c r="N1483" i="4"/>
  <c r="P1483" i="4" s="1"/>
  <c r="N1855" i="4"/>
  <c r="P1855" i="4" s="1"/>
  <c r="N1601" i="4"/>
  <c r="P1601" i="4" s="1"/>
  <c r="N1963" i="4"/>
  <c r="P1963" i="4" s="1"/>
  <c r="N894" i="4"/>
  <c r="P894" i="4" s="1"/>
  <c r="N924" i="4"/>
  <c r="P924" i="4" s="1"/>
  <c r="N714" i="4"/>
  <c r="P714" i="4" s="1"/>
  <c r="N608" i="4"/>
  <c r="P608" i="4" s="1"/>
  <c r="N822" i="4"/>
  <c r="P822" i="4" s="1"/>
  <c r="N1793" i="4"/>
  <c r="P1793" i="4" s="1"/>
  <c r="N694" i="4"/>
  <c r="P694" i="4" s="1"/>
  <c r="N1753" i="4"/>
  <c r="P1753" i="4" s="1"/>
  <c r="N1763" i="4"/>
  <c r="P1763" i="4" s="1"/>
  <c r="N1773" i="4"/>
  <c r="P1773" i="4" s="1"/>
  <c r="N812" i="4"/>
  <c r="P812" i="4" s="1"/>
  <c r="N557" i="4"/>
  <c r="P557" i="4" s="1"/>
  <c r="N506" i="4"/>
  <c r="P506" i="4" s="1"/>
  <c r="N648" i="4"/>
  <c r="P648" i="4" s="1"/>
  <c r="N1646" i="4"/>
  <c r="P1646" i="4" s="1"/>
  <c r="N762" i="4"/>
  <c r="P762" i="4" s="1"/>
  <c r="N1622" i="4"/>
  <c r="P1622" i="4" s="1"/>
  <c r="N1562" i="4"/>
  <c r="P1562" i="4" s="1"/>
  <c r="N485" i="4"/>
  <c r="P485" i="4" s="1"/>
  <c r="N520" i="4"/>
  <c r="P520" i="4" s="1"/>
  <c r="N391" i="4"/>
  <c r="P391" i="4" s="1"/>
  <c r="N1003" i="4"/>
  <c r="P1003" i="4" s="1"/>
  <c r="N1498" i="4"/>
  <c r="P1498" i="4" s="1"/>
  <c r="N1624" i="4"/>
  <c r="P1624" i="4" s="1"/>
  <c r="N601" i="4"/>
  <c r="P601" i="4" s="1"/>
  <c r="N823" i="4"/>
  <c r="P823" i="4" s="1"/>
  <c r="N1577" i="4"/>
  <c r="P1577" i="4" s="1"/>
  <c r="N593" i="4"/>
  <c r="P593" i="4" s="1"/>
  <c r="N2024" i="4"/>
  <c r="P2024" i="4" s="1"/>
  <c r="N543" i="4"/>
  <c r="P543" i="4" s="1"/>
  <c r="N258" i="4"/>
  <c r="P258" i="4" s="1"/>
  <c r="N254" i="4"/>
  <c r="P254" i="4" s="1"/>
  <c r="N340" i="4"/>
  <c r="P340" i="4" s="1"/>
  <c r="N298" i="4"/>
  <c r="P298" i="4" s="1"/>
  <c r="N121" i="4"/>
  <c r="P121" i="4" s="1"/>
  <c r="N423" i="4"/>
  <c r="P423" i="4" s="1"/>
  <c r="N797" i="4"/>
  <c r="P797" i="4" s="1"/>
  <c r="N816" i="4"/>
  <c r="P816" i="4" s="1"/>
  <c r="N923" i="4"/>
  <c r="P923" i="4" s="1"/>
  <c r="N1076" i="4"/>
  <c r="P1076" i="4" s="1"/>
  <c r="N875" i="4"/>
  <c r="P875" i="4" s="1"/>
  <c r="N7" i="4"/>
  <c r="N956" i="4"/>
  <c r="P956" i="4" s="1"/>
  <c r="N781" i="4"/>
  <c r="P781" i="4" s="1"/>
  <c r="N344" i="4"/>
  <c r="P344" i="4" s="1"/>
  <c r="N970" i="4"/>
  <c r="P970" i="4" s="1"/>
  <c r="N40" i="4"/>
  <c r="P40" i="4" s="1"/>
  <c r="N1151" i="4"/>
  <c r="P1151" i="4" s="1"/>
  <c r="N950" i="4"/>
  <c r="P950" i="4" s="1"/>
  <c r="N1094" i="4"/>
  <c r="P1094" i="4" s="1"/>
  <c r="N1192" i="4"/>
  <c r="P1192" i="4" s="1"/>
  <c r="N993" i="4"/>
  <c r="P993" i="4" s="1"/>
  <c r="N1062" i="4"/>
  <c r="P1062" i="4" s="1"/>
  <c r="N1212" i="4"/>
  <c r="P1212" i="4" s="1"/>
  <c r="N1100" i="4"/>
  <c r="P1100" i="4" s="1"/>
  <c r="N1627" i="4"/>
  <c r="P1627" i="4" s="1"/>
  <c r="N1175" i="4"/>
  <c r="P1175" i="4" s="1"/>
  <c r="N1864" i="4"/>
  <c r="P1864" i="4" s="1"/>
  <c r="N1065" i="4"/>
  <c r="P1065" i="4" s="1"/>
  <c r="N460" i="4"/>
  <c r="P460" i="4" s="1"/>
  <c r="N48" i="4"/>
  <c r="P48" i="4" s="1"/>
  <c r="N38" i="4"/>
  <c r="P38" i="4" s="1"/>
  <c r="N309" i="4"/>
  <c r="P309" i="4" s="1"/>
  <c r="N37" i="4"/>
  <c r="P37" i="4" s="1"/>
  <c r="N360" i="4"/>
  <c r="P360" i="4" s="1"/>
  <c r="N41" i="4"/>
  <c r="P41" i="4" s="1"/>
  <c r="N425" i="4"/>
  <c r="P425" i="4" s="1"/>
  <c r="N1050" i="4"/>
  <c r="P1050" i="4" s="1"/>
  <c r="N2060" i="4"/>
  <c r="P2060" i="4" s="1"/>
  <c r="N1147" i="4"/>
  <c r="P1147" i="4" s="1"/>
  <c r="N2025" i="4"/>
  <c r="P2025" i="4" s="1"/>
  <c r="N1706" i="4"/>
  <c r="P1706" i="4" s="1"/>
  <c r="N1307" i="4"/>
  <c r="P1307" i="4" s="1"/>
  <c r="N507" i="4"/>
  <c r="P507" i="4" s="1"/>
  <c r="N638" i="4"/>
  <c r="P638" i="4" s="1"/>
  <c r="N394" i="4"/>
  <c r="P394" i="4" s="1"/>
  <c r="N317" i="4"/>
  <c r="P317" i="4" s="1"/>
  <c r="N217" i="4"/>
  <c r="P217" i="4" s="1"/>
  <c r="N464" i="4"/>
  <c r="P464" i="4" s="1"/>
  <c r="N1381" i="4"/>
  <c r="P1381" i="4" s="1"/>
  <c r="N565" i="4"/>
  <c r="P565" i="4" s="1"/>
  <c r="N2076" i="4"/>
  <c r="P2076" i="4" s="1"/>
  <c r="N1199" i="4"/>
  <c r="P1199" i="4" s="1"/>
  <c r="N2084" i="4"/>
  <c r="P2084" i="4" s="1"/>
  <c r="N1662" i="4"/>
  <c r="P1662" i="4" s="1"/>
  <c r="N1686" i="4"/>
  <c r="P1686" i="4" s="1"/>
  <c r="N1243" i="4"/>
  <c r="P1243" i="4" s="1"/>
  <c r="N481" i="4"/>
  <c r="P481" i="4" s="1"/>
  <c r="N611" i="4"/>
  <c r="P611" i="4" s="1"/>
  <c r="N853" i="4"/>
  <c r="P853" i="4" s="1"/>
  <c r="N1184" i="4"/>
  <c r="P1184" i="4" s="1"/>
  <c r="N1804" i="4"/>
  <c r="P1804" i="4" s="1"/>
  <c r="N1025" i="4"/>
  <c r="P1025" i="4" s="1"/>
  <c r="N1796" i="4"/>
  <c r="P1796" i="4" s="1"/>
  <c r="N1186" i="4"/>
  <c r="P1186" i="4" s="1"/>
  <c r="N1288" i="4"/>
  <c r="P1288" i="4" s="1"/>
  <c r="N1832" i="4"/>
  <c r="P1832" i="4" s="1"/>
  <c r="N143" i="4"/>
  <c r="P143" i="4" s="1"/>
  <c r="N8" i="4"/>
  <c r="P8" i="4" s="1"/>
  <c r="N296" i="4"/>
  <c r="P296" i="4" s="1"/>
  <c r="N61" i="4"/>
  <c r="P61" i="4" s="1"/>
  <c r="N513" i="4"/>
  <c r="P513" i="4" s="1"/>
  <c r="N1020" i="4"/>
  <c r="P1020" i="4" s="1"/>
  <c r="N1098" i="4"/>
  <c r="P1098" i="4" s="1"/>
  <c r="N46" i="4"/>
  <c r="P46" i="4" s="1"/>
  <c r="N1996" i="4"/>
  <c r="P1996" i="4" s="1"/>
  <c r="N930" i="4"/>
  <c r="P930" i="4" s="1"/>
  <c r="N1988" i="4"/>
  <c r="P1988" i="4" s="1"/>
  <c r="N1556" i="4"/>
  <c r="P1556" i="4" s="1"/>
  <c r="N2001" i="4"/>
  <c r="P2001" i="4" s="1"/>
  <c r="N260" i="4"/>
  <c r="P260" i="4" s="1"/>
  <c r="N530" i="4"/>
  <c r="P530" i="4" s="1"/>
  <c r="N322" i="4"/>
  <c r="P322" i="4" s="1"/>
  <c r="N164" i="4"/>
  <c r="P164" i="4" s="1"/>
  <c r="N283" i="4"/>
  <c r="P283" i="4" s="1"/>
  <c r="N136" i="4"/>
  <c r="P136" i="4" s="1"/>
  <c r="N92" i="4"/>
  <c r="P92" i="4" s="1"/>
  <c r="N492" i="4"/>
  <c r="P492" i="4" s="1"/>
  <c r="N434" i="4"/>
  <c r="P434" i="4" s="1"/>
  <c r="N329" i="4"/>
  <c r="P329" i="4" s="1"/>
  <c r="F31" i="3" l="1"/>
  <c r="B42" i="1" s="1"/>
  <c r="F28" i="3"/>
  <c r="B39" i="1" s="1"/>
  <c r="F24" i="3"/>
  <c r="F27" i="3"/>
  <c r="B38" i="1" s="1"/>
  <c r="F29" i="3"/>
  <c r="B40" i="1" s="1"/>
  <c r="F30" i="3"/>
  <c r="B41" i="1" s="1"/>
  <c r="F26" i="3"/>
  <c r="B37" i="1" s="1"/>
  <c r="F25" i="3"/>
  <c r="B36" i="1" s="1"/>
  <c r="N2107" i="4"/>
  <c r="O7" i="4" s="1"/>
  <c r="N2109" i="4"/>
  <c r="N2112" i="4"/>
  <c r="P883" i="4"/>
  <c r="P1444" i="4"/>
  <c r="N2114" i="4"/>
  <c r="B35" i="1"/>
  <c r="N2115" i="4"/>
  <c r="P1731" i="4"/>
  <c r="N2110" i="4"/>
  <c r="P178" i="4"/>
  <c r="N2111" i="4"/>
  <c r="P310" i="4"/>
  <c r="N2116" i="4"/>
  <c r="P2010" i="4"/>
  <c r="P1325" i="4"/>
  <c r="N2113" i="4"/>
  <c r="D32" i="3"/>
  <c r="B48" i="1" l="1"/>
  <c r="F32" i="3"/>
  <c r="B43" i="1" s="1"/>
  <c r="D43" i="1" s="1"/>
  <c r="P2116" i="4"/>
  <c r="C42" i="1" s="1"/>
  <c r="D42" i="1" s="1"/>
  <c r="P2110" i="4"/>
  <c r="C36" i="1" s="1"/>
  <c r="D36" i="1" s="1"/>
  <c r="P2112" i="4"/>
  <c r="C38" i="1" s="1"/>
  <c r="D38" i="1" s="1"/>
  <c r="P2111" i="4"/>
  <c r="C37" i="1" s="1"/>
  <c r="D37" i="1" s="1"/>
  <c r="P2115" i="4"/>
  <c r="C41" i="1" s="1"/>
  <c r="D41" i="1" s="1"/>
  <c r="P2113" i="4"/>
  <c r="C39" i="1" s="1"/>
  <c r="D39" i="1" s="1"/>
  <c r="P2114" i="4"/>
  <c r="C40" i="1" s="1"/>
  <c r="D40" i="1" s="1"/>
  <c r="N2118" i="4"/>
  <c r="P7" i="4"/>
  <c r="O2109" i="4"/>
  <c r="O2118" i="4" s="1"/>
  <c r="O2107" i="4"/>
  <c r="B45" i="1" l="1"/>
  <c r="F34" i="3"/>
  <c r="P2107" i="4"/>
  <c r="P2109" i="4"/>
  <c r="P2118" i="4" l="1"/>
  <c r="C35" i="1"/>
  <c r="C45" i="1" l="1"/>
  <c r="B49" i="1" s="1"/>
  <c r="B50" i="1" s="1"/>
  <c r="D35" i="1"/>
  <c r="D45" i="1" l="1"/>
</calcChain>
</file>

<file path=xl/comments1.xml><?xml version="1.0" encoding="utf-8"?>
<comments xmlns="http://schemas.openxmlformats.org/spreadsheetml/2006/main">
  <authors>
    <author>Sturmlechner Christian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Allfälliger Rundungsausgleich bei Wien -&gt; andere Formel</t>
        </r>
      </text>
    </comment>
  </commentList>
</comments>
</file>

<file path=xl/sharedStrings.xml><?xml version="1.0" encoding="utf-8"?>
<sst xmlns="http://schemas.openxmlformats.org/spreadsheetml/2006/main" count="2282" uniqueCount="2199">
  <si>
    <t>Bundesministerium für Finanzen, Abt. II/3</t>
  </si>
  <si>
    <t>Beträge in Euro</t>
  </si>
  <si>
    <t>Zusatzbetrag gemäß Abs. 1</t>
  </si>
  <si>
    <t>Verringerung des Überweisungsbetrags (Abs. 1 zweiter Satz)</t>
  </si>
  <si>
    <t>Vom Bund zur Verfügung gestellter Betrag</t>
  </si>
  <si>
    <t>Vom Bund zu überweisender Betrag</t>
  </si>
  <si>
    <t>Abzug gemäß Abs. 1 erster Satz</t>
  </si>
  <si>
    <t>Für Bildung der Ländertöpfe</t>
  </si>
  <si>
    <t>Überweisungsbetrag gemäß Abs. 2</t>
  </si>
  <si>
    <t>Finanzzuweisung gemäß Abs. 2:</t>
  </si>
  <si>
    <t>Finanzzuweisung gemäß Abs. 3:</t>
  </si>
  <si>
    <t>Anteil zu Lasten des Bundes</t>
  </si>
  <si>
    <t>Anteil zu Lasten von Wien an Finanzzuweisung gemäß Abs. 2</t>
  </si>
  <si>
    <t>Überweisungsbetrag gemäß Abs. 3</t>
  </si>
  <si>
    <t>GKZ</t>
  </si>
  <si>
    <t>Land</t>
  </si>
  <si>
    <t>Kl</t>
  </si>
  <si>
    <t>Ld</t>
  </si>
  <si>
    <t>Gmde</t>
  </si>
  <si>
    <t>Einwohner</t>
  </si>
  <si>
    <t>Grundst. A</t>
  </si>
  <si>
    <t>Grundst. B</t>
  </si>
  <si>
    <t>KommSt</t>
  </si>
  <si>
    <t>Ertragsanteile</t>
  </si>
  <si>
    <t>o. SpbkAbg.</t>
  </si>
  <si>
    <t>Hebesatz</t>
  </si>
  <si>
    <t>Finanzkraft</t>
  </si>
  <si>
    <t>Abs. 2 Z 2</t>
  </si>
  <si>
    <t>Abs. 3 Z 3</t>
  </si>
  <si>
    <t>Eisenstadt</t>
  </si>
  <si>
    <t>Rust</t>
  </si>
  <si>
    <t>Donnerskirchen</t>
  </si>
  <si>
    <t>Großhöflein</t>
  </si>
  <si>
    <t>Hornstein</t>
  </si>
  <si>
    <t>Klingenbach</t>
  </si>
  <si>
    <t>Leithaprodersdorf</t>
  </si>
  <si>
    <t>Mörbisch am See</t>
  </si>
  <si>
    <t>Müllendorf</t>
  </si>
  <si>
    <t>Neufeld an der Leitha</t>
  </si>
  <si>
    <t>Oggau am Neusiedler See</t>
  </si>
  <si>
    <t>Oslip</t>
  </si>
  <si>
    <t>Purbach am Neusiedler See</t>
  </si>
  <si>
    <t>Schützen am Gebirge</t>
  </si>
  <si>
    <t>Siegendorf</t>
  </si>
  <si>
    <t>Steinbrunn</t>
  </si>
  <si>
    <t>Trausdorf an der Wulka</t>
  </si>
  <si>
    <t>Wimpassing an der Leitha</t>
  </si>
  <si>
    <t>Wulkaprodersdorf</t>
  </si>
  <si>
    <t>Loretto</t>
  </si>
  <si>
    <t>Stotzing</t>
  </si>
  <si>
    <t>Zillingtal</t>
  </si>
  <si>
    <t>Zagersdorf</t>
  </si>
  <si>
    <t>Bocksdorf</t>
  </si>
  <si>
    <t>Burgauberg-Neudauberg</t>
  </si>
  <si>
    <t>Eberau</t>
  </si>
  <si>
    <t>Gerersdorf-Sulz</t>
  </si>
  <si>
    <t>Güssing</t>
  </si>
  <si>
    <t>Güttenbach</t>
  </si>
  <si>
    <t>Heiligenbrunn</t>
  </si>
  <si>
    <t>Kukmirn</t>
  </si>
  <si>
    <t>Neuberg im Burgenland</t>
  </si>
  <si>
    <t>Neustift bei Güssing</t>
  </si>
  <si>
    <t>Olbendorf</t>
  </si>
  <si>
    <t>Ollersdorf im Burgenland</t>
  </si>
  <si>
    <t>Stegersbach</t>
  </si>
  <si>
    <t>Stinatz</t>
  </si>
  <si>
    <t>Strem</t>
  </si>
  <si>
    <t>Tobaj</t>
  </si>
  <si>
    <t>Hackerberg</t>
  </si>
  <si>
    <t>Wörterberg</t>
  </si>
  <si>
    <t>Großmürbisch</t>
  </si>
  <si>
    <t>Inzenhof</t>
  </si>
  <si>
    <t>Kleinmürbisch</t>
  </si>
  <si>
    <t>Tschanigraben</t>
  </si>
  <si>
    <t>Heugraben</t>
  </si>
  <si>
    <t>Rohr im Burgenland</t>
  </si>
  <si>
    <t>Bildein</t>
  </si>
  <si>
    <t>Rauchwart</t>
  </si>
  <si>
    <t>Moschendorf</t>
  </si>
  <si>
    <t>Deutsch Kaltenbrunn</t>
  </si>
  <si>
    <t>Eltendorf</t>
  </si>
  <si>
    <t>Jennersdorf</t>
  </si>
  <si>
    <t>Minihof-Liebau</t>
  </si>
  <si>
    <t>Mogersdorf</t>
  </si>
  <si>
    <t>Neuhaus am Klausenbach</t>
  </si>
  <si>
    <t>Rudersdorf</t>
  </si>
  <si>
    <t>Weichselbaum</t>
  </si>
  <si>
    <t>Königsdorf</t>
  </si>
  <si>
    <t>Mühlgraben</t>
  </si>
  <si>
    <t>Draßburg</t>
  </si>
  <si>
    <t>Forchtenstein</t>
  </si>
  <si>
    <t>Hirm</t>
  </si>
  <si>
    <t>Loipersbach im Burgenland</t>
  </si>
  <si>
    <t>Marz</t>
  </si>
  <si>
    <t>Mattersburg</t>
  </si>
  <si>
    <t>Neudörfl</t>
  </si>
  <si>
    <t>Pöttelsdorf</t>
  </si>
  <si>
    <t>Pöttsching</t>
  </si>
  <si>
    <t>Rohrbach bei Mattersburg</t>
  </si>
  <si>
    <t>Bad Sauerbrunn</t>
  </si>
  <si>
    <t>Schattendorf</t>
  </si>
  <si>
    <t>Sieggraben</t>
  </si>
  <si>
    <t>Sigleß</t>
  </si>
  <si>
    <t>Wiesen</t>
  </si>
  <si>
    <t>Antau</t>
  </si>
  <si>
    <t>Baumgarten</t>
  </si>
  <si>
    <t>Zemendorf-Stöttera</t>
  </si>
  <si>
    <t>Krensdorf</t>
  </si>
  <si>
    <t>Andau</t>
  </si>
  <si>
    <t>Apetlon</t>
  </si>
  <si>
    <t>Bruckneudorf</t>
  </si>
  <si>
    <t>Deutsch Jahrndorf</t>
  </si>
  <si>
    <t>Frauenkirchen</t>
  </si>
  <si>
    <t>Gattendorf</t>
  </si>
  <si>
    <t>Gols</t>
  </si>
  <si>
    <t>Halbturn</t>
  </si>
  <si>
    <t>Illmitz</t>
  </si>
  <si>
    <t>Jois</t>
  </si>
  <si>
    <t>Kittsee</t>
  </si>
  <si>
    <t>Mönchhof</t>
  </si>
  <si>
    <t>Neusiedl am See</t>
  </si>
  <si>
    <t>Nickelsdorf</t>
  </si>
  <si>
    <t>Pama</t>
  </si>
  <si>
    <t>Pamhagen</t>
  </si>
  <si>
    <t>Parndorf</t>
  </si>
  <si>
    <t>Podersdorf am See</t>
  </si>
  <si>
    <t>Tadten</t>
  </si>
  <si>
    <t>Wallern im Burgenland</t>
  </si>
  <si>
    <t>Weiden am See</t>
  </si>
  <si>
    <t>Winden am See</t>
  </si>
  <si>
    <t>Zurndorf</t>
  </si>
  <si>
    <t>Neudorf</t>
  </si>
  <si>
    <t>Potzneusiedl</t>
  </si>
  <si>
    <t>Edelstal</t>
  </si>
  <si>
    <t>Deutschkreutz</t>
  </si>
  <si>
    <t>Draßmarkt</t>
  </si>
  <si>
    <t>Frankenau-Unterpullendorf</t>
  </si>
  <si>
    <t>Großwarasdorf</t>
  </si>
  <si>
    <t>Horitschon</t>
  </si>
  <si>
    <t>Kaisersdorf</t>
  </si>
  <si>
    <t>Kobersdorf</t>
  </si>
  <si>
    <t>Lackenbach</t>
  </si>
  <si>
    <t>Lockenhaus</t>
  </si>
  <si>
    <t>Lutzmannsburg</t>
  </si>
  <si>
    <t>Neckenmarkt</t>
  </si>
  <si>
    <t>Neutal</t>
  </si>
  <si>
    <t>Nikitsch</t>
  </si>
  <si>
    <t>Oberpullendorf</t>
  </si>
  <si>
    <t>Pilgersdorf</t>
  </si>
  <si>
    <t>Piringsdorf</t>
  </si>
  <si>
    <t>Raiding</t>
  </si>
  <si>
    <t>Ritzing</t>
  </si>
  <si>
    <t>Steinberg-Dörfl</t>
  </si>
  <si>
    <t>Stoob</t>
  </si>
  <si>
    <t>Weppersdorf</t>
  </si>
  <si>
    <t>Lackendorf</t>
  </si>
  <si>
    <t>Unterfrauenhaid</t>
  </si>
  <si>
    <t>Weingraben</t>
  </si>
  <si>
    <t>Oberloisdorf</t>
  </si>
  <si>
    <t>Bad Tatzmannsdorf</t>
  </si>
  <si>
    <t>Bernstein</t>
  </si>
  <si>
    <t>Grafenschachen</t>
  </si>
  <si>
    <t>Großpetersdorf</t>
  </si>
  <si>
    <t>Hannersdorf</t>
  </si>
  <si>
    <t>Kemeten</t>
  </si>
  <si>
    <t>Kohfidisch</t>
  </si>
  <si>
    <t>Litzelsdorf</t>
  </si>
  <si>
    <t>Loipersdorf-Kitzladen</t>
  </si>
  <si>
    <t>Mariasdorf</t>
  </si>
  <si>
    <t>Markt Allhau</t>
  </si>
  <si>
    <t>Markt Neuhodis</t>
  </si>
  <si>
    <t>Mischendorf</t>
  </si>
  <si>
    <t>Oberdorf im Burgenland</t>
  </si>
  <si>
    <t>Oberschützen</t>
  </si>
  <si>
    <t>Oberwart</t>
  </si>
  <si>
    <t>Pinkafeld</t>
  </si>
  <si>
    <t>Rechnitz</t>
  </si>
  <si>
    <t>Riedlingsdorf</t>
  </si>
  <si>
    <t>Rotenturm an der Pinka</t>
  </si>
  <si>
    <t>Schachendorf</t>
  </si>
  <si>
    <t>Stadtschlaining</t>
  </si>
  <si>
    <t>Unterkohlstätten</t>
  </si>
  <si>
    <t>Unterwart</t>
  </si>
  <si>
    <t>Weiden bei Rechnitz</t>
  </si>
  <si>
    <t>Wiesfleck</t>
  </si>
  <si>
    <t>Wolfau</t>
  </si>
  <si>
    <t>Neustift an der Lafnitz</t>
  </si>
  <si>
    <t>Jabing</t>
  </si>
  <si>
    <t>Badersdorf</t>
  </si>
  <si>
    <t>Schandorf</t>
  </si>
  <si>
    <t>Villach</t>
  </si>
  <si>
    <t>Dellach</t>
  </si>
  <si>
    <t>Hermagor-Pressegger See</t>
  </si>
  <si>
    <t>Kirchbach</t>
  </si>
  <si>
    <t>Kötschach-Mauthen</t>
  </si>
  <si>
    <t>St. Stefan im Gailtal</t>
  </si>
  <si>
    <t>Gitschtal</t>
  </si>
  <si>
    <t>Lesachtal</t>
  </si>
  <si>
    <t>Ebenthal in Kärnten</t>
  </si>
  <si>
    <t>Feistritz im Rosental</t>
  </si>
  <si>
    <t>Ferlach</t>
  </si>
  <si>
    <t>Grafenstein</t>
  </si>
  <si>
    <t>Keutschach am See</t>
  </si>
  <si>
    <t>Köttmannsdorf</t>
  </si>
  <si>
    <t>Krumpendorf am Wörthersee</t>
  </si>
  <si>
    <t>Ludmannsdorf</t>
  </si>
  <si>
    <t>Maria Rain</t>
  </si>
  <si>
    <t>Maria Saal</t>
  </si>
  <si>
    <t>Maria Wörth</t>
  </si>
  <si>
    <t>Moosburg</t>
  </si>
  <si>
    <t>Poggersdorf</t>
  </si>
  <si>
    <t>Schiefling am Wörthersee</t>
  </si>
  <si>
    <t>Zell</t>
  </si>
  <si>
    <t>Magdalensberg</t>
  </si>
  <si>
    <t>Althofen</t>
  </si>
  <si>
    <t>Brückl</t>
  </si>
  <si>
    <t>Deutsch-Griffen</t>
  </si>
  <si>
    <t>Eberstein</t>
  </si>
  <si>
    <t>Friesach</t>
  </si>
  <si>
    <t>Glödnitz</t>
  </si>
  <si>
    <t>Gurk</t>
  </si>
  <si>
    <t>Guttaring</t>
  </si>
  <si>
    <t>Hüttenberg</t>
  </si>
  <si>
    <t>Kappel am Krappfeld</t>
  </si>
  <si>
    <t>Klein St. Paul</t>
  </si>
  <si>
    <t>Liebenfels</t>
  </si>
  <si>
    <t>Metnitz</t>
  </si>
  <si>
    <t>Micheldorf</t>
  </si>
  <si>
    <t>Mölbling</t>
  </si>
  <si>
    <t>St. Georgen am Längsee</t>
  </si>
  <si>
    <t>St. Veit an der Glan</t>
  </si>
  <si>
    <t>Straßburg</t>
  </si>
  <si>
    <t>Weitensfeld im Gurktal</t>
  </si>
  <si>
    <t>Frauenstein</t>
  </si>
  <si>
    <t>Bad Kleinkirchheim</t>
  </si>
  <si>
    <t>Baldramsdorf</t>
  </si>
  <si>
    <t>Berg im Drautal</t>
  </si>
  <si>
    <t>Dellach im Drautal</t>
  </si>
  <si>
    <t>Großkirchheim</t>
  </si>
  <si>
    <t>Flattach</t>
  </si>
  <si>
    <t>Gmünd in Kärnten</t>
  </si>
  <si>
    <t>Greifenburg</t>
  </si>
  <si>
    <t>Irschen</t>
  </si>
  <si>
    <t>Kleblach-Lind</t>
  </si>
  <si>
    <t>Lendorf</t>
  </si>
  <si>
    <t>Mallnitz</t>
  </si>
  <si>
    <t>Malta</t>
  </si>
  <si>
    <t>Millstatt am See</t>
  </si>
  <si>
    <t>Mörtschach</t>
  </si>
  <si>
    <t>Mühldorf</t>
  </si>
  <si>
    <t>Oberdrauburg</t>
  </si>
  <si>
    <t>Obervellach</t>
  </si>
  <si>
    <t>Radenthein</t>
  </si>
  <si>
    <t>Rangersdorf</t>
  </si>
  <si>
    <t>Rennweg am Katschberg</t>
  </si>
  <si>
    <t>Sachsenburg</t>
  </si>
  <si>
    <t>Spittal an der Drau</t>
  </si>
  <si>
    <t>Stall</t>
  </si>
  <si>
    <t>Steinfeld</t>
  </si>
  <si>
    <t>Trebesing</t>
  </si>
  <si>
    <t>Weißensee</t>
  </si>
  <si>
    <t>Winklern</t>
  </si>
  <si>
    <t>Krems in Kärnten</t>
  </si>
  <si>
    <t>Lurnfeld</t>
  </si>
  <si>
    <t>Reißeck</t>
  </si>
  <si>
    <t>Afritz am See</t>
  </si>
  <si>
    <t>Arnoldstein</t>
  </si>
  <si>
    <t>Arriach</t>
  </si>
  <si>
    <t>Bad Bleiberg</t>
  </si>
  <si>
    <t>Feistritz an der Gail</t>
  </si>
  <si>
    <t>Feld am See</t>
  </si>
  <si>
    <t>Ferndorf</t>
  </si>
  <si>
    <t>Finkenstein am Faaker See</t>
  </si>
  <si>
    <t>Fresach</t>
  </si>
  <si>
    <t>Hohenthurn</t>
  </si>
  <si>
    <t>Nötsch im Gailtal</t>
  </si>
  <si>
    <t>Paternion</t>
  </si>
  <si>
    <t>Rosegg</t>
  </si>
  <si>
    <t>St. Jakob im Rosental</t>
  </si>
  <si>
    <t>Stockenboi</t>
  </si>
  <si>
    <t>Treffen am Ossiacher See</t>
  </si>
  <si>
    <t>Velden am Wörther See</t>
  </si>
  <si>
    <t>Weißenstein</t>
  </si>
  <si>
    <t>Wernberg</t>
  </si>
  <si>
    <t>Bleiburg</t>
  </si>
  <si>
    <t>Diex</t>
  </si>
  <si>
    <t>Eberndorf</t>
  </si>
  <si>
    <t>Eisenkappel-Vellach</t>
  </si>
  <si>
    <t>Feistritz ob Bleiburg</t>
  </si>
  <si>
    <t>Gallizien</t>
  </si>
  <si>
    <t>Globasnitz</t>
  </si>
  <si>
    <t>Griffen</t>
  </si>
  <si>
    <t>Neuhaus</t>
  </si>
  <si>
    <t>Ruden</t>
  </si>
  <si>
    <t>Sittersdorf</t>
  </si>
  <si>
    <t>Völkermarkt</t>
  </si>
  <si>
    <t>Frantschach-St. Gertraud</t>
  </si>
  <si>
    <t>Lavamünd</t>
  </si>
  <si>
    <t>Preitenegg</t>
  </si>
  <si>
    <t>Reichenfels</t>
  </si>
  <si>
    <t>St. Andrä</t>
  </si>
  <si>
    <t>St. Georgen im Lavanttal</t>
  </si>
  <si>
    <t>St. Paul im Lavanttal</t>
  </si>
  <si>
    <t>Wolfsberg</t>
  </si>
  <si>
    <t>Albeck</t>
  </si>
  <si>
    <t>Feldkirchen in Kärnten</t>
  </si>
  <si>
    <t>Glanegg</t>
  </si>
  <si>
    <t>Gnesau</t>
  </si>
  <si>
    <t>Himmelberg</t>
  </si>
  <si>
    <t>Ossiach</t>
  </si>
  <si>
    <t>Reichenau</t>
  </si>
  <si>
    <t>St. Urban</t>
  </si>
  <si>
    <t>Steuerberg</t>
  </si>
  <si>
    <t>Krems an der Donau</t>
  </si>
  <si>
    <t>St. Pölten</t>
  </si>
  <si>
    <t>Waidhofen an der Ybbs</t>
  </si>
  <si>
    <t>Wiener Neustadt</t>
  </si>
  <si>
    <t>Allhartsberg</t>
  </si>
  <si>
    <t>Amstetten</t>
  </si>
  <si>
    <t>Ardagger</t>
  </si>
  <si>
    <t>Aschbach-Markt</t>
  </si>
  <si>
    <t>Behamberg</t>
  </si>
  <si>
    <t>Biberbach</t>
  </si>
  <si>
    <t>Ennsdorf</t>
  </si>
  <si>
    <t>Ernsthofen</t>
  </si>
  <si>
    <t>Ertl</t>
  </si>
  <si>
    <t>Euratsfeld</t>
  </si>
  <si>
    <t>Ferschnitz</t>
  </si>
  <si>
    <t>Haag</t>
  </si>
  <si>
    <t>Haidershofen</t>
  </si>
  <si>
    <t>Hollenstein an der Ybbs</t>
  </si>
  <si>
    <t>Kematen an der Ybbs</t>
  </si>
  <si>
    <t>Neuhofen an der Ybbs</t>
  </si>
  <si>
    <t>Neustadtl an der Donau</t>
  </si>
  <si>
    <t>Oed-Oehling</t>
  </si>
  <si>
    <t>Opponitz</t>
  </si>
  <si>
    <t>St. Georgen am Reith</t>
  </si>
  <si>
    <t>St. Georgen am Ybbsfelde</t>
  </si>
  <si>
    <t>St. Pantaleon-Erla</t>
  </si>
  <si>
    <t>St. Peter in der Au</t>
  </si>
  <si>
    <t>St. Valentin</t>
  </si>
  <si>
    <t>Seitenstetten</t>
  </si>
  <si>
    <t>Sonntagberg</t>
  </si>
  <si>
    <t>Strengberg</t>
  </si>
  <si>
    <t>Viehdorf</t>
  </si>
  <si>
    <t>Wallsee-Sindelburg</t>
  </si>
  <si>
    <t>Weistrach</t>
  </si>
  <si>
    <t>Winklarn</t>
  </si>
  <si>
    <t>Wolfsbach</t>
  </si>
  <si>
    <t>Ybbsitz</t>
  </si>
  <si>
    <t>Zeillern</t>
  </si>
  <si>
    <t>Alland</t>
  </si>
  <si>
    <t>Bad Vöslau</t>
  </si>
  <si>
    <t>Baden</t>
  </si>
  <si>
    <t>Berndorf</t>
  </si>
  <si>
    <t>Ebreichsdorf</t>
  </si>
  <si>
    <t>Enzesfeld-Lindabrunn</t>
  </si>
  <si>
    <t>Furth an der Triesting</t>
  </si>
  <si>
    <t>Günselsdorf</t>
  </si>
  <si>
    <t>Heiligenkreuz</t>
  </si>
  <si>
    <t>Hernstein</t>
  </si>
  <si>
    <t>Hirtenberg</t>
  </si>
  <si>
    <t>Klausen-Leopoldsdorf</t>
  </si>
  <si>
    <t>Kottingbrunn</t>
  </si>
  <si>
    <t>Leobersdorf</t>
  </si>
  <si>
    <t>Mitterndorf an der Fischa</t>
  </si>
  <si>
    <t>Oberwaltersdorf</t>
  </si>
  <si>
    <t>Pfaffstätten</t>
  </si>
  <si>
    <t>Pottendorf</t>
  </si>
  <si>
    <t>Pottenstein</t>
  </si>
  <si>
    <t>Reisenberg</t>
  </si>
  <si>
    <t>Schönau an der Triesting</t>
  </si>
  <si>
    <t>Seibersdorf</t>
  </si>
  <si>
    <t>Sooß</t>
  </si>
  <si>
    <t>Tattendorf</t>
  </si>
  <si>
    <t>Teesdorf</t>
  </si>
  <si>
    <t>Traiskirchen</t>
  </si>
  <si>
    <t>Trumau</t>
  </si>
  <si>
    <t>Blumau-Neurißhof</t>
  </si>
  <si>
    <t>Au am Leithaberge</t>
  </si>
  <si>
    <t>Bad Deutsch-Altenburg</t>
  </si>
  <si>
    <t>Berg</t>
  </si>
  <si>
    <t>Bruck an der Leitha</t>
  </si>
  <si>
    <t>Enzersdorf an der Fischa</t>
  </si>
  <si>
    <t>Göttlesbrunn-Arbesthal</t>
  </si>
  <si>
    <t>Götzendorf an der Leitha</t>
  </si>
  <si>
    <t>Hainburg a.d. Donau</t>
  </si>
  <si>
    <t>Haslau-Maria Ellend</t>
  </si>
  <si>
    <t>Höflein</t>
  </si>
  <si>
    <t>Hof am Leithaberge</t>
  </si>
  <si>
    <t>Hundsheim</t>
  </si>
  <si>
    <t>Petronell-Carnuntum</t>
  </si>
  <si>
    <t>Prellenkirchen</t>
  </si>
  <si>
    <t>Rohrau</t>
  </si>
  <si>
    <t>Scharndorf</t>
  </si>
  <si>
    <t>Sommerein</t>
  </si>
  <si>
    <t>Wolfsthal</t>
  </si>
  <si>
    <t>Aderklaa</t>
  </si>
  <si>
    <t>Andlersdorf</t>
  </si>
  <si>
    <t>Angern an der March</t>
  </si>
  <si>
    <t>Auersthal</t>
  </si>
  <si>
    <t>Bad Pirawarth</t>
  </si>
  <si>
    <t>Deutsch-Wagram</t>
  </si>
  <si>
    <t>Drösing</t>
  </si>
  <si>
    <t>Dürnkrut</t>
  </si>
  <si>
    <t>Ebenthal</t>
  </si>
  <si>
    <t>Eckartsau</t>
  </si>
  <si>
    <t>Engelhartstetten</t>
  </si>
  <si>
    <t>Gänserndorf</t>
  </si>
  <si>
    <t>Glinzendorf</t>
  </si>
  <si>
    <t>Groß-Enzersdorf</t>
  </si>
  <si>
    <t>Großhofen</t>
  </si>
  <si>
    <t>Groß-Schweinbarth</t>
  </si>
  <si>
    <t>Haringsee</t>
  </si>
  <si>
    <t>Hauskirchen</t>
  </si>
  <si>
    <t>Hohenau an der March</t>
  </si>
  <si>
    <t>Hohenruppersdorf</t>
  </si>
  <si>
    <t>Jedenspeigen</t>
  </si>
  <si>
    <t>Lassee</t>
  </si>
  <si>
    <t>Mannsdorf an der Donau</t>
  </si>
  <si>
    <t>Marchegg</t>
  </si>
  <si>
    <t>Markgrafneusiedl</t>
  </si>
  <si>
    <t>Matzen-Raggendorf</t>
  </si>
  <si>
    <t>Neusiedl an der Zaya</t>
  </si>
  <si>
    <t>Obersiebenbrunn</t>
  </si>
  <si>
    <t>Orth an der Donau</t>
  </si>
  <si>
    <t>Parbasdorf</t>
  </si>
  <si>
    <t>Prottes</t>
  </si>
  <si>
    <t>Raasdorf</t>
  </si>
  <si>
    <t>Ringelsdorf-Niederabsdorf</t>
  </si>
  <si>
    <t>Schönkirchen-Reyersdorf</t>
  </si>
  <si>
    <t>Spannberg</t>
  </si>
  <si>
    <t>Strasshof an der Nordbahn</t>
  </si>
  <si>
    <t>Sulz im Weinviertel</t>
  </si>
  <si>
    <t>Untersiebenbrunn</t>
  </si>
  <si>
    <t>Velm-Götzendorf</t>
  </si>
  <si>
    <t>Weikendorf</t>
  </si>
  <si>
    <t>Zistersdorf</t>
  </si>
  <si>
    <t>Weiden an der March</t>
  </si>
  <si>
    <t>Amaliendorf-Aalfang</t>
  </si>
  <si>
    <t>Brand-Nagelberg</t>
  </si>
  <si>
    <t>Eggern</t>
  </si>
  <si>
    <t>Eisgarn</t>
  </si>
  <si>
    <t>Gmünd</t>
  </si>
  <si>
    <t>Großdietmanns</t>
  </si>
  <si>
    <t>Bad Großpertholz</t>
  </si>
  <si>
    <t>Großschönau</t>
  </si>
  <si>
    <t>Moorbad Harbach</t>
  </si>
  <si>
    <t>Haugschlag</t>
  </si>
  <si>
    <t>Heidenreichstein</t>
  </si>
  <si>
    <t>Hirschbach</t>
  </si>
  <si>
    <t>Hoheneich</t>
  </si>
  <si>
    <t>Kirchberg am Walde</t>
  </si>
  <si>
    <t>Litschau</t>
  </si>
  <si>
    <t>Reingers</t>
  </si>
  <si>
    <t>St. Martin</t>
  </si>
  <si>
    <t>Schrems</t>
  </si>
  <si>
    <t>Unserfrau-Altweitra</t>
  </si>
  <si>
    <t>Waldenstein</t>
  </si>
  <si>
    <t>Weitra</t>
  </si>
  <si>
    <t>Alberndorf im Pulkautal</t>
  </si>
  <si>
    <t>Göllersdorf</t>
  </si>
  <si>
    <t>Grabern</t>
  </si>
  <si>
    <t>Guntersdorf</t>
  </si>
  <si>
    <t>Hadres</t>
  </si>
  <si>
    <t>Hardegg</t>
  </si>
  <si>
    <t>Haugsdorf</t>
  </si>
  <si>
    <t>Heldenberg</t>
  </si>
  <si>
    <t>Hohenwarth-Mühlbach a.M.</t>
  </si>
  <si>
    <t>Hollabrunn</t>
  </si>
  <si>
    <t>Mailberg</t>
  </si>
  <si>
    <t>Maissau</t>
  </si>
  <si>
    <t>Nappersdorf-Kammersdorf</t>
  </si>
  <si>
    <t>Pernersdorf</t>
  </si>
  <si>
    <t>Pulkau</t>
  </si>
  <si>
    <t>Ravelsbach</t>
  </si>
  <si>
    <t>Retz</t>
  </si>
  <si>
    <t>Retzbach</t>
  </si>
  <si>
    <t>Schrattenthal</t>
  </si>
  <si>
    <t>Seefeld-Kadolz</t>
  </si>
  <si>
    <t>Sitzendorf an der Schmida</t>
  </si>
  <si>
    <t>Wullersdorf</t>
  </si>
  <si>
    <t>Zellerndorf</t>
  </si>
  <si>
    <t>Ziersdorf</t>
  </si>
  <si>
    <t>Altenburg</t>
  </si>
  <si>
    <t>Brunn an der Wild</t>
  </si>
  <si>
    <t>Burgschleinitz-Kühnring</t>
  </si>
  <si>
    <t>Drosendorf-Zissersdorf</t>
  </si>
  <si>
    <t>Eggenburg</t>
  </si>
  <si>
    <t>Gars am Kamp</t>
  </si>
  <si>
    <t>Geras</t>
  </si>
  <si>
    <t>Horn</t>
  </si>
  <si>
    <t>Irnfritz-Messern</t>
  </si>
  <si>
    <t>Japons</t>
  </si>
  <si>
    <t>Langau</t>
  </si>
  <si>
    <t>Meiseldorf</t>
  </si>
  <si>
    <t>Pernegg</t>
  </si>
  <si>
    <t>Röhrenbach</t>
  </si>
  <si>
    <t>Röschitz</t>
  </si>
  <si>
    <t>Rosenburg-Mold</t>
  </si>
  <si>
    <t>St. Bernhard-Frauenhofen</t>
  </si>
  <si>
    <t>Sigmundsherberg</t>
  </si>
  <si>
    <t>Weitersfeld</t>
  </si>
  <si>
    <t>Straning-Grafenberg</t>
  </si>
  <si>
    <t>Bisamberg</t>
  </si>
  <si>
    <t>Enzersfeld im Weinviertel</t>
  </si>
  <si>
    <t>Ernstbrunn</t>
  </si>
  <si>
    <t>Großmugl</t>
  </si>
  <si>
    <t>Großrußbach</t>
  </si>
  <si>
    <t>Hagenbrunn</t>
  </si>
  <si>
    <t>Harmannsdorf</t>
  </si>
  <si>
    <t>Hausleiten</t>
  </si>
  <si>
    <t>Korneuburg</t>
  </si>
  <si>
    <t>Langenzersdorf</t>
  </si>
  <si>
    <t>Leitzersdorf</t>
  </si>
  <si>
    <t>Leobendorf</t>
  </si>
  <si>
    <t>Rußbach</t>
  </si>
  <si>
    <t>Sierndorf</t>
  </si>
  <si>
    <t>Spillern</t>
  </si>
  <si>
    <t>Stetteldorf am Wagram</t>
  </si>
  <si>
    <t>Stetten</t>
  </si>
  <si>
    <t>Stockerau</t>
  </si>
  <si>
    <t>Niederhollabrunn</t>
  </si>
  <si>
    <t>Aggsbach</t>
  </si>
  <si>
    <t>Dürnstein</t>
  </si>
  <si>
    <t>Grafenegg</t>
  </si>
  <si>
    <t>Furth bei Göttweig</t>
  </si>
  <si>
    <t>Gedersdorf</t>
  </si>
  <si>
    <t>Gföhl</t>
  </si>
  <si>
    <t>Hadersdorf-Kammern</t>
  </si>
  <si>
    <t>Jaidhof</t>
  </si>
  <si>
    <t>Krumau am Kamp</t>
  </si>
  <si>
    <t>Langenlois</t>
  </si>
  <si>
    <t>Lengenfeld</t>
  </si>
  <si>
    <t>Lichtenau im Waldviertel</t>
  </si>
  <si>
    <t>Maria Laach am Jauerling</t>
  </si>
  <si>
    <t>Mautern an der Donau</t>
  </si>
  <si>
    <t>Paudorf</t>
  </si>
  <si>
    <t>Rastenfeld</t>
  </si>
  <si>
    <t>Rohrendorf bei Krems</t>
  </si>
  <si>
    <t>Rossatz-Arnsdorf</t>
  </si>
  <si>
    <t>Senftenberg</t>
  </si>
  <si>
    <t>Spitz</t>
  </si>
  <si>
    <t>Straß im Straßertale</t>
  </si>
  <si>
    <t>Stratzing</t>
  </si>
  <si>
    <t>Weinzierl am Walde</t>
  </si>
  <si>
    <t>Schönberg am Kamp</t>
  </si>
  <si>
    <t>Droß</t>
  </si>
  <si>
    <t>Annaberg</t>
  </si>
  <si>
    <t>Eschenau</t>
  </si>
  <si>
    <t>Hainfeld</t>
  </si>
  <si>
    <t>Hohenberg</t>
  </si>
  <si>
    <t>Kaumberg</t>
  </si>
  <si>
    <t>Kleinzell</t>
  </si>
  <si>
    <t>Lilienfeld</t>
  </si>
  <si>
    <t>Mitterbach am Erlaufsee</t>
  </si>
  <si>
    <t>Ramsau</t>
  </si>
  <si>
    <t>Rohrbach an der Gölsen</t>
  </si>
  <si>
    <t>St. Aegyd am Neuwalde</t>
  </si>
  <si>
    <t>St. Veit an der Gölsen</t>
  </si>
  <si>
    <t>Traisen</t>
  </si>
  <si>
    <t>Türnitz</t>
  </si>
  <si>
    <t>Artstetten-Pöbring</t>
  </si>
  <si>
    <t>Bergland</t>
  </si>
  <si>
    <t>Bischofstetten</t>
  </si>
  <si>
    <t>Blindenmarkt</t>
  </si>
  <si>
    <t>Dorfstetten</t>
  </si>
  <si>
    <t>Dunkelsteinerwald</t>
  </si>
  <si>
    <t>Erlauf</t>
  </si>
  <si>
    <t>Golling an der Erlauf</t>
  </si>
  <si>
    <t>Hofamt Priel</t>
  </si>
  <si>
    <t>Hürm</t>
  </si>
  <si>
    <t>Kilb</t>
  </si>
  <si>
    <t>Kirnberg an der Mank</t>
  </si>
  <si>
    <t>Klein-Pöchlarn</t>
  </si>
  <si>
    <t>Krummnußbaum</t>
  </si>
  <si>
    <t>Leiben</t>
  </si>
  <si>
    <t>Loosdorf</t>
  </si>
  <si>
    <t>Mank</t>
  </si>
  <si>
    <t>Marbach an der Donau</t>
  </si>
  <si>
    <t>Maria Taferl</t>
  </si>
  <si>
    <t>Melk</t>
  </si>
  <si>
    <t>Münichreith-Laimbach</t>
  </si>
  <si>
    <t>Neumarkt an der Ybbs</t>
  </si>
  <si>
    <t>Nöchling</t>
  </si>
  <si>
    <t>Persenbeug-Gottsdorf</t>
  </si>
  <si>
    <t>Petzenkirchen</t>
  </si>
  <si>
    <t>Pöchlarn</t>
  </si>
  <si>
    <t>Pöggstall</t>
  </si>
  <si>
    <t>Raxendorf</t>
  </si>
  <si>
    <t>Ruprechtshofen</t>
  </si>
  <si>
    <t>St. Leonhard am Forst</t>
  </si>
  <si>
    <t>St. Martin-Karlsbach</t>
  </si>
  <si>
    <t>St. Oswald</t>
  </si>
  <si>
    <t>Schönbühel-Aggsbach</t>
  </si>
  <si>
    <t>Schollach</t>
  </si>
  <si>
    <t>Weiten</t>
  </si>
  <si>
    <t>Ybbs an der Donau</t>
  </si>
  <si>
    <t>Zelking-Matzleinsdorf</t>
  </si>
  <si>
    <t>Texingtal</t>
  </si>
  <si>
    <t>Yspertal</t>
  </si>
  <si>
    <t>Emmersdorf an der Donau</t>
  </si>
  <si>
    <t>Altlichtenwarth</t>
  </si>
  <si>
    <t>Asparn an der Zaya</t>
  </si>
  <si>
    <t>Bernhardsthal</t>
  </si>
  <si>
    <t>Bockfließ</t>
  </si>
  <si>
    <t>Drasenhofen</t>
  </si>
  <si>
    <t>Falkenstein</t>
  </si>
  <si>
    <t>Fallbach</t>
  </si>
  <si>
    <t>Gaubitsch</t>
  </si>
  <si>
    <t>Gaweinstal</t>
  </si>
  <si>
    <t>Gnadendorf</t>
  </si>
  <si>
    <t>Großebersdorf</t>
  </si>
  <si>
    <t>Großengersdorf</t>
  </si>
  <si>
    <t>Großharras</t>
  </si>
  <si>
    <t>Großkrut</t>
  </si>
  <si>
    <t>Hausbrunn</t>
  </si>
  <si>
    <t>Herrnbaumgarten</t>
  </si>
  <si>
    <t>Hochleithen</t>
  </si>
  <si>
    <t>Kreuttal</t>
  </si>
  <si>
    <t>Kreuzstetten</t>
  </si>
  <si>
    <t>Laa an der Thaya</t>
  </si>
  <si>
    <t>Ladendorf</t>
  </si>
  <si>
    <t>Mistelbach</t>
  </si>
  <si>
    <t>Neudorf bei Staatz</t>
  </si>
  <si>
    <t>Niederleis</t>
  </si>
  <si>
    <t>Pillichsdorf</t>
  </si>
  <si>
    <t>Poysdorf</t>
  </si>
  <si>
    <t>Rabensburg</t>
  </si>
  <si>
    <t>Schrattenberg</t>
  </si>
  <si>
    <t>Staatz</t>
  </si>
  <si>
    <t>Stronsdorf</t>
  </si>
  <si>
    <t>Unterstinkenbrunn</t>
  </si>
  <si>
    <t>Wildendürnbach</t>
  </si>
  <si>
    <t>Wilfersdorf</t>
  </si>
  <si>
    <t>Ottenthal</t>
  </si>
  <si>
    <t>Achau</t>
  </si>
  <si>
    <t>Biedermannsdorf</t>
  </si>
  <si>
    <t>Breitenfurt bei Wien</t>
  </si>
  <si>
    <t>Brunn am Gebirge</t>
  </si>
  <si>
    <t>Gaaden</t>
  </si>
  <si>
    <t>Gießhübl</t>
  </si>
  <si>
    <t>Gumpoldskirchen</t>
  </si>
  <si>
    <t>Guntramsdorf</t>
  </si>
  <si>
    <t>Hennersdorf</t>
  </si>
  <si>
    <t>Hinterbrühl</t>
  </si>
  <si>
    <t>Kaltenleutgeben</t>
  </si>
  <si>
    <t>Laab im Walde</t>
  </si>
  <si>
    <t>Laxenburg</t>
  </si>
  <si>
    <t>Maria Enzersdorf</t>
  </si>
  <si>
    <t>Mödling</t>
  </si>
  <si>
    <t>Münchendorf</t>
  </si>
  <si>
    <t>Perchtoldsdorf</t>
  </si>
  <si>
    <t>Vösendorf</t>
  </si>
  <si>
    <t>Wiener Neudorf</t>
  </si>
  <si>
    <t>Wienerwald</t>
  </si>
  <si>
    <t>Altendorf</t>
  </si>
  <si>
    <t>Aspang-Markt</t>
  </si>
  <si>
    <t>Aspangberg-St. Peter</t>
  </si>
  <si>
    <t>Breitenau</t>
  </si>
  <si>
    <t>Breitenstein</t>
  </si>
  <si>
    <t>Buchbach</t>
  </si>
  <si>
    <t>Edlitz</t>
  </si>
  <si>
    <t>Enzenreith</t>
  </si>
  <si>
    <t>Feistritz am Wechsel</t>
  </si>
  <si>
    <t>Gloggnitz</t>
  </si>
  <si>
    <t>Grafenbach-St. Valentin</t>
  </si>
  <si>
    <t>Grimmenstein</t>
  </si>
  <si>
    <t>Grünbach am Schneeberg</t>
  </si>
  <si>
    <t>Kirchberg am Wechsel</t>
  </si>
  <si>
    <t>Mönichkirchen</t>
  </si>
  <si>
    <t>Natschbach-Loipersbach</t>
  </si>
  <si>
    <t>Neunkirchen</t>
  </si>
  <si>
    <t>Otterthal</t>
  </si>
  <si>
    <t>Payerbach</t>
  </si>
  <si>
    <t>Pitten</t>
  </si>
  <si>
    <t>Prigglitz</t>
  </si>
  <si>
    <t>Puchberg am Schneeberg</t>
  </si>
  <si>
    <t>Raach am Hochgebirge</t>
  </si>
  <si>
    <t>Reichenau an der Rax</t>
  </si>
  <si>
    <t>St. Corona am Wechsel</t>
  </si>
  <si>
    <t>St. Egyden am Steinfeld</t>
  </si>
  <si>
    <t>Schottwien</t>
  </si>
  <si>
    <t>Schrattenbach</t>
  </si>
  <si>
    <t>Schwarzau am Steinfeld</t>
  </si>
  <si>
    <t>Schwarzau im Gebirge</t>
  </si>
  <si>
    <t>Seebenstein</t>
  </si>
  <si>
    <t>Semmering</t>
  </si>
  <si>
    <t>Ternitz</t>
  </si>
  <si>
    <t>Thomasberg</t>
  </si>
  <si>
    <t>Trattenbach</t>
  </si>
  <si>
    <t>Bürg-Vöstenhof</t>
  </si>
  <si>
    <t>Warth</t>
  </si>
  <si>
    <t>Wartmannstetten</t>
  </si>
  <si>
    <t>Willendorf</t>
  </si>
  <si>
    <t>Würflach</t>
  </si>
  <si>
    <t>Zöbern</t>
  </si>
  <si>
    <t>Altlengbach</t>
  </si>
  <si>
    <t>Asperhofen</t>
  </si>
  <si>
    <t>Böheimkirchen</t>
  </si>
  <si>
    <t>Brand-Laaben</t>
  </si>
  <si>
    <t>Eichgraben</t>
  </si>
  <si>
    <t>Frankenfels</t>
  </si>
  <si>
    <t>Gerersdorf</t>
  </si>
  <si>
    <t>Hofstetten-Grünau</t>
  </si>
  <si>
    <t>Hafnerbach</t>
  </si>
  <si>
    <t>Haunoldstein</t>
  </si>
  <si>
    <t>Herzogenburg</t>
  </si>
  <si>
    <t>Inzersdorf-Getzersdorf</t>
  </si>
  <si>
    <t>Kapelln</t>
  </si>
  <si>
    <t>Karlstetten</t>
  </si>
  <si>
    <t>Kasten bei Böheimkirchen</t>
  </si>
  <si>
    <t>Kirchberg an der Pielach</t>
  </si>
  <si>
    <t>Kirchstetten</t>
  </si>
  <si>
    <t>Loich</t>
  </si>
  <si>
    <t>Maria-Anzbach</t>
  </si>
  <si>
    <t>Markersdorf-Haindorf</t>
  </si>
  <si>
    <t>Michelbach</t>
  </si>
  <si>
    <t>Neidling</t>
  </si>
  <si>
    <t>Neulengbach</t>
  </si>
  <si>
    <t>Neustift-Innermanzing</t>
  </si>
  <si>
    <t>Nußdorf ob der Traisen</t>
  </si>
  <si>
    <t>Ober-Grafendorf</t>
  </si>
  <si>
    <t>Obritzberg-Rust</t>
  </si>
  <si>
    <t>Prinzersdorf</t>
  </si>
  <si>
    <t>Pyhra</t>
  </si>
  <si>
    <t>Rabenstein an der Pielach</t>
  </si>
  <si>
    <t>Statzendorf</t>
  </si>
  <si>
    <t>Stössing</t>
  </si>
  <si>
    <t>Traismauer</t>
  </si>
  <si>
    <t>Weinburg</t>
  </si>
  <si>
    <t>Wilhelmsburg</t>
  </si>
  <si>
    <t>Wölbling</t>
  </si>
  <si>
    <t>Gaming</t>
  </si>
  <si>
    <t>Göstling an der Ybbs</t>
  </si>
  <si>
    <t>Gresten</t>
  </si>
  <si>
    <t>Gresten-Land</t>
  </si>
  <si>
    <t>Lunz am See</t>
  </si>
  <si>
    <t>Oberndorf an der Melk</t>
  </si>
  <si>
    <t>Puchenstuben</t>
  </si>
  <si>
    <t>Purgstall an der Erlauf</t>
  </si>
  <si>
    <t>Randegg</t>
  </si>
  <si>
    <t>Reinsberg</t>
  </si>
  <si>
    <t>St. Anton an der Jeßnitz</t>
  </si>
  <si>
    <t>St. Georgen an der Leys</t>
  </si>
  <si>
    <t>Scheibbs</t>
  </si>
  <si>
    <t>Steinakirchen am Forst</t>
  </si>
  <si>
    <t>Wang</t>
  </si>
  <si>
    <t>Wieselburg</t>
  </si>
  <si>
    <t>Wieselburg-Land</t>
  </si>
  <si>
    <t>Wolfpassing</t>
  </si>
  <si>
    <t>Absdorf</t>
  </si>
  <si>
    <t>Atzenbrugg</t>
  </si>
  <si>
    <t>Fels am Wagram</t>
  </si>
  <si>
    <t>Grafenwörth</t>
  </si>
  <si>
    <t>Großriedenthal</t>
  </si>
  <si>
    <t>Großweikersdorf</t>
  </si>
  <si>
    <t>Judenau-Baumgarten</t>
  </si>
  <si>
    <t>Kirchberg am Wagram</t>
  </si>
  <si>
    <t>Königsbrunn am Wagram</t>
  </si>
  <si>
    <t>Königstetten</t>
  </si>
  <si>
    <t>Langenrohr</t>
  </si>
  <si>
    <t>Michelhausen</t>
  </si>
  <si>
    <t>Sieghartskirchen</t>
  </si>
  <si>
    <t>Sitzenberg-Reidling</t>
  </si>
  <si>
    <t>Tulbing</t>
  </si>
  <si>
    <t>Tulln an der Donau</t>
  </si>
  <si>
    <t>Würmla</t>
  </si>
  <si>
    <t>Zeiselmauer-Wolfpassing</t>
  </si>
  <si>
    <t>Zwentendorf an der Donau</t>
  </si>
  <si>
    <t>St. Andrä-Wördern</t>
  </si>
  <si>
    <t>Muckendorf-Wipfing</t>
  </si>
  <si>
    <t>Dietmanns</t>
  </si>
  <si>
    <t>Dobersberg</t>
  </si>
  <si>
    <t>Gastern</t>
  </si>
  <si>
    <t>Groß-Siegharts</t>
  </si>
  <si>
    <t>Karlstein an der Thaya</t>
  </si>
  <si>
    <t>Kautzen</t>
  </si>
  <si>
    <t>Ludweis-Aigen</t>
  </si>
  <si>
    <t>Raabs an der Thaya</t>
  </si>
  <si>
    <t>Thaya</t>
  </si>
  <si>
    <t>Vitis</t>
  </si>
  <si>
    <t>Waidhofen an der Thaya</t>
  </si>
  <si>
    <t>Waldkirchen an der Thaya</t>
  </si>
  <si>
    <t>Windigsteig</t>
  </si>
  <si>
    <t>Bad Fischau-Brunn</t>
  </si>
  <si>
    <t>Bad Schönau</t>
  </si>
  <si>
    <t>Ebenfurth</t>
  </si>
  <si>
    <t>Eggendorf</t>
  </si>
  <si>
    <t>Bad Erlach</t>
  </si>
  <si>
    <t>Felixdorf</t>
  </si>
  <si>
    <t>Gutenstein</t>
  </si>
  <si>
    <t>Hochneukirchen-Gschaidt</t>
  </si>
  <si>
    <t>Hochwolkersdorf</t>
  </si>
  <si>
    <t>Hohe Wand</t>
  </si>
  <si>
    <t>Hollenthon</t>
  </si>
  <si>
    <t>Katzelsdorf</t>
  </si>
  <si>
    <t>Krumbach</t>
  </si>
  <si>
    <t>Lanzenkirchen</t>
  </si>
  <si>
    <t>Lichtenegg</t>
  </si>
  <si>
    <t>Lichtenwörth</t>
  </si>
  <si>
    <t>Markt Piesting</t>
  </si>
  <si>
    <t>Matzendorf-Hölles</t>
  </si>
  <si>
    <t>Miesenbach</t>
  </si>
  <si>
    <t>Muggendorf</t>
  </si>
  <si>
    <t>Pernitz</t>
  </si>
  <si>
    <t>Rohr im Gebirge</t>
  </si>
  <si>
    <t>Bromberg</t>
  </si>
  <si>
    <t>Schwarzenbach</t>
  </si>
  <si>
    <t>Sollenau</t>
  </si>
  <si>
    <t>Theresienfeld</t>
  </si>
  <si>
    <t>Waidmannsfeld</t>
  </si>
  <si>
    <t>Waldegg</t>
  </si>
  <si>
    <t>Walpersbach</t>
  </si>
  <si>
    <t>Weikersdorf am Steinfelde</t>
  </si>
  <si>
    <t>Wiesmath</t>
  </si>
  <si>
    <t>Winzendorf-Muthmannsdorf</t>
  </si>
  <si>
    <t>Zillingdorf</t>
  </si>
  <si>
    <t>Ebergassing</t>
  </si>
  <si>
    <t>Fischamend</t>
  </si>
  <si>
    <t>Gablitz</t>
  </si>
  <si>
    <t>Gerasdorf bei Wien</t>
  </si>
  <si>
    <t>Gramatneusiedl</t>
  </si>
  <si>
    <t>Himberg</t>
  </si>
  <si>
    <t>Klein-Neusiedl</t>
  </si>
  <si>
    <t>Klosterneuburg</t>
  </si>
  <si>
    <t>Lanzendorf</t>
  </si>
  <si>
    <t>Leopoldsdorf</t>
  </si>
  <si>
    <t>Maria-Lanzendorf</t>
  </si>
  <si>
    <t>Mauerbach</t>
  </si>
  <si>
    <t>Moosbrunn</t>
  </si>
  <si>
    <t>Pressbaum</t>
  </si>
  <si>
    <t>Purkersdorf</t>
  </si>
  <si>
    <t>Rauchenwarth</t>
  </si>
  <si>
    <t>Schwadorf</t>
  </si>
  <si>
    <t>Schwechat</t>
  </si>
  <si>
    <t>Tullnerbach</t>
  </si>
  <si>
    <t>Wolfsgraben</t>
  </si>
  <si>
    <t>Zwölfaxing</t>
  </si>
  <si>
    <t>Allentsteig</t>
  </si>
  <si>
    <t>Arbesbach</t>
  </si>
  <si>
    <t>Bärnkopf</t>
  </si>
  <si>
    <t>Echsenbach</t>
  </si>
  <si>
    <t>Göpfritz an der Wild</t>
  </si>
  <si>
    <t>Grafenschlag</t>
  </si>
  <si>
    <t>Groß Gerungs</t>
  </si>
  <si>
    <t>Großgöttfritz</t>
  </si>
  <si>
    <t>Gutenbrunn</t>
  </si>
  <si>
    <t>Kirchschlag</t>
  </si>
  <si>
    <t>Kottes-Purk</t>
  </si>
  <si>
    <t>Langschlag</t>
  </si>
  <si>
    <t>Martinsberg</t>
  </si>
  <si>
    <t>Ottenschlag</t>
  </si>
  <si>
    <t>Altmelon</t>
  </si>
  <si>
    <t>Pölla</t>
  </si>
  <si>
    <t>Rappottenstein</t>
  </si>
  <si>
    <t>Sallingberg</t>
  </si>
  <si>
    <t>Schönbach</t>
  </si>
  <si>
    <t>Schwarzenau</t>
  </si>
  <si>
    <t>Schweiggers</t>
  </si>
  <si>
    <t>Bad Traunstein</t>
  </si>
  <si>
    <t>Waldhausen</t>
  </si>
  <si>
    <t>Zwettl-Niederösterreich</t>
  </si>
  <si>
    <t>Linz</t>
  </si>
  <si>
    <t>Steyr</t>
  </si>
  <si>
    <t>Wels</t>
  </si>
  <si>
    <t>Altheim</t>
  </si>
  <si>
    <t>Aspach</t>
  </si>
  <si>
    <t>Auerbach</t>
  </si>
  <si>
    <t>Braunau am Inn</t>
  </si>
  <si>
    <t>Burgkirchen</t>
  </si>
  <si>
    <t>Eggelsberg</t>
  </si>
  <si>
    <t>Franking</t>
  </si>
  <si>
    <t>Geretsberg</t>
  </si>
  <si>
    <t>Gilgenberg am Weilhart</t>
  </si>
  <si>
    <t>Haigermoos</t>
  </si>
  <si>
    <t>Handenberg</t>
  </si>
  <si>
    <t>Helpfau-Uttendorf</t>
  </si>
  <si>
    <t>Hochburg-Ach</t>
  </si>
  <si>
    <t>Höhnhart</t>
  </si>
  <si>
    <t>Jeging</t>
  </si>
  <si>
    <t>Kirchberg bei Mattighofen</t>
  </si>
  <si>
    <t>Lengau</t>
  </si>
  <si>
    <t>Lochen am See</t>
  </si>
  <si>
    <t>Maria Schmolln</t>
  </si>
  <si>
    <t>Mattighofen</t>
  </si>
  <si>
    <t>Mauerkirchen</t>
  </si>
  <si>
    <t>Mining</t>
  </si>
  <si>
    <t>Moosbach</t>
  </si>
  <si>
    <t>Moosdorf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</si>
  <si>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</si>
  <si>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</si>
  <si>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</si>
  <si>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</si>
  <si>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</si>
  <si>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</si>
  <si>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Pischelsdorf am Engelbach</t>
  </si>
  <si>
    <t>Polling im Innkreis</t>
  </si>
  <si>
    <t>Roßbach</t>
  </si>
  <si>
    <t>Schalchen</t>
  </si>
  <si>
    <t>Schwand im Innkreis</t>
  </si>
  <si>
    <t>Tarsdorf</t>
  </si>
  <si>
    <t>Treubach</t>
  </si>
  <si>
    <t>Überackern</t>
  </si>
  <si>
    <t>Weng im Innkreis</t>
  </si>
  <si>
    <t>Alkoven</t>
  </si>
  <si>
    <t>Aschach an der Donau</t>
  </si>
  <si>
    <t>Eferding</t>
  </si>
  <si>
    <t>Fraham</t>
  </si>
  <si>
    <t>Haibach ob der Donau</t>
  </si>
  <si>
    <t>Hartkirchen</t>
  </si>
  <si>
    <t>Hinzenbach</t>
  </si>
  <si>
    <t>Prambachkirchen</t>
  </si>
  <si>
    <t>Pupping</t>
  </si>
  <si>
    <t>Scharten</t>
  </si>
  <si>
    <t>Stroheim</t>
  </si>
  <si>
    <t>Freistadt</t>
  </si>
  <si>
    <t>Grünbach</t>
  </si>
  <si>
    <t>Gutau</t>
  </si>
  <si>
    <t>Hagenberg im Mühlkreis</t>
  </si>
  <si>
    <t>Hirschbach im Mühlkreis</t>
  </si>
  <si>
    <t>Kaltenberg</t>
  </si>
  <si>
    <t>Kefermarkt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</si>
  <si>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</si>
  <si>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</si>
  <si>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</si>
  <si>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</si>
  <si>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</si>
  <si>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</si>
  <si>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</si>
  <si>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</si>
  <si>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Sandl</t>
  </si>
  <si>
    <t>Schönau im Mühlkreis</t>
  </si>
  <si>
    <t>Tragwein</t>
  </si>
  <si>
    <t>Unterweißenbach</t>
  </si>
  <si>
    <t>Unterweitersdorf</t>
  </si>
  <si>
    <t>Waldburg</t>
  </si>
  <si>
    <t>Wartberg ob der Aist</t>
  </si>
  <si>
    <t>Weitersfelden</t>
  </si>
  <si>
    <t>Windhaag bei Freistadt</t>
  </si>
  <si>
    <t>Bad Zell</t>
  </si>
  <si>
    <t>Altmünster</t>
  </si>
  <si>
    <t>Bad Ischl</t>
  </si>
  <si>
    <t>Ebensee</t>
  </si>
  <si>
    <t>Gmunden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</si>
  <si>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</si>
  <si>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</si>
  <si>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</si>
  <si>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</si>
  <si>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</si>
  <si>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</si>
  <si>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</si>
  <si>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</si>
  <si>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</si>
  <si>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</t>
  </si>
  <si>
    <t>Traunkirchen</t>
  </si>
  <si>
    <t>Scharnstein</t>
  </si>
  <si>
    <t>Vorchdorf</t>
  </si>
  <si>
    <t>Aistersheim</t>
  </si>
  <si>
    <t>Bad Schallerbach</t>
  </si>
  <si>
    <t>Bruck-Waasen</t>
  </si>
  <si>
    <t>Eschenau im Hausruckkreis</t>
  </si>
  <si>
    <t>Gallspach</t>
  </si>
  <si>
    <t>Gaspoltshofen</t>
  </si>
  <si>
    <t>Geboltskirchen</t>
  </si>
  <si>
    <t>Grieskirchen</t>
  </si>
  <si>
    <t>Haag am Hausruck</t>
  </si>
  <si>
    <t>Heiligenberg</t>
  </si>
  <si>
    <t>Kallham</t>
  </si>
  <si>
    <t>Kematen am Innbach</t>
  </si>
  <si>
    <t>Meggenhofen</t>
  </si>
  <si>
    <t>Michaelnbach</t>
  </si>
  <si>
    <t>Natternbach</t>
  </si>
  <si>
    <t>Neukirchen am Walde</t>
  </si>
  <si>
    <t>Neumarkt im Hausruckkreis</t>
  </si>
  <si>
    <t>Peuerbach</t>
  </si>
  <si>
    <t>Pötting</t>
  </si>
  <si>
    <t>Pollham</t>
  </si>
  <si>
    <t>Pram</t>
  </si>
  <si>
    <t>Rottenbach</t>
  </si>
  <si>
    <t>St. Agatha</t>
  </si>
  <si>
    <t>Schlüßlberg</t>
  </si>
  <si>
    <t>Steegen</t>
  </si>
  <si>
    <t>Tollet</t>
  </si>
  <si>
    <t>Waizenkirchen</t>
  </si>
  <si>
    <t>Wallern an der Trattnach</t>
  </si>
  <si>
    <t>Weibern</t>
  </si>
  <si>
    <t>Wendling</t>
  </si>
  <si>
    <t>Edlbach</t>
  </si>
  <si>
    <t>Grünburg</t>
  </si>
  <si>
    <t>Hinterstoder</t>
  </si>
  <si>
    <t>Inzersdorf im Kremstal</t>
  </si>
  <si>
    <t>Kirchdorf an der Krems</t>
  </si>
  <si>
    <t>Klaus an der Pyhrnbahn</t>
  </si>
  <si>
    <t>Kremsmünster</t>
  </si>
  <si>
    <t>Molln</t>
  </si>
  <si>
    <t>Nußbach</t>
  </si>
  <si>
    <t>Oberschlierbach</t>
  </si>
  <si>
    <t>Pettenbach</t>
  </si>
  <si>
    <t>Ried im Traunkreis</t>
  </si>
  <si>
    <t>Rosenau am Hengstpaß</t>
  </si>
  <si>
    <t>Roßleithen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</si>
  <si>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</si>
  <si>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</si>
  <si>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</si>
  <si>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</si>
  <si>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</si>
  <si>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</si>
  <si>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</si>
  <si>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Allhaming</t>
  </si>
  <si>
    <t>Ansfelden</t>
  </si>
  <si>
    <t>Asten</t>
  </si>
  <si>
    <t>Eggendorf im Traunkreis</t>
  </si>
  <si>
    <t>Enns</t>
  </si>
  <si>
    <t>Hargelsberg</t>
  </si>
  <si>
    <t>Hörsching</t>
  </si>
  <si>
    <t>Hofkirchen im Traunkreis</t>
  </si>
  <si>
    <t>Kematen an der Krems</t>
  </si>
  <si>
    <t>Kirchberg-Thening</t>
  </si>
  <si>
    <t>Kronstorf</t>
  </si>
  <si>
    <t>Leonding</t>
  </si>
  <si>
    <t>Neuhofen an der Krems</t>
  </si>
  <si>
    <t>Niederneukirchen</t>
  </si>
  <si>
    <t>Oftering</t>
  </si>
  <si>
    <t>Pasching</t>
  </si>
  <si>
    <t>Piberbach</t>
  </si>
  <si>
    <t>Pucking</t>
  </si>
  <si>
    <t>Traun</t>
  </si>
  <si>
    <t>Wilhering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</si>
  <si>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</si>
  <si>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</si>
  <si>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</si>
  <si>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</si>
  <si>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</si>
  <si>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</si>
  <si>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</si>
  <si>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</si>
  <si>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an der Donau</t>
  </si>
  <si>
    <t>Mauthausen</t>
  </si>
  <si>
    <t>Mitterkirchen im Machland</t>
  </si>
  <si>
    <t>Münzbach</t>
  </si>
  <si>
    <t>Naarn im Machlande</t>
  </si>
  <si>
    <t>Pabneukirchen</t>
  </si>
  <si>
    <t>Perg</t>
  </si>
  <si>
    <t>Rechberg</t>
  </si>
  <si>
    <t>Ried in der Riedmark</t>
  </si>
  <si>
    <t>Saxen</t>
  </si>
  <si>
    <t>Schwertberg</t>
  </si>
  <si>
    <t>Waldhausen im Strudengau</t>
  </si>
  <si>
    <t>Windhaag bei Perg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</si>
  <si>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</si>
  <si>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</si>
  <si>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</si>
  <si>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</si>
  <si>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</si>
  <si>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</si>
  <si>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</si>
  <si>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</si>
  <si>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</si>
  <si>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</si>
  <si>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</si>
  <si>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</si>
  <si>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</si>
  <si>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</si>
  <si>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</si>
  <si>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</si>
  <si>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</si>
  <si>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</si>
  <si>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</si>
  <si>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</si>
  <si>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</si>
  <si>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</si>
  <si>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</si>
  <si>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Ried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</si>
  <si>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</si>
  <si>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</si>
  <si>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</si>
  <si>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</si>
  <si>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</si>
  <si>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</si>
  <si>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</si>
  <si>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</si>
  <si>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Afiesl</t>
  </si>
  <si>
    <t>Ahorn</t>
  </si>
  <si>
    <t>Altenfelden</t>
  </si>
  <si>
    <t>Arnreit</t>
  </si>
  <si>
    <t>Atzesberg</t>
  </si>
  <si>
    <t>Auberg</t>
  </si>
  <si>
    <t>Haslach an der Mühl</t>
  </si>
  <si>
    <t>Helfenberg</t>
  </si>
  <si>
    <t>Hörbich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</si>
  <si>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</si>
  <si>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</si>
  <si>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</si>
  <si>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</si>
  <si>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</si>
  <si>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</si>
  <si>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</si>
  <si>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</si>
  <si>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</si>
  <si>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</si>
  <si>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</si>
  <si>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</si>
  <si>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</si>
  <si>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</si>
  <si>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</si>
  <si>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Putzleinsdorf</t>
  </si>
  <si>
    <t>Neustift im Mühlkreis</t>
  </si>
  <si>
    <t>Sarleinsbach</t>
  </si>
  <si>
    <t>Schönegg</t>
  </si>
  <si>
    <t>Ulrichsberg</t>
  </si>
  <si>
    <t>Aigen-Schlägl</t>
  </si>
  <si>
    <t>Rohrbach-Berg</t>
  </si>
  <si>
    <t>Altschwendt</t>
  </si>
  <si>
    <t>Andorf</t>
  </si>
  <si>
    <t>Brunnenthal</t>
  </si>
  <si>
    <t>Diersbach</t>
  </si>
  <si>
    <t>Dorf an der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</si>
  <si>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</si>
  <si>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</si>
  <si>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</si>
  <si>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</si>
  <si>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</si>
  <si>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</si>
  <si>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</si>
  <si>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Münzkirchen</t>
  </si>
  <si>
    <t>Raab</t>
  </si>
  <si>
    <t>Rainbach im Innkreis</t>
  </si>
  <si>
    <t>Riedau</t>
  </si>
  <si>
    <t>Schärding</t>
  </si>
  <si>
    <t>Schardenberg</t>
  </si>
  <si>
    <t>Sigharting</t>
  </si>
  <si>
    <t>Suben</t>
  </si>
  <si>
    <t>Taufkirchen an der Pram</t>
  </si>
  <si>
    <t>Vichtenstein</t>
  </si>
  <si>
    <t>Waldkirchen am Wesen</t>
  </si>
  <si>
    <t>Wernstein am Inn</t>
  </si>
  <si>
    <t>Zell an der Pram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</si>
  <si>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</si>
  <si>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</si>
  <si>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</si>
  <si>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</si>
  <si>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</si>
  <si>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</si>
  <si>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</si>
  <si>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Laussa</t>
  </si>
  <si>
    <t>Losenstein</t>
  </si>
  <si>
    <t>Maria Neustift</t>
  </si>
  <si>
    <t>Pfarrkirchen bei Bad Hall</t>
  </si>
  <si>
    <t>Reichraming</t>
  </si>
  <si>
    <t>Rohr im Kremstal</t>
  </si>
  <si>
    <t>Schiedlberg</t>
  </si>
  <si>
    <t>Sierning</t>
  </si>
  <si>
    <t>Ternberg</t>
  </si>
  <si>
    <t>Waldneukirchen</t>
  </si>
  <si>
    <t>Wolfern</t>
  </si>
  <si>
    <t>Weyer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</si>
  <si>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</si>
  <si>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</si>
  <si>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</si>
  <si>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</si>
  <si>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</si>
  <si>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</si>
  <si>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</si>
  <si>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Gramastetten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</si>
  <si>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</si>
  <si>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</si>
  <si>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</si>
  <si>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</si>
  <si>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</si>
  <si>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</si>
  <si>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</si>
  <si>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</si>
  <si>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</si>
  <si>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</si>
  <si>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</si>
  <si>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Schenkenfelden</t>
  </si>
  <si>
    <t>Sonnberg im Mühlkreis</t>
  </si>
  <si>
    <t>Steyregg</t>
  </si>
  <si>
    <t>Vorderweißenbach</t>
  </si>
  <si>
    <t>Walding</t>
  </si>
  <si>
    <t>Zwettl an der Rodl</t>
  </si>
  <si>
    <t>Ampflwang im Hausruckwald</t>
  </si>
  <si>
    <t>Attnang-Puchheim</t>
  </si>
  <si>
    <t>Atzbach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</si>
  <si>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</si>
  <si>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</si>
  <si>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</si>
  <si>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</si>
  <si>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</si>
  <si>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</si>
  <si>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</si>
  <si>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 am Mondsee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</si>
  <si>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</si>
  <si>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</si>
  <si>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</si>
  <si>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</si>
  <si>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</si>
  <si>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</si>
  <si>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</si>
  <si>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Oberwang</t>
  </si>
  <si>
    <t>Ottnang am Hausruck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</si>
  <si>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</si>
  <si>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</si>
  <si>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</si>
  <si>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</si>
  <si>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</si>
  <si>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</si>
  <si>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</si>
  <si>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</si>
  <si>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</si>
  <si>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</si>
  <si>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Rutzenham</t>
  </si>
  <si>
    <t>Schlatt</t>
  </si>
  <si>
    <t>Schörfling am Attersee</t>
  </si>
  <si>
    <t>Schwanenstadt</t>
  </si>
  <si>
    <t>Seewalchen am Attersee</t>
  </si>
  <si>
    <t>Steinbach am Attersee</t>
  </si>
  <si>
    <t>Straß im Attergau</t>
  </si>
  <si>
    <t>Tiefgraben</t>
  </si>
  <si>
    <t>Timelkam</t>
  </si>
  <si>
    <t>Ungenach</t>
  </si>
  <si>
    <t>Unterach am Attersee</t>
  </si>
  <si>
    <t>Vöcklabruck</t>
  </si>
  <si>
    <t>Vöcklamarkt</t>
  </si>
  <si>
    <t>Weyregg am Attersee</t>
  </si>
  <si>
    <t>Wolfsegg am Hausruck</t>
  </si>
  <si>
    <t>Zell am Moos</t>
  </si>
  <si>
    <t>Zell am Pettenfirst</t>
  </si>
  <si>
    <t>Aichkirchen</t>
  </si>
  <si>
    <t>Bachmanning</t>
  </si>
  <si>
    <t>Bad Wimsbach-Neydharting</t>
  </si>
  <si>
    <t>Buchkirchen</t>
  </si>
  <si>
    <t>Eberstalzell</t>
  </si>
  <si>
    <t>Edt bei Lambach</t>
  </si>
  <si>
    <t>Fischlham</t>
  </si>
  <si>
    <t>Gunskirchen</t>
  </si>
  <si>
    <t>Holzhausen</t>
  </si>
  <si>
    <t>Krenglbach</t>
  </si>
  <si>
    <t>Lambach</t>
  </si>
  <si>
    <t>Marchtrenk</t>
  </si>
  <si>
    <t>Neukirchen bei Lambach</t>
  </si>
  <si>
    <t>Offenhausen</t>
  </si>
  <si>
    <t>Pennewang</t>
  </si>
  <si>
    <t>Pichl bei Wels</t>
  </si>
  <si>
    <t>Sattledt</t>
  </si>
  <si>
    <t>Schleißheim</t>
  </si>
  <si>
    <t>Sipbachzell</t>
  </si>
  <si>
    <t>Stadl-Paura</t>
  </si>
  <si>
    <t>Steinhaus</t>
  </si>
  <si>
    <t>Thalheim bei Wels</t>
  </si>
  <si>
    <t>Weißkirchen an der Traun</t>
  </si>
  <si>
    <t>Salzburg</t>
  </si>
  <si>
    <t>Abtenau</t>
  </si>
  <si>
    <t>Adnet</t>
  </si>
  <si>
    <t>Annaberg-Lungötz</t>
  </si>
  <si>
    <t>Golling an der Salzach</t>
  </si>
  <si>
    <t>Hallein</t>
  </si>
  <si>
    <t>Krispl</t>
  </si>
  <si>
    <t>Kuchl</t>
  </si>
  <si>
    <t>Oberalm</t>
  </si>
  <si>
    <t>Puch bei Hallein</t>
  </si>
  <si>
    <t>Rußbach am Paß Gschütt</t>
  </si>
  <si>
    <t>Scheffau am Tennengebirge</t>
  </si>
  <si>
    <t>Bad Vigaun</t>
  </si>
  <si>
    <t>Anif</t>
  </si>
  <si>
    <t>Anthering</t>
  </si>
  <si>
    <t>Bergheim</t>
  </si>
  <si>
    <t>Berndorf bei Salzburg</t>
  </si>
  <si>
    <t>Bürmoos</t>
  </si>
  <si>
    <t>Dorfbeuern</t>
  </si>
  <si>
    <t>Ebenau</t>
  </si>
  <si>
    <t>Elixhausen</t>
  </si>
  <si>
    <t>Elsbethen</t>
  </si>
  <si>
    <t>Eugendorf</t>
  </si>
  <si>
    <t>Faistenau</t>
  </si>
  <si>
    <t>Fuschl am See</t>
  </si>
  <si>
    <t>Göming</t>
  </si>
  <si>
    <t>Grödig</t>
  </si>
  <si>
    <t>Großgmain</t>
  </si>
  <si>
    <t>Hallwang</t>
  </si>
  <si>
    <t>Henndorf am Wallersee</t>
  </si>
  <si>
    <t>Hintersee</t>
  </si>
  <si>
    <t>Hof bei Salzburg</t>
  </si>
  <si>
    <t>Köstendorf</t>
  </si>
  <si>
    <t>Koppl</t>
  </si>
  <si>
    <t>Lamprechtshausen</t>
  </si>
  <si>
    <t>Mattsee</t>
  </si>
  <si>
    <t>Neumarkt am Wallersee</t>
  </si>
  <si>
    <t>Nußdorf am Haunsberg</t>
  </si>
  <si>
    <t>Oberndorf bei Salzburg</t>
  </si>
  <si>
    <t>Obertrum am See</t>
  </si>
  <si>
    <t>Plainfeld</t>
  </si>
  <si>
    <t>Schleedorf</t>
  </si>
  <si>
    <t>Seeham</t>
  </si>
  <si>
    <t>Straßwalchen</t>
  </si>
  <si>
    <t>Strobl</t>
  </si>
  <si>
    <t>Thalgau</t>
  </si>
  <si>
    <t>Wals-Siezenheim</t>
  </si>
  <si>
    <t>Seekirchen am Wallersee</t>
  </si>
  <si>
    <t>Altenmarkt im Pongau</t>
  </si>
  <si>
    <t>Bad Hofgastein</t>
  </si>
  <si>
    <t>Bad Gastein</t>
  </si>
  <si>
    <t>Bischofshofen</t>
  </si>
  <si>
    <t>Dorfgastein</t>
  </si>
  <si>
    <t>Eben im Pongau</t>
  </si>
  <si>
    <t>Filzmoos</t>
  </si>
  <si>
    <t>Flachau</t>
  </si>
  <si>
    <t>Forstau</t>
  </si>
  <si>
    <t>Goldegg</t>
  </si>
  <si>
    <t>Großarl</t>
  </si>
  <si>
    <t>Hüttau</t>
  </si>
  <si>
    <t>Hüttschlag</t>
  </si>
  <si>
    <t>Kleinarl</t>
  </si>
  <si>
    <t>Mühlbach am Hochkönig</t>
  </si>
  <si>
    <t>Pfarrwerfen</t>
  </si>
  <si>
    <t>Radstadt</t>
  </si>
  <si>
    <t>Schwarzach im Pongau</t>
  </si>
  <si>
    <t>Untertauern</t>
  </si>
  <si>
    <t>Wagrain</t>
  </si>
  <si>
    <t>Werfen</t>
  </si>
  <si>
    <t>Werfenweng</t>
  </si>
  <si>
    <t>Göriach</t>
  </si>
  <si>
    <t>Lessach</t>
  </si>
  <si>
    <t>Mariapfarr</t>
  </si>
  <si>
    <t>Mauterndorf</t>
  </si>
  <si>
    <t>Muhr</t>
  </si>
  <si>
    <t>Ramingstein</t>
  </si>
  <si>
    <t>Tamsweg</t>
  </si>
  <si>
    <t>Thomatal</t>
  </si>
  <si>
    <t>Tweng</t>
  </si>
  <si>
    <t>Unternberg</t>
  </si>
  <si>
    <t>Weißpriach</t>
  </si>
  <si>
    <t>Zederhaus</t>
  </si>
  <si>
    <t>Bramberg am Wildkogel</t>
  </si>
  <si>
    <t>Dienten am Hochkönig</t>
  </si>
  <si>
    <t>Hollersbach im Pinzgau</t>
  </si>
  <si>
    <t>Kaprun</t>
  </si>
  <si>
    <t>Krimml</t>
  </si>
  <si>
    <t>Lend</t>
  </si>
  <si>
    <t>Leogang</t>
  </si>
  <si>
    <t>Lofer</t>
  </si>
  <si>
    <t>Maishofen</t>
  </si>
  <si>
    <t>Mittersill</t>
  </si>
  <si>
    <t>Niedernsill</t>
  </si>
  <si>
    <t>Piesendorf</t>
  </si>
  <si>
    <t>Rauris</t>
  </si>
  <si>
    <t>Saalbach-Hinterglemm</t>
  </si>
  <si>
    <t>Stuhlfelden</t>
  </si>
  <si>
    <t>Taxenbach</t>
  </si>
  <si>
    <t>Unken</t>
  </si>
  <si>
    <t>Uttendorf</t>
  </si>
  <si>
    <t>Viehhofen</t>
  </si>
  <si>
    <t>Wald im Pinzgau</t>
  </si>
  <si>
    <t>Weißbach bei Lofer</t>
  </si>
  <si>
    <t>Zell am See</t>
  </si>
  <si>
    <t>Graz</t>
  </si>
  <si>
    <t>Frauental an der Laßnitz</t>
  </si>
  <si>
    <t>Lannach</t>
  </si>
  <si>
    <t>Pölfing-Brunn</t>
  </si>
  <si>
    <t>Preding</t>
  </si>
  <si>
    <t>Wettmannstätten</t>
  </si>
  <si>
    <t>Deutschlandsberg</t>
  </si>
  <si>
    <t>Eibiswald</t>
  </si>
  <si>
    <t>Groß Sankt Florian</t>
  </si>
  <si>
    <t>Sankt Martin im Sulmtal</t>
  </si>
  <si>
    <t>Sankt Stefan ob Stainz</t>
  </si>
  <si>
    <t>Schwanberg</t>
  </si>
  <si>
    <t>Stainz</t>
  </si>
  <si>
    <t>Wies</t>
  </si>
  <si>
    <t>Feldkirchen bei Graz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</si>
  <si>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</si>
  <si>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</si>
  <si>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</si>
  <si>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</si>
  <si>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</si>
  <si>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</si>
  <si>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</si>
  <si>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</si>
  <si>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</si>
  <si>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</si>
  <si>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</si>
  <si>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</si>
  <si>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</si>
  <si>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</si>
  <si>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</si>
  <si>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</si>
  <si>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</si>
  <si>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</si>
  <si>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</si>
  <si>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</si>
  <si>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</si>
  <si>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</si>
  <si>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</si>
  <si>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</si>
  <si>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</si>
  <si>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</si>
  <si>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</si>
  <si>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</si>
  <si>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</si>
  <si>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</si>
  <si>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</si>
  <si>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Allerheiligen bei Wildon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</si>
  <si>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</si>
  <si>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</si>
  <si>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</si>
  <si>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</si>
  <si>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</si>
  <si>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</si>
  <si>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</si>
  <si>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</si>
  <si>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</si>
  <si>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Oberhaag</t>
  </si>
  <si>
    <t>Ragnitz</t>
  </si>
  <si>
    <t>Tillmitsch</t>
  </si>
  <si>
    <t>Wagna</t>
  </si>
  <si>
    <t>Gamlitz</t>
  </si>
  <si>
    <t>Gleinstätten</t>
  </si>
  <si>
    <t>Heiligenkreuz am Waasen</t>
  </si>
  <si>
    <t>Leibnitz</t>
  </si>
  <si>
    <t>Schwarzautal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</si>
  <si>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</si>
  <si>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</si>
  <si>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</si>
  <si>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</si>
  <si>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</si>
  <si>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</si>
  <si>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</si>
  <si>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</si>
  <si>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</si>
  <si>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</si>
  <si>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Traboch</t>
  </si>
  <si>
    <t>Vordernberg</t>
  </si>
  <si>
    <t>Wald am Schoberpaß</t>
  </si>
  <si>
    <t>Trofaiach</t>
  </si>
  <si>
    <t>Aigen im Ennstal</t>
  </si>
  <si>
    <t>Altaussee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</si>
  <si>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</si>
  <si>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</si>
  <si>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</si>
  <si>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</si>
  <si>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</si>
  <si>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</si>
  <si>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</si>
  <si>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</si>
  <si>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</si>
  <si>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</si>
  <si>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</si>
  <si>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</si>
  <si>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</si>
  <si>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</si>
  <si>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</si>
  <si>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</si>
  <si>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</si>
  <si>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Liezen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</si>
  <si>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</si>
  <si>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</si>
  <si>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</si>
  <si>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</si>
  <si>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</si>
  <si>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</si>
  <si>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</si>
  <si>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</si>
  <si>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</si>
  <si>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Niederwölz</t>
  </si>
  <si>
    <t>Schöder</t>
  </si>
  <si>
    <t>Krakau</t>
  </si>
  <si>
    <t>Murau</t>
  </si>
  <si>
    <t>Oberwölz</t>
  </si>
  <si>
    <t>Ranten</t>
  </si>
  <si>
    <t>Sankt Lambrecht</t>
  </si>
  <si>
    <t>Scheifling</t>
  </si>
  <si>
    <t>Stadl-Predlitz</t>
  </si>
  <si>
    <t>Teufenbach-Katsch</t>
  </si>
  <si>
    <t>Krottendorf-Gaisfeld</t>
  </si>
  <si>
    <t>Ligist</t>
  </si>
  <si>
    <t>Mooskirchen</t>
  </si>
  <si>
    <t>Rosental an der Kainach</t>
  </si>
  <si>
    <t>Stallhofen</t>
  </si>
  <si>
    <t>Voitsberg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</si>
  <si>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</si>
  <si>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</si>
  <si>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</si>
  <si>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</si>
  <si>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</si>
  <si>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</si>
  <si>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</si>
  <si>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</si>
  <si>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</si>
  <si>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</si>
  <si>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</si>
  <si>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</si>
  <si>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</si>
  <si>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</si>
  <si>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</si>
  <si>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</si>
  <si>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</si>
  <si>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</si>
  <si>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</si>
  <si>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</si>
  <si>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</si>
  <si>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</si>
  <si>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</si>
  <si>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</si>
  <si>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</si>
  <si>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</si>
  <si>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</si>
  <si>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</si>
  <si>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</si>
  <si>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</si>
  <si>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</si>
  <si>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</si>
  <si>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</si>
  <si>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</si>
  <si>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Weiz</t>
  </si>
  <si>
    <t>Fohnsdorf</t>
  </si>
  <si>
    <t>Gaal</t>
  </si>
  <si>
    <t>Hohentauern</t>
  </si>
  <si>
    <t>Kobenz</t>
  </si>
  <si>
    <t>Pusterwald</t>
  </si>
  <si>
    <t>Seckau</t>
  </si>
  <si>
    <t>Unzmarkt-Frauenburg</t>
  </si>
  <si>
    <t>Zeltweg</t>
  </si>
  <si>
    <t>Judenburg</t>
  </si>
  <si>
    <t>Knittelfeld</t>
  </si>
  <si>
    <t>Obdach</t>
  </si>
  <si>
    <t>Pöls-Oberkurzheim</t>
  </si>
  <si>
    <t>Pölstal</t>
  </si>
  <si>
    <t>Sankt Marein-Feistritz</t>
  </si>
  <si>
    <t>Spielberg</t>
  </si>
  <si>
    <t>Weißkirchen in Steiermark</t>
  </si>
  <si>
    <t>Breitenau am Hochlantsch</t>
  </si>
  <si>
    <t>Krieglach</t>
  </si>
  <si>
    <t>Langenwang</t>
  </si>
  <si>
    <t>Pernegg an der Mur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</si>
  <si>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</si>
  <si>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</si>
  <si>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</si>
  <si>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</si>
  <si>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</si>
  <si>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</si>
  <si>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</si>
  <si>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</si>
  <si>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</si>
  <si>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</si>
  <si>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</si>
  <si>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</si>
  <si>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</si>
  <si>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</si>
  <si>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</si>
  <si>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</si>
  <si>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</si>
  <si>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</si>
  <si>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</si>
  <si>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</si>
  <si>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</si>
  <si>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</si>
  <si>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</si>
  <si>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</si>
  <si>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Pinggau</t>
  </si>
  <si>
    <t>Pöllauberg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</si>
  <si>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</si>
  <si>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</si>
  <si>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</si>
  <si>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</si>
  <si>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</si>
  <si>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</si>
  <si>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</si>
  <si>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</si>
  <si>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</si>
  <si>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</si>
  <si>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</si>
  <si>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</si>
  <si>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</si>
  <si>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</si>
  <si>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</si>
  <si>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</si>
  <si>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</si>
  <si>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</si>
  <si>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</si>
  <si>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</si>
  <si>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Eichkögl</t>
  </si>
  <si>
    <t>Halbenrain</t>
  </si>
  <si>
    <t>Jagerberg</t>
  </si>
  <si>
    <t>Kapfenstein</t>
  </si>
  <si>
    <t>Klöch</t>
  </si>
  <si>
    <t>Mettersdorf am Saßbach</t>
  </si>
  <si>
    <t>Murfeld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</si>
  <si>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</si>
  <si>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</si>
  <si>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</si>
  <si>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</si>
  <si>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</si>
  <si>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</si>
  <si>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</si>
  <si>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</si>
  <si>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</si>
  <si>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</si>
  <si>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</si>
  <si>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</si>
  <si>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</si>
  <si>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</si>
  <si>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</si>
  <si>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</si>
  <si>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</si>
  <si>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</si>
  <si>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</si>
  <si>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</si>
  <si>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</si>
  <si>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</si>
  <si>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</si>
  <si>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</si>
  <si>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</si>
  <si>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</si>
  <si>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</si>
  <si>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</si>
  <si>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</si>
  <si>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</si>
  <si>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</si>
  <si>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</si>
  <si>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</si>
  <si>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</si>
  <si>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St. Leonhard im Pitztal</t>
  </si>
  <si>
    <t>Sautens</t>
  </si>
  <si>
    <t>Silz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</si>
  <si>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</si>
  <si>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</si>
  <si>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</si>
  <si>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</si>
  <si>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</si>
  <si>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</si>
  <si>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</si>
  <si>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</si>
  <si>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</si>
  <si>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</si>
  <si>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</si>
  <si>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</si>
  <si>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</si>
  <si>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</si>
  <si>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</si>
  <si>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</si>
  <si>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</si>
  <si>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</si>
  <si>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</si>
  <si>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</si>
  <si>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</si>
  <si>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</si>
  <si>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</si>
  <si>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</si>
  <si>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</si>
  <si>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</si>
  <si>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</si>
  <si>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</si>
  <si>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</si>
  <si>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</si>
  <si>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</si>
  <si>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</si>
  <si>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</si>
  <si>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</si>
  <si>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</si>
  <si>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</si>
  <si>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</si>
  <si>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</si>
  <si>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</si>
  <si>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</si>
  <si>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</si>
  <si>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</si>
  <si>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</si>
  <si>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</si>
  <si>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</si>
  <si>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</si>
  <si>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</si>
  <si>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</si>
  <si>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St. Sigmund im Sellrain</t>
  </si>
  <si>
    <t>Scharnitz</t>
  </si>
  <si>
    <t>Schmirn</t>
  </si>
  <si>
    <t>Schönberg im Stubaital</t>
  </si>
  <si>
    <t>Seefeld in Tirol</t>
  </si>
  <si>
    <t>Sellrain</t>
  </si>
  <si>
    <t>Sistrans</t>
  </si>
  <si>
    <t>Hall in Tirol</t>
  </si>
  <si>
    <t>Steinach am Brenner</t>
  </si>
  <si>
    <t>Telfes im Stubai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</si>
  <si>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</si>
  <si>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</si>
  <si>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</si>
  <si>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</si>
  <si>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</si>
  <si>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</si>
  <si>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</si>
  <si>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</si>
  <si>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</si>
  <si>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</si>
  <si>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</si>
  <si>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</si>
  <si>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</si>
  <si>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</si>
  <si>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</si>
  <si>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Going am Wilden Kaiser</t>
  </si>
  <si>
    <t>Hochfilzen</t>
  </si>
  <si>
    <t>Hopfgarten im Brixental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</si>
  <si>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</si>
  <si>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</si>
  <si>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</si>
  <si>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</si>
  <si>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</si>
  <si>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</si>
  <si>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</si>
  <si>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</si>
  <si>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St. Jakob in Haus</t>
  </si>
  <si>
    <t>St. Johann in Tirol</t>
  </si>
  <si>
    <t>St. Ulrich am Pillersee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</si>
  <si>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</si>
  <si>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</si>
  <si>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</si>
  <si>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</si>
  <si>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</si>
  <si>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</si>
  <si>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</si>
  <si>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</si>
  <si>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</si>
  <si>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</si>
  <si>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</si>
  <si>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</si>
  <si>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</si>
  <si>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</si>
  <si>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</si>
  <si>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</si>
  <si>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</si>
  <si>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</si>
  <si>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</si>
  <si>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</si>
  <si>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</si>
  <si>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</si>
  <si>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</si>
  <si>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</si>
  <si>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</si>
  <si>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Scheffau am Wilden Kaiser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</si>
  <si>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</si>
  <si>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</si>
  <si>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</si>
  <si>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</si>
  <si>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</si>
  <si>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</si>
  <si>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</si>
  <si>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</si>
  <si>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</si>
  <si>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</si>
  <si>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</si>
  <si>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</si>
  <si>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</si>
  <si>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</si>
  <si>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</si>
  <si>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</si>
  <si>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</si>
  <si>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</si>
  <si>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</si>
  <si>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</si>
  <si>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</si>
  <si>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</si>
  <si>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</si>
  <si>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</si>
  <si>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</si>
  <si>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</si>
  <si>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</si>
  <si>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St. Anton am Arlberg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</si>
  <si>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</si>
  <si>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</si>
  <si>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</si>
  <si>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</si>
  <si>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</si>
  <si>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</si>
  <si>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</si>
  <si>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</si>
  <si>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</si>
  <si>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</si>
  <si>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</si>
  <si>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</si>
  <si>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</si>
  <si>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</si>
  <si>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Außervillgraten</t>
  </si>
  <si>
    <t>Dölsach</t>
  </si>
  <si>
    <t>Gaimberg</t>
  </si>
  <si>
    <t>Hopfgarten in Defereggen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</si>
  <si>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</si>
  <si>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</si>
  <si>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</si>
  <si>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</si>
  <si>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</si>
  <si>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</si>
  <si>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</si>
  <si>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</si>
  <si>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</si>
  <si>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Nußdorf-Debant</t>
  </si>
  <si>
    <t>Oberlienz</t>
  </si>
  <si>
    <t>Obertilliach</t>
  </si>
  <si>
    <t>St. Jakob in Defereggen</t>
  </si>
  <si>
    <t>St. Johann im Walde</t>
  </si>
  <si>
    <t>St. Veit in Defereggen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</si>
  <si>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</si>
  <si>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</si>
  <si>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</si>
  <si>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</si>
  <si>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</si>
  <si>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</si>
  <si>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</si>
  <si>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</si>
  <si>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</si>
  <si>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</si>
  <si>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</si>
  <si>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</si>
  <si>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</si>
  <si>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</si>
  <si>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</si>
  <si>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</si>
  <si>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</si>
  <si>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</si>
  <si>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</si>
  <si>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</si>
  <si>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</si>
  <si>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</si>
  <si>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</si>
  <si>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</si>
  <si>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</si>
  <si>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</si>
  <si>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</si>
  <si>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</si>
  <si>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</si>
  <si>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</si>
  <si>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</si>
  <si>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</si>
  <si>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</si>
  <si>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</si>
  <si>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</si>
  <si>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</si>
  <si>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</si>
  <si>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</si>
  <si>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</si>
  <si>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</si>
  <si>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</si>
  <si>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</si>
  <si>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</si>
  <si>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Weißenbach am Lech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</si>
  <si>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</si>
  <si>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</si>
  <si>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</si>
  <si>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</si>
  <si>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</si>
  <si>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</si>
  <si>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</si>
  <si>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</si>
  <si>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</si>
  <si>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</si>
  <si>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</si>
  <si>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</si>
  <si>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</si>
  <si>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</si>
  <si>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</si>
  <si>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</si>
  <si>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</si>
  <si>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</si>
  <si>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</si>
  <si>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</si>
  <si>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</si>
  <si>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</si>
  <si>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</si>
  <si>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</si>
  <si>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</si>
  <si>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</si>
  <si>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</si>
  <si>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</si>
  <si>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</si>
  <si>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</si>
  <si>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</si>
  <si>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</si>
  <si>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</si>
  <si>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</si>
  <si>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</si>
  <si>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</si>
  <si>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</si>
  <si>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</si>
  <si>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</si>
  <si>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</si>
  <si>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Bartholomäberg</t>
  </si>
  <si>
    <t>Blons</t>
  </si>
  <si>
    <t>Bludenz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</si>
  <si>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</si>
  <si>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</si>
  <si>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</si>
  <si>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</si>
  <si>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</si>
  <si>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</si>
  <si>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</si>
  <si>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</si>
  <si>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</si>
  <si>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</si>
  <si>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Lorüns</t>
  </si>
  <si>
    <t>Ludesch</t>
  </si>
  <si>
    <t>Nenzing</t>
  </si>
  <si>
    <t>Nüziders</t>
  </si>
  <si>
    <t>Raggal</t>
  </si>
  <si>
    <t>Schruns</t>
  </si>
  <si>
    <t>Silbertal</t>
  </si>
  <si>
    <t>Sonntag</t>
  </si>
  <si>
    <t>Stallehr</t>
  </si>
  <si>
    <t>Thüringen</t>
  </si>
  <si>
    <t>Thüringerberg</t>
  </si>
  <si>
    <t>Tschagguns</t>
  </si>
  <si>
    <t>Vandans</t>
  </si>
  <si>
    <t>Alberschwende</t>
  </si>
  <si>
    <t>Andelsbuch</t>
  </si>
  <si>
    <t>Au</t>
  </si>
  <si>
    <t>Bezau</t>
  </si>
  <si>
    <t>Bildstein</t>
  </si>
  <si>
    <t>Bizau</t>
  </si>
  <si>
    <t>Bregenz</t>
  </si>
  <si>
    <t>Buch</t>
  </si>
  <si>
    <t>Damüls</t>
  </si>
  <si>
    <t>Doren</t>
  </si>
  <si>
    <t>Egg</t>
  </si>
  <si>
    <t>Eichenberg</t>
  </si>
  <si>
    <t>Fußach</t>
  </si>
  <si>
    <t>Gaißau</t>
  </si>
  <si>
    <t>Hard</t>
  </si>
  <si>
    <t>Hittisau</t>
  </si>
  <si>
    <t>Höchst</t>
  </si>
  <si>
    <t>Hörbranz</t>
  </si>
  <si>
    <t>Hohenweiler</t>
  </si>
  <si>
    <t>Kennelbach</t>
  </si>
  <si>
    <t>Langen bei Bregenz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</si>
  <si>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</si>
  <si>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</si>
  <si>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</si>
  <si>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</si>
  <si>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</si>
  <si>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</si>
  <si>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</si>
  <si>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</si>
  <si>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Riefensberg</t>
  </si>
  <si>
    <t>Schnepfau</t>
  </si>
  <si>
    <t>Schoppernau</t>
  </si>
  <si>
    <t>Schröcken</t>
  </si>
  <si>
    <t>Schwarzach</t>
  </si>
  <si>
    <t>Schwarzenberg</t>
  </si>
  <si>
    <t>Sibratsgfäll</t>
  </si>
  <si>
    <t>Sulzberg</t>
  </si>
  <si>
    <t>Wolfurt</t>
  </si>
  <si>
    <t>Dornbirn</t>
  </si>
  <si>
    <t>Hohenems</t>
  </si>
  <si>
    <t>Lustenau</t>
  </si>
  <si>
    <t>Altach</t>
  </si>
  <si>
    <t>Düns</t>
  </si>
  <si>
    <t>Dünserberg</t>
  </si>
  <si>
    <t>Feldkirch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</si>
  <si>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</si>
  <si>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</si>
  <si>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</si>
  <si>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</si>
  <si>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</si>
  <si>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</si>
  <si>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</si>
  <si>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</si>
  <si>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</si>
  <si>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</si>
  <si>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</si>
  <si>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</si>
  <si>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</si>
  <si>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</si>
  <si>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</si>
  <si>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</si>
  <si>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</si>
  <si>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</si>
  <si>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</si>
  <si>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Zwischenwasser</t>
  </si>
  <si>
    <t>Wien</t>
  </si>
  <si>
    <t>Finanzzuweisung gemäß § 25 Abs. 2 FAG 2017</t>
  </si>
  <si>
    <t>Burgenland</t>
  </si>
  <si>
    <t>Kärnten</t>
  </si>
  <si>
    <t>Niederösterreich</t>
  </si>
  <si>
    <t>Oberösterreich</t>
  </si>
  <si>
    <t>Steiermark</t>
  </si>
  <si>
    <t>Tirol</t>
  </si>
  <si>
    <t>Vorarlberg</t>
  </si>
  <si>
    <t>Summe</t>
  </si>
  <si>
    <t>in % des</t>
  </si>
  <si>
    <t>Fk/Einw in €</t>
  </si>
  <si>
    <t>Schnitts</t>
  </si>
  <si>
    <t>Differenz zu</t>
  </si>
  <si>
    <t>Ausgleich:</t>
  </si>
  <si>
    <t>je Einw.</t>
  </si>
  <si>
    <t>nach Einw.</t>
  </si>
  <si>
    <t>Anteil</t>
  </si>
  <si>
    <t>Abs. 2 Z 3</t>
  </si>
  <si>
    <t>Abs. 2 Z 1 u 2</t>
  </si>
  <si>
    <t>nach Finanzkrf</t>
  </si>
  <si>
    <t>Abs. 2 Z 4</t>
  </si>
  <si>
    <t>Abs. 2</t>
  </si>
  <si>
    <t>Anteile gemäß Abs. 2:</t>
  </si>
  <si>
    <t>Abzug Wien</t>
  </si>
  <si>
    <t>Statutar-</t>
  </si>
  <si>
    <t>stadt</t>
  </si>
  <si>
    <t>in Stat.st.</t>
  </si>
  <si>
    <t>Anteile</t>
  </si>
  <si>
    <t>Abs. 3 Z 1</t>
  </si>
  <si>
    <t>Landes-</t>
  </si>
  <si>
    <t>hauptstadt</t>
  </si>
  <si>
    <t>in LH-Stadt</t>
  </si>
  <si>
    <t>Abs. 3 Z 2</t>
  </si>
  <si>
    <t>davon Z 1: 55 % an Städte mit eigenem Statut mit mehr als 10.000 Einw.</t>
  </si>
  <si>
    <t xml:space="preserve">            Z 2: 30 % an Landeshauptstädte</t>
  </si>
  <si>
    <t xml:space="preserve">            Z 3: 15 % an Städte mit mehr als 10.000 Einw. nach Finanzkraft</t>
  </si>
  <si>
    <t>Finanzzuweisung gemäß § 25 Abs. 3 FAG 2017</t>
  </si>
  <si>
    <t>Finanzzuweisung gemäß § 25 Abs. 3 FAG 2017 - Finanzkraft nach Größenklassen</t>
  </si>
  <si>
    <t>bis 10.000 Einw.</t>
  </si>
  <si>
    <t>10.001 bis 20.000 Einw.</t>
  </si>
  <si>
    <t>20.001 bis 50.000 Einw.</t>
  </si>
  <si>
    <t>Einwohnerklasse</t>
  </si>
  <si>
    <t>über 50.000 Einw. ohne Wien</t>
  </si>
  <si>
    <t>Fk. je</t>
  </si>
  <si>
    <t>Einw.</t>
  </si>
  <si>
    <t>Bem.grundl.</t>
  </si>
  <si>
    <t>Rundungs</t>
  </si>
  <si>
    <t>ausgleich</t>
  </si>
  <si>
    <t>Abs. 3</t>
  </si>
  <si>
    <t>Länderweise Anteile</t>
  </si>
  <si>
    <t>Ermittlung der Anteile</t>
  </si>
  <si>
    <t>Nettoaufkommen an Abg. mit einh. Schlüssel des Vorjahres</t>
  </si>
  <si>
    <t>Kürzung des Anteils Wiens zu Gunsten der Fin.Zuw. gemäß § 24</t>
  </si>
  <si>
    <t>Kürzung des Anteils Wiens zu Gunsten der Fin.Zuw. gemäß Abs. 3</t>
  </si>
  <si>
    <t>Breitenbrunn am Neusiedler See</t>
  </si>
  <si>
    <t>Sankt Margarethen im Burgenland</t>
  </si>
  <si>
    <t>Sankt Michael im Burgenland</t>
  </si>
  <si>
    <t>Heiligenkreuz im Lafnitztal</t>
  </si>
  <si>
    <t>Sankt Martin an der Raab</t>
  </si>
  <si>
    <t>Sankt Andrä am Zicksee</t>
  </si>
  <si>
    <t>Mannersdorf an der Rabnitz</t>
  </si>
  <si>
    <t>Markt Sankt Martin</t>
  </si>
  <si>
    <t>Unterrabnitz-Schwendgraben</t>
  </si>
  <si>
    <t>Deutsch Schützen-Eisenberg</t>
  </si>
  <si>
    <t>Klagenfurt am Wörthersee</t>
  </si>
  <si>
    <t>Pörtschach am Wörther See</t>
  </si>
  <si>
    <t>St. Margareten im Rosental</t>
  </si>
  <si>
    <t>Techelsberg am Wörther See</t>
  </si>
  <si>
    <t>Heiligenblut am Großglockner</t>
  </si>
  <si>
    <t>Seeboden am Millstätter See</t>
  </si>
  <si>
    <t>St. Kanzian am Klopeiner See</t>
  </si>
  <si>
    <t>Bad St. Leonhard im Lavanttal</t>
  </si>
  <si>
    <t>Steindorf am Ossiacher See</t>
  </si>
  <si>
    <t>Altenmarkt an der Triesting</t>
  </si>
  <si>
    <t>Weissenbach an der Triesting</t>
  </si>
  <si>
    <t>Mannersdorf am Leithagebirge</t>
  </si>
  <si>
    <t>Trautmannsdorf an der Leitha</t>
  </si>
  <si>
    <t>Leopoldsdorf im Marchfelde</t>
  </si>
  <si>
    <t>Palterndorf-Dobermannsdorf</t>
  </si>
  <si>
    <t>Albrechtsberg an der Großen Krems</t>
  </si>
  <si>
    <t>Bergern im Dunkelsteinerwald</t>
  </si>
  <si>
    <t>St. Leonhard am Hornerwald</t>
  </si>
  <si>
    <t>Weißenkirchen in der Wachau</t>
  </si>
  <si>
    <t>Ulrichskirchen-Schleinbach</t>
  </si>
  <si>
    <t>Wolkersdorf im Weinviertel</t>
  </si>
  <si>
    <t>Scheiblingkirchen-Thernberg</t>
  </si>
  <si>
    <t>Wimpassing im Schwarzatale</t>
  </si>
  <si>
    <t>Höflein an der Hohen Wand</t>
  </si>
  <si>
    <t>St. Margarethen an der Sierning</t>
  </si>
  <si>
    <t>Schwarzenbach an der Pielach</t>
  </si>
  <si>
    <t>Pfaffenschlag bei Waidhofen a.d.Thaya</t>
  </si>
  <si>
    <t>Waidhofen an der Thaya-Land</t>
  </si>
  <si>
    <t>Kirchschlag in der Buckligen Welt</t>
  </si>
  <si>
    <t>Wöllersdorf-Steinabrückl</t>
  </si>
  <si>
    <t>Feldkirchen bei Mattighofen</t>
  </si>
  <si>
    <t>St. Georgen am Fillmannsbach</t>
  </si>
  <si>
    <t>St. Johann am Walde</t>
  </si>
  <si>
    <t>St. Pantaleon</t>
  </si>
  <si>
    <t>St. Peter am Hart</t>
  </si>
  <si>
    <t>St. Radegund</t>
  </si>
  <si>
    <t>St. Veit im Innkreis</t>
  </si>
  <si>
    <t>St. Marienkirchen an der Polsenz</t>
  </si>
  <si>
    <t>St. Leonhard bei Freistadt</t>
  </si>
  <si>
    <t>St. Oswald bei Freistadt</t>
  </si>
  <si>
    <t>Bad Goisern am Hallstättersee</t>
  </si>
  <si>
    <t>St. Konrad</t>
  </si>
  <si>
    <t>St. Wolfgang im Salzkammergut</t>
  </si>
  <si>
    <t>Hofkirchen an der Trattnach</t>
  </si>
  <si>
    <t>St. Georgen bei Grieskirchen</t>
  </si>
  <si>
    <t>St. Thomas</t>
  </si>
  <si>
    <t>Taufkirchen an der Trattnach</t>
  </si>
  <si>
    <t>Micheldorf in Oberösterreich</t>
  </si>
  <si>
    <t>St. Pankraz</t>
  </si>
  <si>
    <t>St. Florian</t>
  </si>
  <si>
    <t>St. Marien</t>
  </si>
  <si>
    <t>Allerheiligen im Mühlkreis</t>
  </si>
  <si>
    <t>St. Georgen am Walde</t>
  </si>
  <si>
    <t>St. Georgen an der Gusen</t>
  </si>
  <si>
    <t>St. Nikola an der Donau</t>
  </si>
  <si>
    <t>St. Thomas am Blasenstein</t>
  </si>
  <si>
    <t>Lohnsburg am Kobernaußerwald</t>
  </si>
  <si>
    <t>St. Georgen bei Obernberg am Inn</t>
  </si>
  <si>
    <t>St. Marienkirchen am Hausruck</t>
  </si>
  <si>
    <t>St. Martin im Innkreis</t>
  </si>
  <si>
    <t>Pfarrkirchen im Mühlkreis</t>
  </si>
  <si>
    <t>St. Johann am Wimberg</t>
  </si>
  <si>
    <t>St. Martin im Mühlkreis</t>
  </si>
  <si>
    <t>St. Oswald bei Haslach</t>
  </si>
  <si>
    <t>St. Peter am Wimberg</t>
  </si>
  <si>
    <t>St. Stefan am Walde</t>
  </si>
  <si>
    <t>St. Ulrich im Mühlkreis</t>
  </si>
  <si>
    <t>St. Veit im Mühlkreis</t>
  </si>
  <si>
    <t>Schwarzenberg am Böhmerwald</t>
  </si>
  <si>
    <t>St. Aegidi</t>
  </si>
  <si>
    <t>St. Florian am Inn</t>
  </si>
  <si>
    <t>St. Marienkirchen bei Schärding</t>
  </si>
  <si>
    <t>St. Roman</t>
  </si>
  <si>
    <t>St. Willibald</t>
  </si>
  <si>
    <t>St. Ulrich bei Steyr</t>
  </si>
  <si>
    <t>Alberndorf in der Riedmark</t>
  </si>
  <si>
    <t>St. Gotthard im Mühlkreis</t>
  </si>
  <si>
    <t>Attersee am Attersee</t>
  </si>
  <si>
    <t>Oberndorf bei Schwanenstadt</t>
  </si>
  <si>
    <t>St. Georgen im Attergau</t>
  </si>
  <si>
    <t>St. Lorenz</t>
  </si>
  <si>
    <t>Weißenkirchen im Attergau</t>
  </si>
  <si>
    <t>Steinerkirchen an der Traun</t>
  </si>
  <si>
    <t>Sankt Koloman</t>
  </si>
  <si>
    <t>Sankt Georgen bei Salzburg</t>
  </si>
  <si>
    <t>Sankt Gilgen</t>
  </si>
  <si>
    <t>Sankt Johann im Pongau</t>
  </si>
  <si>
    <t>Sankt Martin am Tennengebirge</t>
  </si>
  <si>
    <t>Sankt Veit im Pongau</t>
  </si>
  <si>
    <t>Sankt Andrä im Lungau</t>
  </si>
  <si>
    <t>Sankt Margarethen im Lungau</t>
  </si>
  <si>
    <t>Sankt Michael im Lungau</t>
  </si>
  <si>
    <t>Bruck an der Großglocknerstraße</t>
  </si>
  <si>
    <t>Fusch an der Großglocknerstraße</t>
  </si>
  <si>
    <t>Maria Alm am Steinernen Meer</t>
  </si>
  <si>
    <t>Neukirchen am Großvenediger</t>
  </si>
  <si>
    <t>Saalfelden am Steinernen Meer</t>
  </si>
  <si>
    <t>Sankt Martin bei Lofer</t>
  </si>
  <si>
    <t>Sankt Josef (Weststeiermark)</t>
  </si>
  <si>
    <t>Sankt Peter im Sulmtal</t>
  </si>
  <si>
    <t>Sankt Bartholomä</t>
  </si>
  <si>
    <t>Sankt Oswald bei Plankenwarth</t>
  </si>
  <si>
    <t>Sankt Radegund bei Graz</t>
  </si>
  <si>
    <t>Lebring-Sankt Margarethen</t>
  </si>
  <si>
    <t>Sankt Andrä-Höch</t>
  </si>
  <si>
    <t>Sankt Johann im Saggautal</t>
  </si>
  <si>
    <t>Sankt Nikolai im Sausal</t>
  </si>
  <si>
    <t>Ehrenhausen an der Weinstraße</t>
  </si>
  <si>
    <t>Leutschach an der Weinstraße</t>
  </si>
  <si>
    <t>Sankt Georgen an der Stiefing</t>
  </si>
  <si>
    <t>Sankt Veit in der Südsteiermark</t>
  </si>
  <si>
    <t>Sankt Michael in Obersteiermark</t>
  </si>
  <si>
    <t>Sankt Peter-Freienstein</t>
  </si>
  <si>
    <t>Sankt Stefan ob Leoben</t>
  </si>
  <si>
    <t>Altenmarkt bei Sankt Gallen</t>
  </si>
  <si>
    <t>St. Peter am Kammersberg</t>
  </si>
  <si>
    <t>Neumarkt in der Steiermark</t>
  </si>
  <si>
    <t>Sankt Georgen am Kreischberg</t>
  </si>
  <si>
    <t>Sankt Martin am Wöllmißberg</t>
  </si>
  <si>
    <t>St. Kathrein am Hauenstein</t>
  </si>
  <si>
    <t>Sankt Kathrein am Offenegg</t>
  </si>
  <si>
    <t>St. Margarethen an der Raab</t>
  </si>
  <si>
    <t>Sankt Ruprecht an der Raab</t>
  </si>
  <si>
    <t>Sankt Georgen ob Judenburg</t>
  </si>
  <si>
    <t>Sankt Peter ob Judenburg</t>
  </si>
  <si>
    <t>Sankt Margarethen bei Knittelfeld</t>
  </si>
  <si>
    <t>Sankt Lorenzen im Mürztal</t>
  </si>
  <si>
    <t>Ottendorf an der Rittschein</t>
  </si>
  <si>
    <t>Sankt Jakob im Walde</t>
  </si>
  <si>
    <t>Sankt Johann in der Haide</t>
  </si>
  <si>
    <t>Sankt Lorenzen am Wechsel</t>
  </si>
  <si>
    <t>Loipersdorf bei Fürstenfeld</t>
  </si>
  <si>
    <t>Prägraten am Großvenediger</t>
  </si>
  <si>
    <t>St. Anton im Montafon</t>
  </si>
  <si>
    <t>St. Gallenkirch</t>
  </si>
  <si>
    <t>St. Gerold</t>
  </si>
  <si>
    <t>Datenquellen:</t>
  </si>
  <si>
    <t>Gemeinde-Bedarfszuweisungsmittel</t>
  </si>
  <si>
    <t>Finanzkraftstärkung von Gemeinden</t>
  </si>
  <si>
    <t>Aufteilung:</t>
  </si>
  <si>
    <t>§ 25 FAG</t>
  </si>
  <si>
    <t>Finanzzuweisung gemäß § 25 FAG 2017, Überweisung im Jahr 2018</t>
  </si>
  <si>
    <t>Gemeindegebarung 2016</t>
  </si>
  <si>
    <t>Perschling</t>
  </si>
  <si>
    <t>Premstätten</t>
  </si>
  <si>
    <t>Straß in Steiermark</t>
  </si>
  <si>
    <t>Lobmingtal</t>
  </si>
  <si>
    <t>Kirchbach-Zerlach</t>
  </si>
  <si>
    <t>gmdew. Einwohner Stichtag 31.10.2014</t>
  </si>
  <si>
    <t>ldrw. Einwohner Stichtag 31.10.2016</t>
  </si>
  <si>
    <t>Ertragsanteile für das Jahr 2016</t>
  </si>
  <si>
    <t>Grundsteuer- und KommSt-Daten 2016</t>
  </si>
  <si>
    <t>ermittelt auf Basis der Daten des BRZ, FAG_201700.xlsx, Erstellt am 17.01.2018 um 13:16:00, siehe auch Schreiben des BMF vom 17.01.2018, BMF-111112/0011-II/3/2018</t>
  </si>
  <si>
    <t>ÖSTAT, Schreiben des BMF vom 20.03.2018, BMF-111103/0006-II/3/2018</t>
  </si>
  <si>
    <t>BMF, Schreiben vom 27.10.2017, GZ BMF-111103/0025-II/3/2017</t>
  </si>
  <si>
    <t>Summe ohne Wien</t>
  </si>
  <si>
    <t>Einwohnerzahl für § 25 Abs. 2 FAG 2017</t>
  </si>
  <si>
    <t>Schreiben des BMF vom 06.10.2017, BMF-111112/0095-II/3/2017 (Aussendung zur Prüfung durch Länder), BMF-111112/0006-II/3/2018 (Korrekturen der Länder)</t>
  </si>
  <si>
    <t>Bevölkerungszahl 31.10.2014 gemäß § 9 Abs. 9 FAG 2008, Gebietsstand: 1.1.2016, korr. Version vom Okt. 2017, Quelle: ÖSTAT, Schreiben des BMF vom 27.10.2017, BMF-111103/0024-II/3/2017, jedoch GKZ mit Stand 1.1.2017 (betrifft nur NÖ)</t>
  </si>
  <si>
    <t>Version 1, 24.4.2018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</si>
</sst>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davon &quot;0.000%"/>
    <numFmt numFmtId="165" formatCode="0.0%"/>
    <numFmt numFmtId="166" formatCode="#,##0;\-#,##0;&quot;-&quot;"/>
    <numFmt numFmtId="167" formatCode="&quot;&gt; &quot;#,##0"/>
    <numFmt numFmtId="168" formatCode="#,##0;&quot;?&quot;;&quot;-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" fontId="0" fillId="0" borderId="0" xfId="0" applyNumberFormat="1"/>
    <xf numFmtId="164" fontId="0" fillId="0" borderId="0" xfId="0" applyNumberFormat="1" applyAlignment="1">
      <alignment horizontal="left"/>
    </xf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/>
    <xf numFmtId="9" fontId="0" fillId="0" borderId="0" xfId="1" applyFont="1" applyAlignment="1">
      <alignment horizontal="right"/>
    </xf>
    <xf numFmtId="165" fontId="0" fillId="0" borderId="0" xfId="1" applyNumberFormat="1" applyFont="1" applyBorder="1"/>
    <xf numFmtId="4" fontId="0" fillId="0" borderId="0" xfId="0" applyNumberFormat="1" applyBorder="1"/>
    <xf numFmtId="3" fontId="0" fillId="0" borderId="0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Border="1"/>
    <xf numFmtId="166" fontId="0" fillId="0" borderId="0" xfId="0" applyNumberFormat="1"/>
    <xf numFmtId="0" fontId="2" fillId="0" borderId="0" xfId="0" applyFont="1" applyAlignment="1">
      <alignment horizontal="right"/>
    </xf>
    <xf numFmtId="166" fontId="2" fillId="0" borderId="0" xfId="0" applyNumberFormat="1" applyFont="1"/>
    <xf numFmtId="0" fontId="5" fillId="0" borderId="0" xfId="0" applyFont="1"/>
    <xf numFmtId="167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4" fontId="0" fillId="0" borderId="0" xfId="0" applyNumberFormat="1"/>
    <xf numFmtId="3" fontId="0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2" fillId="0" borderId="0" xfId="0" applyNumberFormat="1" applyFont="1" applyFill="1"/>
    <xf numFmtId="3" fontId="5" fillId="0" borderId="0" xfId="0" applyNumberFormat="1" applyFont="1" applyFill="1"/>
    <xf numFmtId="3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3" fontId="0" fillId="0" borderId="0" xfId="2" applyFont="1"/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3" fontId="0" fillId="2" borderId="0" xfId="0" applyNumberFormat="1" applyFill="1"/>
    <xf numFmtId="168" fontId="0" fillId="0" borderId="0" xfId="0" applyNumberFormat="1" applyAlignment="1">
      <alignment horizontal="right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/>
  </sheetViews>
  <sheetFormatPr baseColWidth="10" defaultRowHeight="15" x14ac:dyDescent="0.25"/>
  <cols>
    <col min="1" max="1" width="55.7109375" customWidth="1"/>
    <col min="2" max="2" width="78.28515625" style="34" customWidth="1"/>
  </cols>
  <sheetData>
    <row r="1" spans="1:2" ht="17.25" x14ac:dyDescent="0.3">
      <c r="A1" s="2" t="s">
        <v>2180</v>
      </c>
    </row>
    <row r="3" spans="1:2" x14ac:dyDescent="0.25">
      <c r="A3" s="1" t="s">
        <v>2175</v>
      </c>
    </row>
    <row r="4" spans="1:2" ht="45" x14ac:dyDescent="0.25">
      <c r="A4" s="37" t="s">
        <v>2187</v>
      </c>
      <c r="B4" s="38" t="s">
        <v>2197</v>
      </c>
    </row>
    <row r="5" spans="1:2" x14ac:dyDescent="0.25">
      <c r="A5" s="37" t="s">
        <v>2188</v>
      </c>
      <c r="B5" s="38" t="s">
        <v>2192</v>
      </c>
    </row>
    <row r="6" spans="1:2" ht="30" x14ac:dyDescent="0.25">
      <c r="A6" s="37" t="s">
        <v>2026</v>
      </c>
      <c r="B6" s="38" t="s">
        <v>2191</v>
      </c>
    </row>
    <row r="7" spans="1:2" x14ac:dyDescent="0.25">
      <c r="A7" s="37" t="s">
        <v>2189</v>
      </c>
      <c r="B7" s="38" t="s">
        <v>2193</v>
      </c>
    </row>
    <row r="8" spans="1:2" ht="30" x14ac:dyDescent="0.25">
      <c r="A8" s="37" t="s">
        <v>2190</v>
      </c>
      <c r="B8" s="38" t="s">
        <v>2196</v>
      </c>
    </row>
  </sheetData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/>
  </sheetViews>
  <sheetFormatPr baseColWidth="10" defaultRowHeight="15" x14ac:dyDescent="0.25"/>
  <cols>
    <col min="1" max="1" width="59" customWidth="1"/>
    <col min="2" max="2" width="14.5703125" style="28" customWidth="1"/>
    <col min="3" max="4" width="15.28515625" customWidth="1"/>
  </cols>
  <sheetData>
    <row r="1" spans="1:2" ht="17.25" x14ac:dyDescent="0.3">
      <c r="A1" s="2" t="s">
        <v>2180</v>
      </c>
    </row>
    <row r="2" spans="1:2" x14ac:dyDescent="0.25">
      <c r="A2" t="s">
        <v>1</v>
      </c>
    </row>
    <row r="4" spans="1:2" x14ac:dyDescent="0.25">
      <c r="A4" s="3" t="s">
        <v>0</v>
      </c>
    </row>
    <row r="5" spans="1:2" x14ac:dyDescent="0.25">
      <c r="A5" t="s">
        <v>2198</v>
      </c>
    </row>
    <row r="8" spans="1:2" x14ac:dyDescent="0.25">
      <c r="A8" s="1" t="s">
        <v>2025</v>
      </c>
    </row>
    <row r="10" spans="1:2" x14ac:dyDescent="0.25">
      <c r="A10" t="s">
        <v>2026</v>
      </c>
      <c r="B10" s="39">
        <v>77024885415.080002</v>
      </c>
    </row>
    <row r="11" spans="1:2" x14ac:dyDescent="0.25">
      <c r="A11" s="5">
        <v>1.64E-3</v>
      </c>
      <c r="B11" s="29">
        <f>ROUND(A11*B10,0)</f>
        <v>126320812</v>
      </c>
    </row>
    <row r="12" spans="1:2" x14ac:dyDescent="0.25">
      <c r="A12" t="s">
        <v>2</v>
      </c>
      <c r="B12" s="29">
        <v>11070000</v>
      </c>
    </row>
    <row r="13" spans="1:2" x14ac:dyDescent="0.25">
      <c r="A13" s="1" t="s">
        <v>4</v>
      </c>
      <c r="B13" s="30">
        <f>B11+B12</f>
        <v>137390812</v>
      </c>
    </row>
    <row r="14" spans="1:2" x14ac:dyDescent="0.25">
      <c r="A14" t="s">
        <v>3</v>
      </c>
      <c r="B14" s="29">
        <v>-6000000</v>
      </c>
    </row>
    <row r="15" spans="1:2" x14ac:dyDescent="0.25">
      <c r="A15" s="1" t="s">
        <v>5</v>
      </c>
      <c r="B15" s="30">
        <f>B13+B14</f>
        <v>131390812</v>
      </c>
    </row>
    <row r="16" spans="1:2" x14ac:dyDescent="0.25">
      <c r="B16" s="29"/>
    </row>
    <row r="17" spans="1:2" x14ac:dyDescent="0.25">
      <c r="A17" s="1" t="s">
        <v>9</v>
      </c>
      <c r="B17" s="29"/>
    </row>
    <row r="18" spans="1:2" x14ac:dyDescent="0.25">
      <c r="A18" t="s">
        <v>4</v>
      </c>
      <c r="B18" s="29">
        <f>B13</f>
        <v>137390812</v>
      </c>
    </row>
    <row r="19" spans="1:2" x14ac:dyDescent="0.25">
      <c r="A19" s="3" t="s">
        <v>6</v>
      </c>
      <c r="B19" s="29">
        <v>-14000000</v>
      </c>
    </row>
    <row r="20" spans="1:2" x14ac:dyDescent="0.25">
      <c r="A20" s="1" t="s">
        <v>7</v>
      </c>
      <c r="B20" s="30">
        <f>B18+B19</f>
        <v>123390812</v>
      </c>
    </row>
    <row r="21" spans="1:2" x14ac:dyDescent="0.25">
      <c r="A21" s="3" t="s">
        <v>2027</v>
      </c>
      <c r="B21" s="29">
        <f>B14</f>
        <v>-6000000</v>
      </c>
    </row>
    <row r="22" spans="1:2" x14ac:dyDescent="0.25">
      <c r="A22" s="3" t="s">
        <v>2028</v>
      </c>
      <c r="B22" s="29">
        <v>-2000000</v>
      </c>
    </row>
    <row r="23" spans="1:2" x14ac:dyDescent="0.25">
      <c r="A23" s="1" t="s">
        <v>8</v>
      </c>
      <c r="B23" s="30">
        <f>B20+B21+B22</f>
        <v>115390812</v>
      </c>
    </row>
    <row r="24" spans="1:2" x14ac:dyDescent="0.25">
      <c r="B24" s="29"/>
    </row>
    <row r="25" spans="1:2" x14ac:dyDescent="0.25">
      <c r="A25" s="1" t="s">
        <v>10</v>
      </c>
      <c r="B25" s="29"/>
    </row>
    <row r="26" spans="1:2" x14ac:dyDescent="0.25">
      <c r="A26" t="s">
        <v>11</v>
      </c>
      <c r="B26" s="29">
        <f>-B19</f>
        <v>14000000</v>
      </c>
    </row>
    <row r="27" spans="1:2" x14ac:dyDescent="0.25">
      <c r="A27" s="3" t="s">
        <v>12</v>
      </c>
      <c r="B27" s="29">
        <f>-B22</f>
        <v>2000000</v>
      </c>
    </row>
    <row r="28" spans="1:2" x14ac:dyDescent="0.25">
      <c r="A28" s="1" t="s">
        <v>13</v>
      </c>
      <c r="B28" s="30">
        <f>B26+B27</f>
        <v>16000000</v>
      </c>
    </row>
    <row r="29" spans="1:2" x14ac:dyDescent="0.25">
      <c r="A29" s="23" t="s">
        <v>2008</v>
      </c>
      <c r="B29" s="31">
        <f>$B$28*0.55</f>
        <v>8800000</v>
      </c>
    </row>
    <row r="30" spans="1:2" x14ac:dyDescent="0.25">
      <c r="A30" s="23" t="s">
        <v>2009</v>
      </c>
      <c r="B30" s="31">
        <f>$B$28*0.3</f>
        <v>4800000</v>
      </c>
    </row>
    <row r="31" spans="1:2" x14ac:dyDescent="0.25">
      <c r="A31" s="23" t="s">
        <v>2010</v>
      </c>
      <c r="B31" s="31">
        <f>$B$28*0.15</f>
        <v>2400000</v>
      </c>
    </row>
    <row r="32" spans="1:2" x14ac:dyDescent="0.25">
      <c r="B32" s="29"/>
    </row>
    <row r="33" spans="1:4" x14ac:dyDescent="0.25">
      <c r="A33" s="1" t="s">
        <v>2024</v>
      </c>
      <c r="B33" s="32" t="s">
        <v>1996</v>
      </c>
      <c r="C33" s="11" t="s">
        <v>2023</v>
      </c>
      <c r="D33" s="11" t="s">
        <v>1983</v>
      </c>
    </row>
    <row r="34" spans="1:4" x14ac:dyDescent="0.25">
      <c r="B34" s="29"/>
    </row>
    <row r="35" spans="1:4" x14ac:dyDescent="0.25">
      <c r="A35" t="s">
        <v>1976</v>
      </c>
      <c r="B35" s="29">
        <f>'Abs2'!F24</f>
        <v>5408314</v>
      </c>
      <c r="C35" s="7">
        <f ca="1">'Abs3'!P2109</f>
        <v>174570</v>
      </c>
      <c r="D35" s="7">
        <f ca="1">B35+C35</f>
        <v>5582884</v>
      </c>
    </row>
    <row r="36" spans="1:4" x14ac:dyDescent="0.25">
      <c r="A36" t="s">
        <v>1977</v>
      </c>
      <c r="B36" s="29">
        <f>'Abs2'!F25</f>
        <v>7814639</v>
      </c>
      <c r="C36" s="7">
        <f ca="1">'Abs3'!P2110</f>
        <v>2170023</v>
      </c>
      <c r="D36" s="7">
        <f t="shared" ref="D36:D43" ca="1" si="0">B36+C36</f>
        <v>9984662</v>
      </c>
    </row>
    <row r="37" spans="1:4" x14ac:dyDescent="0.25">
      <c r="A37" t="s">
        <v>1978</v>
      </c>
      <c r="B37" s="29">
        <f>'Abs2'!F26</f>
        <v>23200822</v>
      </c>
      <c r="C37" s="7">
        <f ca="1">'Abs3'!P2111</f>
        <v>2010066</v>
      </c>
      <c r="D37" s="7">
        <f t="shared" ca="1" si="0"/>
        <v>25210888</v>
      </c>
    </row>
    <row r="38" spans="1:4" x14ac:dyDescent="0.25">
      <c r="A38" t="s">
        <v>1979</v>
      </c>
      <c r="B38" s="29">
        <f>'Abs2'!F27</f>
        <v>20392178</v>
      </c>
      <c r="C38" s="7">
        <f ca="1">'Abs3'!P2112</f>
        <v>3299600</v>
      </c>
      <c r="D38" s="7">
        <f t="shared" ca="1" si="0"/>
        <v>23691778</v>
      </c>
    </row>
    <row r="39" spans="1:4" x14ac:dyDescent="0.25">
      <c r="A39" t="s">
        <v>1252</v>
      </c>
      <c r="B39" s="29">
        <f>'Abs2'!F28</f>
        <v>7641171</v>
      </c>
      <c r="C39" s="7">
        <f ca="1">'Abs3'!P2113</f>
        <v>1896131</v>
      </c>
      <c r="D39" s="7">
        <f t="shared" ca="1" si="0"/>
        <v>9537302</v>
      </c>
    </row>
    <row r="40" spans="1:4" x14ac:dyDescent="0.25">
      <c r="A40" t="s">
        <v>1980</v>
      </c>
      <c r="B40" s="29">
        <f>'Abs2'!F29</f>
        <v>17230470</v>
      </c>
      <c r="C40" s="7">
        <f ca="1">'Abs3'!P2114</f>
        <v>4677771</v>
      </c>
      <c r="D40" s="7">
        <f t="shared" ca="1" si="0"/>
        <v>21908241</v>
      </c>
    </row>
    <row r="41" spans="1:4" x14ac:dyDescent="0.25">
      <c r="A41" t="s">
        <v>1981</v>
      </c>
      <c r="B41" s="29">
        <f>'Abs2'!F30</f>
        <v>10375064</v>
      </c>
      <c r="C41" s="7">
        <f ca="1">'Abs3'!P2115</f>
        <v>1624939</v>
      </c>
      <c r="D41" s="7">
        <f t="shared" ca="1" si="0"/>
        <v>12000003</v>
      </c>
    </row>
    <row r="42" spans="1:4" x14ac:dyDescent="0.25">
      <c r="A42" t="s">
        <v>1982</v>
      </c>
      <c r="B42" s="29">
        <f>'Abs2'!F31</f>
        <v>5404747</v>
      </c>
      <c r="C42" s="7">
        <f ca="1">'Abs3'!P2116</f>
        <v>146900</v>
      </c>
      <c r="D42" s="7">
        <f t="shared" ca="1" si="0"/>
        <v>5551647</v>
      </c>
    </row>
    <row r="43" spans="1:4" x14ac:dyDescent="0.25">
      <c r="A43" t="s">
        <v>1974</v>
      </c>
      <c r="B43" s="29">
        <f>'Abs2'!F32</f>
        <v>17923407</v>
      </c>
      <c r="C43" s="7">
        <f>'Abs3'!P2117</f>
        <v>0</v>
      </c>
      <c r="D43" s="7">
        <f t="shared" si="0"/>
        <v>17923407</v>
      </c>
    </row>
    <row r="44" spans="1:4" x14ac:dyDescent="0.25">
      <c r="B44" s="33"/>
      <c r="C44" s="4"/>
      <c r="D44" s="4"/>
    </row>
    <row r="45" spans="1:4" x14ac:dyDescent="0.25">
      <c r="A45" s="1" t="s">
        <v>1983</v>
      </c>
      <c r="B45" s="30">
        <f>SUM(B35:B43)</f>
        <v>115390812</v>
      </c>
      <c r="C45" s="6">
        <f t="shared" ref="C45:D45" ca="1" si="1">SUM(C35:C43)</f>
        <v>16000000</v>
      </c>
      <c r="D45" s="6">
        <f t="shared" ca="1" si="1"/>
        <v>131390812</v>
      </c>
    </row>
    <row r="47" spans="1:4" x14ac:dyDescent="0.25">
      <c r="A47" s="1" t="s">
        <v>2178</v>
      </c>
      <c r="B47" s="35" t="s">
        <v>2179</v>
      </c>
    </row>
    <row r="48" spans="1:4" x14ac:dyDescent="0.25">
      <c r="A48" t="s">
        <v>2176</v>
      </c>
      <c r="B48" s="29">
        <f>SUM(B35:B42)</f>
        <v>97467405</v>
      </c>
    </row>
    <row r="49" spans="1:2" x14ac:dyDescent="0.25">
      <c r="A49" t="s">
        <v>2177</v>
      </c>
      <c r="B49" s="29">
        <f ca="1">B43+C45</f>
        <v>33923407</v>
      </c>
    </row>
    <row r="50" spans="1:2" x14ac:dyDescent="0.25">
      <c r="A50" s="1" t="s">
        <v>1983</v>
      </c>
      <c r="B50" s="30">
        <f ca="1">B48+B49</f>
        <v>131390812</v>
      </c>
    </row>
  </sheetData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RowHeight="15" x14ac:dyDescent="0.25"/>
  <cols>
    <col min="1" max="1" width="3.42578125" customWidth="1"/>
    <col min="2" max="2" width="16.85546875" customWidth="1"/>
    <col min="3" max="3" width="12.85546875" customWidth="1"/>
  </cols>
  <sheetData>
    <row r="1" spans="1:3" x14ac:dyDescent="0.25">
      <c r="B1" s="1" t="s">
        <v>2195</v>
      </c>
    </row>
    <row r="3" spans="1:3" x14ac:dyDescent="0.25">
      <c r="A3" s="18"/>
      <c r="B3" t="s">
        <v>15</v>
      </c>
      <c r="C3" s="11" t="s">
        <v>19</v>
      </c>
    </row>
    <row r="4" spans="1:3" x14ac:dyDescent="0.25">
      <c r="A4" s="18"/>
      <c r="C4" s="10">
        <v>42674</v>
      </c>
    </row>
    <row r="5" spans="1:3" x14ac:dyDescent="0.25">
      <c r="A5" s="18"/>
    </row>
    <row r="6" spans="1:3" x14ac:dyDescent="0.25">
      <c r="A6" s="18">
        <v>1</v>
      </c>
      <c r="B6" t="s">
        <v>1976</v>
      </c>
      <c r="C6" s="7">
        <v>292039</v>
      </c>
    </row>
    <row r="7" spans="1:3" x14ac:dyDescent="0.25">
      <c r="A7" s="18">
        <v>2</v>
      </c>
      <c r="B7" t="s">
        <v>1977</v>
      </c>
      <c r="C7" s="7">
        <v>561181</v>
      </c>
    </row>
    <row r="8" spans="1:3" x14ac:dyDescent="0.25">
      <c r="A8" s="18">
        <v>3</v>
      </c>
      <c r="B8" t="s">
        <v>1978</v>
      </c>
      <c r="C8" s="7">
        <v>1666086</v>
      </c>
    </row>
    <row r="9" spans="1:3" x14ac:dyDescent="0.25">
      <c r="A9" s="18">
        <v>4</v>
      </c>
      <c r="B9" t="s">
        <v>1979</v>
      </c>
      <c r="C9" s="7">
        <v>1464393</v>
      </c>
    </row>
    <row r="10" spans="1:3" x14ac:dyDescent="0.25">
      <c r="A10" s="18">
        <v>5</v>
      </c>
      <c r="B10" t="s">
        <v>1252</v>
      </c>
      <c r="C10" s="7">
        <v>548724</v>
      </c>
    </row>
    <row r="11" spans="1:3" x14ac:dyDescent="0.25">
      <c r="A11" s="18">
        <v>6</v>
      </c>
      <c r="B11" t="s">
        <v>1980</v>
      </c>
      <c r="C11" s="7">
        <v>1237346</v>
      </c>
    </row>
    <row r="12" spans="1:3" x14ac:dyDescent="0.25">
      <c r="A12" s="18">
        <v>7</v>
      </c>
      <c r="B12" t="s">
        <v>1981</v>
      </c>
      <c r="C12" s="7">
        <v>745049</v>
      </c>
    </row>
    <row r="13" spans="1:3" x14ac:dyDescent="0.25">
      <c r="A13" s="18">
        <v>8</v>
      </c>
      <c r="B13" t="s">
        <v>1982</v>
      </c>
      <c r="C13" s="7">
        <v>388123</v>
      </c>
    </row>
    <row r="14" spans="1:3" x14ac:dyDescent="0.25">
      <c r="A14" s="18">
        <v>9</v>
      </c>
      <c r="B14" t="s">
        <v>1974</v>
      </c>
      <c r="C14" s="7">
        <v>1861599</v>
      </c>
    </row>
    <row r="15" spans="1:3" x14ac:dyDescent="0.25">
      <c r="A15" s="18"/>
      <c r="C15" s="11"/>
    </row>
    <row r="16" spans="1:3" x14ac:dyDescent="0.25">
      <c r="A16" s="18"/>
      <c r="B16" t="s">
        <v>1983</v>
      </c>
      <c r="C16" s="8">
        <f>SUM(C6:C14)</f>
        <v>8764540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07"/>
  <sheetViews>
    <sheetView workbookViewId="0">
      <pane ySplit="7440" topLeftCell="A2092"/>
      <selection pane="bottomLeft" activeCell="J2107" sqref="J2107:K2107"/>
    </sheetView>
  </sheetViews>
  <sheetFormatPr baseColWidth="10" defaultRowHeight="15" x14ac:dyDescent="0.25"/>
  <cols>
    <col min="1" max="1" width="7.85546875" style="7" customWidth="1"/>
    <col min="2" max="2" width="3" style="9" bestFit="1" customWidth="1"/>
    <col min="3" max="3" width="2.7109375" style="7" bestFit="1" customWidth="1"/>
    <col min="4" max="4" width="27.42578125" style="7" bestFit="1" customWidth="1"/>
    <col min="5" max="7" width="11.42578125" style="8"/>
    <col min="8" max="8" width="12.7109375" style="8" bestFit="1" customWidth="1"/>
    <col min="9" max="9" width="13.28515625" style="8" bestFit="1" customWidth="1"/>
    <col min="10" max="10" width="11.42578125" style="8"/>
    <col min="11" max="11" width="11.42578125" style="7"/>
    <col min="12" max="13" width="12.7109375" style="7" bestFit="1" customWidth="1"/>
    <col min="14" max="16384" width="11.42578125" style="7"/>
  </cols>
  <sheetData>
    <row r="1" spans="1:15" x14ac:dyDescent="0.25">
      <c r="A1" s="6" t="s">
        <v>2181</v>
      </c>
      <c r="K1" s="8"/>
    </row>
    <row r="3" spans="1:15" x14ac:dyDescent="0.25">
      <c r="A3" s="7" t="s">
        <v>14</v>
      </c>
      <c r="B3" s="9" t="s">
        <v>17</v>
      </c>
      <c r="C3" s="7" t="s">
        <v>16</v>
      </c>
      <c r="D3" s="7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25</v>
      </c>
      <c r="K3" s="8"/>
      <c r="L3" s="8" t="s">
        <v>26</v>
      </c>
      <c r="M3" s="8" t="s">
        <v>26</v>
      </c>
      <c r="N3" s="8" t="s">
        <v>1999</v>
      </c>
      <c r="O3" s="8" t="s">
        <v>2004</v>
      </c>
    </row>
    <row r="4" spans="1:15" x14ac:dyDescent="0.25">
      <c r="E4" s="10">
        <v>41943</v>
      </c>
      <c r="I4" s="8" t="s">
        <v>24</v>
      </c>
      <c r="J4" s="8" t="s">
        <v>20</v>
      </c>
      <c r="K4" s="8" t="s">
        <v>21</v>
      </c>
      <c r="L4" s="8" t="s">
        <v>27</v>
      </c>
      <c r="M4" s="8" t="s">
        <v>28</v>
      </c>
      <c r="N4" s="8" t="s">
        <v>2000</v>
      </c>
      <c r="O4" s="8" t="s">
        <v>2005</v>
      </c>
    </row>
    <row r="5" spans="1:15" x14ac:dyDescent="0.25">
      <c r="L5" s="8"/>
      <c r="M5" s="8"/>
    </row>
    <row r="6" spans="1:15" x14ac:dyDescent="0.25">
      <c r="A6" s="9">
        <v>10101</v>
      </c>
      <c r="B6" s="9">
        <f>INT(A6/10000)</f>
        <v>1</v>
      </c>
      <c r="C6" s="9">
        <f>IF(E6&lt;=10000,0,IF(E6&lt;=20000,1,IF(E6&lt;=50000,2,3)))</f>
        <v>1</v>
      </c>
      <c r="D6" s="7" t="s">
        <v>29</v>
      </c>
      <c r="E6" s="8">
        <v>13659</v>
      </c>
      <c r="F6" s="8">
        <v>30656</v>
      </c>
      <c r="G6" s="8">
        <v>1638970</v>
      </c>
      <c r="H6" s="8">
        <v>9241859</v>
      </c>
      <c r="I6" s="8">
        <v>13454538.61584571</v>
      </c>
      <c r="J6" s="8">
        <v>500</v>
      </c>
      <c r="K6" s="8">
        <v>500</v>
      </c>
      <c r="L6" s="7">
        <f>F6/J6*500+G6/K6*500+H6</f>
        <v>10911485</v>
      </c>
      <c r="M6" s="7">
        <f t="shared" ref="M6:M69" si="0">L6+I6</f>
        <v>24366023.61584571</v>
      </c>
      <c r="N6" s="8">
        <v>1</v>
      </c>
      <c r="O6" s="8">
        <v>1</v>
      </c>
    </row>
    <row r="7" spans="1:15" x14ac:dyDescent="0.25">
      <c r="A7" s="9">
        <v>10201</v>
      </c>
      <c r="B7" s="9">
        <f t="shared" ref="B7:B70" si="1">INT(A7/10000)</f>
        <v>1</v>
      </c>
      <c r="C7" s="9">
        <f t="shared" ref="C7:C70" si="2">IF(E7&lt;=10000,0,IF(E7&lt;=20000,1,IF(E7&lt;=50000,2,3)))</f>
        <v>0</v>
      </c>
      <c r="D7" s="7" t="s">
        <v>30</v>
      </c>
      <c r="E7" s="8">
        <v>1954</v>
      </c>
      <c r="F7" s="8">
        <v>16808</v>
      </c>
      <c r="G7" s="8">
        <v>153634</v>
      </c>
      <c r="H7" s="8">
        <v>359914</v>
      </c>
      <c r="I7" s="8">
        <v>2019467.1982867881</v>
      </c>
      <c r="J7" s="8">
        <v>500</v>
      </c>
      <c r="K7" s="8">
        <v>500</v>
      </c>
      <c r="L7" s="7">
        <f t="shared" ref="L7:L70" si="3">F7/J7*500+G7/K7*500+H7</f>
        <v>530356</v>
      </c>
      <c r="M7" s="7">
        <f t="shared" si="0"/>
        <v>2549823.1982867881</v>
      </c>
      <c r="N7" s="8">
        <v>1</v>
      </c>
      <c r="O7" s="8"/>
    </row>
    <row r="8" spans="1:15" x14ac:dyDescent="0.25">
      <c r="A8" s="9">
        <v>10301</v>
      </c>
      <c r="B8" s="9">
        <f t="shared" si="1"/>
        <v>1</v>
      </c>
      <c r="C8" s="9">
        <f t="shared" si="2"/>
        <v>0</v>
      </c>
      <c r="D8" s="7" t="s">
        <v>2029</v>
      </c>
      <c r="E8" s="8">
        <v>1919</v>
      </c>
      <c r="F8" s="8">
        <v>8046</v>
      </c>
      <c r="G8" s="8">
        <v>166215</v>
      </c>
      <c r="H8" s="8">
        <v>367776</v>
      </c>
      <c r="I8" s="8">
        <v>1353317.9323363744</v>
      </c>
      <c r="J8" s="8">
        <v>500</v>
      </c>
      <c r="K8" s="8">
        <v>500</v>
      </c>
      <c r="L8" s="7">
        <f t="shared" si="3"/>
        <v>542037</v>
      </c>
      <c r="M8" s="7">
        <f t="shared" si="0"/>
        <v>1895354.9323363744</v>
      </c>
      <c r="N8" s="8"/>
      <c r="O8" s="8"/>
    </row>
    <row r="9" spans="1:15" x14ac:dyDescent="0.25">
      <c r="A9" s="9">
        <v>10302</v>
      </c>
      <c r="B9" s="9">
        <f t="shared" si="1"/>
        <v>1</v>
      </c>
      <c r="C9" s="9">
        <f t="shared" si="2"/>
        <v>0</v>
      </c>
      <c r="D9" s="7" t="s">
        <v>31</v>
      </c>
      <c r="E9" s="8">
        <v>1743</v>
      </c>
      <c r="F9" s="8">
        <v>15182</v>
      </c>
      <c r="G9" s="8">
        <v>106151</v>
      </c>
      <c r="H9" s="8">
        <v>190388</v>
      </c>
      <c r="I9" s="8">
        <v>1265726.0956731997</v>
      </c>
      <c r="J9" s="8">
        <v>500</v>
      </c>
      <c r="K9" s="8">
        <v>500</v>
      </c>
      <c r="L9" s="7">
        <f t="shared" si="3"/>
        <v>311721</v>
      </c>
      <c r="M9" s="7">
        <f t="shared" si="0"/>
        <v>1577447.0956731997</v>
      </c>
      <c r="N9" s="8"/>
      <c r="O9" s="8"/>
    </row>
    <row r="10" spans="1:15" x14ac:dyDescent="0.25">
      <c r="A10" s="9">
        <v>10303</v>
      </c>
      <c r="B10" s="9">
        <f t="shared" si="1"/>
        <v>1</v>
      </c>
      <c r="C10" s="9">
        <f t="shared" si="2"/>
        <v>0</v>
      </c>
      <c r="D10" s="7" t="s">
        <v>32</v>
      </c>
      <c r="E10" s="8">
        <v>2053</v>
      </c>
      <c r="F10" s="8">
        <v>11828</v>
      </c>
      <c r="G10" s="8">
        <v>104533</v>
      </c>
      <c r="H10" s="8">
        <v>331455</v>
      </c>
      <c r="I10" s="8">
        <v>1462356.445942475</v>
      </c>
      <c r="J10" s="8">
        <v>500</v>
      </c>
      <c r="K10" s="8">
        <v>500</v>
      </c>
      <c r="L10" s="7">
        <f t="shared" si="3"/>
        <v>447816</v>
      </c>
      <c r="M10" s="7">
        <f t="shared" si="0"/>
        <v>1910172.445942475</v>
      </c>
      <c r="N10" s="8"/>
      <c r="O10" s="8"/>
    </row>
    <row r="11" spans="1:15" x14ac:dyDescent="0.25">
      <c r="A11" s="9">
        <v>10304</v>
      </c>
      <c r="B11" s="9">
        <f t="shared" si="1"/>
        <v>1</v>
      </c>
      <c r="C11" s="9">
        <f t="shared" si="2"/>
        <v>0</v>
      </c>
      <c r="D11" s="7" t="s">
        <v>33</v>
      </c>
      <c r="E11" s="8">
        <v>2849</v>
      </c>
      <c r="F11" s="8">
        <v>12081</v>
      </c>
      <c r="G11" s="8">
        <v>251595</v>
      </c>
      <c r="H11" s="8">
        <v>792000</v>
      </c>
      <c r="I11" s="8">
        <v>1970524.0245593218</v>
      </c>
      <c r="J11" s="8">
        <v>500</v>
      </c>
      <c r="K11" s="8">
        <v>500</v>
      </c>
      <c r="L11" s="7">
        <f t="shared" si="3"/>
        <v>1055676</v>
      </c>
      <c r="M11" s="7">
        <f t="shared" si="0"/>
        <v>3026200.0245593218</v>
      </c>
      <c r="N11" s="8"/>
      <c r="O11" s="8"/>
    </row>
    <row r="12" spans="1:15" x14ac:dyDescent="0.25">
      <c r="A12" s="9">
        <v>10305</v>
      </c>
      <c r="B12" s="9">
        <f t="shared" si="1"/>
        <v>1</v>
      </c>
      <c r="C12" s="9">
        <f t="shared" si="2"/>
        <v>0</v>
      </c>
      <c r="D12" s="7" t="s">
        <v>34</v>
      </c>
      <c r="E12" s="8">
        <v>1176</v>
      </c>
      <c r="F12" s="8">
        <v>3213</v>
      </c>
      <c r="G12" s="8">
        <v>56450</v>
      </c>
      <c r="H12" s="8">
        <v>93104</v>
      </c>
      <c r="I12" s="8">
        <v>850016.26925631263</v>
      </c>
      <c r="J12" s="8">
        <v>500</v>
      </c>
      <c r="K12" s="8">
        <v>500</v>
      </c>
      <c r="L12" s="7">
        <f t="shared" si="3"/>
        <v>152767</v>
      </c>
      <c r="M12" s="7">
        <f t="shared" si="0"/>
        <v>1002783.2692563126</v>
      </c>
      <c r="N12" s="8"/>
      <c r="O12" s="8"/>
    </row>
    <row r="13" spans="1:15" x14ac:dyDescent="0.25">
      <c r="A13" s="9">
        <v>10306</v>
      </c>
      <c r="B13" s="9">
        <f t="shared" si="1"/>
        <v>1</v>
      </c>
      <c r="C13" s="9">
        <f t="shared" si="2"/>
        <v>0</v>
      </c>
      <c r="D13" s="7" t="s">
        <v>35</v>
      </c>
      <c r="E13" s="8">
        <v>1164</v>
      </c>
      <c r="F13" s="8">
        <v>16575</v>
      </c>
      <c r="G13" s="8">
        <v>73982</v>
      </c>
      <c r="H13" s="8">
        <v>112555</v>
      </c>
      <c r="I13" s="8">
        <v>843447.34745706664</v>
      </c>
      <c r="J13" s="8">
        <v>500</v>
      </c>
      <c r="K13" s="8">
        <v>500</v>
      </c>
      <c r="L13" s="7">
        <f t="shared" si="3"/>
        <v>203112</v>
      </c>
      <c r="M13" s="7">
        <f t="shared" si="0"/>
        <v>1046559.3474570666</v>
      </c>
      <c r="N13" s="8"/>
      <c r="O13" s="8"/>
    </row>
    <row r="14" spans="1:15" x14ac:dyDescent="0.25">
      <c r="A14" s="9">
        <v>10307</v>
      </c>
      <c r="B14" s="9">
        <f t="shared" si="1"/>
        <v>1</v>
      </c>
      <c r="C14" s="9">
        <f t="shared" si="2"/>
        <v>0</v>
      </c>
      <c r="D14" s="7" t="s">
        <v>36</v>
      </c>
      <c r="E14" s="8">
        <v>2261</v>
      </c>
      <c r="F14" s="8">
        <v>11232</v>
      </c>
      <c r="G14" s="8">
        <v>179275</v>
      </c>
      <c r="H14" s="8">
        <v>222934</v>
      </c>
      <c r="I14" s="8">
        <v>1710371.9663809401</v>
      </c>
      <c r="J14" s="8">
        <v>500</v>
      </c>
      <c r="K14" s="8">
        <v>500</v>
      </c>
      <c r="L14" s="7">
        <f t="shared" si="3"/>
        <v>413441</v>
      </c>
      <c r="M14" s="7">
        <f t="shared" si="0"/>
        <v>2123812.9663809398</v>
      </c>
      <c r="N14" s="8"/>
      <c r="O14" s="8"/>
    </row>
    <row r="15" spans="1:15" x14ac:dyDescent="0.25">
      <c r="A15" s="9">
        <v>10308</v>
      </c>
      <c r="B15" s="9">
        <f t="shared" si="1"/>
        <v>1</v>
      </c>
      <c r="C15" s="9">
        <f t="shared" si="2"/>
        <v>0</v>
      </c>
      <c r="D15" s="7" t="s">
        <v>37</v>
      </c>
      <c r="E15" s="8">
        <v>1378</v>
      </c>
      <c r="F15" s="8">
        <v>6051</v>
      </c>
      <c r="G15" s="8">
        <v>229340</v>
      </c>
      <c r="H15" s="8">
        <v>890040</v>
      </c>
      <c r="I15" s="8">
        <v>918134.90948482568</v>
      </c>
      <c r="J15" s="8">
        <v>500</v>
      </c>
      <c r="K15" s="8">
        <v>500</v>
      </c>
      <c r="L15" s="7">
        <f t="shared" si="3"/>
        <v>1125431</v>
      </c>
      <c r="M15" s="7">
        <f t="shared" si="0"/>
        <v>2043565.9094848256</v>
      </c>
      <c r="N15" s="8"/>
      <c r="O15" s="8"/>
    </row>
    <row r="16" spans="1:15" x14ac:dyDescent="0.25">
      <c r="A16" s="9">
        <v>10309</v>
      </c>
      <c r="B16" s="9">
        <f t="shared" si="1"/>
        <v>1</v>
      </c>
      <c r="C16" s="9">
        <f t="shared" si="2"/>
        <v>0</v>
      </c>
      <c r="D16" s="7" t="s">
        <v>38</v>
      </c>
      <c r="E16" s="8">
        <v>3247</v>
      </c>
      <c r="F16" s="8">
        <v>3362</v>
      </c>
      <c r="G16" s="8">
        <v>196444</v>
      </c>
      <c r="H16" s="8">
        <v>420573</v>
      </c>
      <c r="I16" s="8">
        <v>2385383.7736670813</v>
      </c>
      <c r="J16" s="8">
        <v>500</v>
      </c>
      <c r="K16" s="8">
        <v>500</v>
      </c>
      <c r="L16" s="7">
        <f t="shared" si="3"/>
        <v>620379</v>
      </c>
      <c r="M16" s="7">
        <f t="shared" si="0"/>
        <v>3005762.7736670813</v>
      </c>
      <c r="N16" s="8"/>
      <c r="O16" s="8"/>
    </row>
    <row r="17" spans="1:15" x14ac:dyDescent="0.25">
      <c r="A17" s="9">
        <v>10310</v>
      </c>
      <c r="B17" s="9">
        <f t="shared" si="1"/>
        <v>1</v>
      </c>
      <c r="C17" s="9">
        <f t="shared" si="2"/>
        <v>0</v>
      </c>
      <c r="D17" s="7" t="s">
        <v>39</v>
      </c>
      <c r="E17" s="8">
        <v>1772</v>
      </c>
      <c r="F17" s="8">
        <v>12090</v>
      </c>
      <c r="G17" s="8">
        <v>78708</v>
      </c>
      <c r="H17" s="8">
        <v>72534</v>
      </c>
      <c r="I17" s="8">
        <v>1305487.8008469946</v>
      </c>
      <c r="J17" s="8">
        <v>500</v>
      </c>
      <c r="K17" s="8">
        <v>500</v>
      </c>
      <c r="L17" s="7">
        <f t="shared" si="3"/>
        <v>163332</v>
      </c>
      <c r="M17" s="7">
        <f t="shared" si="0"/>
        <v>1468819.8008469946</v>
      </c>
      <c r="N17" s="8"/>
      <c r="O17" s="8"/>
    </row>
    <row r="18" spans="1:15" x14ac:dyDescent="0.25">
      <c r="A18" s="9">
        <v>10311</v>
      </c>
      <c r="B18" s="9">
        <f t="shared" si="1"/>
        <v>1</v>
      </c>
      <c r="C18" s="9">
        <f t="shared" si="2"/>
        <v>0</v>
      </c>
      <c r="D18" s="7" t="s">
        <v>40</v>
      </c>
      <c r="E18" s="8">
        <v>1271</v>
      </c>
      <c r="F18" s="8">
        <v>9677</v>
      </c>
      <c r="G18" s="8">
        <v>76477</v>
      </c>
      <c r="H18" s="8">
        <v>125590</v>
      </c>
      <c r="I18" s="8">
        <v>915634.56115909619</v>
      </c>
      <c r="J18" s="8">
        <v>500</v>
      </c>
      <c r="K18" s="8">
        <v>500</v>
      </c>
      <c r="L18" s="7">
        <f t="shared" si="3"/>
        <v>211744</v>
      </c>
      <c r="M18" s="7">
        <f t="shared" si="0"/>
        <v>1127378.5611590962</v>
      </c>
      <c r="N18" s="8"/>
      <c r="O18" s="8"/>
    </row>
    <row r="19" spans="1:15" x14ac:dyDescent="0.25">
      <c r="A19" s="9">
        <v>10312</v>
      </c>
      <c r="B19" s="9">
        <f t="shared" si="1"/>
        <v>1</v>
      </c>
      <c r="C19" s="9">
        <f t="shared" si="2"/>
        <v>0</v>
      </c>
      <c r="D19" s="7" t="s">
        <v>41</v>
      </c>
      <c r="E19" s="8">
        <v>2746</v>
      </c>
      <c r="F19" s="8">
        <v>14309</v>
      </c>
      <c r="G19" s="8">
        <v>185908</v>
      </c>
      <c r="H19" s="8">
        <v>374685</v>
      </c>
      <c r="I19" s="8">
        <v>2015851.9450491909</v>
      </c>
      <c r="J19" s="8">
        <v>500</v>
      </c>
      <c r="K19" s="8">
        <v>500</v>
      </c>
      <c r="L19" s="7">
        <f t="shared" si="3"/>
        <v>574902</v>
      </c>
      <c r="M19" s="7">
        <f t="shared" si="0"/>
        <v>2590753.9450491909</v>
      </c>
      <c r="N19" s="8"/>
      <c r="O19" s="8"/>
    </row>
    <row r="20" spans="1:15" x14ac:dyDescent="0.25">
      <c r="A20" s="9">
        <v>10313</v>
      </c>
      <c r="B20" s="9">
        <f t="shared" si="1"/>
        <v>1</v>
      </c>
      <c r="C20" s="9">
        <f t="shared" si="2"/>
        <v>0</v>
      </c>
      <c r="D20" s="7" t="s">
        <v>2030</v>
      </c>
      <c r="E20" s="8">
        <v>2685</v>
      </c>
      <c r="F20" s="8">
        <v>16395</v>
      </c>
      <c r="G20" s="8">
        <v>153068</v>
      </c>
      <c r="H20" s="8">
        <v>345330</v>
      </c>
      <c r="I20" s="8">
        <v>1931961.6680405561</v>
      </c>
      <c r="J20" s="8">
        <v>500</v>
      </c>
      <c r="K20" s="8">
        <v>500</v>
      </c>
      <c r="L20" s="7">
        <f t="shared" si="3"/>
        <v>514793</v>
      </c>
      <c r="M20" s="7">
        <f t="shared" si="0"/>
        <v>2446754.6680405559</v>
      </c>
      <c r="N20" s="8"/>
      <c r="O20" s="8"/>
    </row>
    <row r="21" spans="1:15" x14ac:dyDescent="0.25">
      <c r="A21" s="9">
        <v>10314</v>
      </c>
      <c r="B21" s="9">
        <f t="shared" si="1"/>
        <v>1</v>
      </c>
      <c r="C21" s="9">
        <f t="shared" si="2"/>
        <v>0</v>
      </c>
      <c r="D21" s="7" t="s">
        <v>42</v>
      </c>
      <c r="E21" s="8">
        <v>1382</v>
      </c>
      <c r="F21" s="8">
        <v>9507</v>
      </c>
      <c r="G21" s="8">
        <v>68059</v>
      </c>
      <c r="H21" s="8">
        <v>109700</v>
      </c>
      <c r="I21" s="8">
        <v>995297.99426367902</v>
      </c>
      <c r="J21" s="8">
        <v>500</v>
      </c>
      <c r="K21" s="8">
        <v>500</v>
      </c>
      <c r="L21" s="7">
        <f t="shared" si="3"/>
        <v>187266</v>
      </c>
      <c r="M21" s="7">
        <f t="shared" si="0"/>
        <v>1182563.994263679</v>
      </c>
      <c r="N21" s="8"/>
      <c r="O21" s="8"/>
    </row>
    <row r="22" spans="1:15" x14ac:dyDescent="0.25">
      <c r="A22" s="9">
        <v>10315</v>
      </c>
      <c r="B22" s="9">
        <f t="shared" si="1"/>
        <v>1</v>
      </c>
      <c r="C22" s="9">
        <f t="shared" si="2"/>
        <v>0</v>
      </c>
      <c r="D22" s="7" t="s">
        <v>43</v>
      </c>
      <c r="E22" s="8">
        <v>2972</v>
      </c>
      <c r="F22" s="8">
        <v>14300</v>
      </c>
      <c r="G22" s="8">
        <v>202261</v>
      </c>
      <c r="H22" s="8">
        <v>929360</v>
      </c>
      <c r="I22" s="8">
        <v>2076308.7747042319</v>
      </c>
      <c r="J22" s="8">
        <v>500</v>
      </c>
      <c r="K22" s="8">
        <v>500</v>
      </c>
      <c r="L22" s="7">
        <f t="shared" si="3"/>
        <v>1145921</v>
      </c>
      <c r="M22" s="7">
        <f t="shared" si="0"/>
        <v>3222229.7747042319</v>
      </c>
      <c r="N22" s="8"/>
      <c r="O22" s="8"/>
    </row>
    <row r="23" spans="1:15" x14ac:dyDescent="0.25">
      <c r="A23" s="9">
        <v>10316</v>
      </c>
      <c r="B23" s="9">
        <f t="shared" si="1"/>
        <v>1</v>
      </c>
      <c r="C23" s="9">
        <f t="shared" si="2"/>
        <v>0</v>
      </c>
      <c r="D23" s="7" t="s">
        <v>44</v>
      </c>
      <c r="E23" s="8">
        <v>2509</v>
      </c>
      <c r="F23" s="8">
        <v>11994</v>
      </c>
      <c r="G23" s="8">
        <v>134001</v>
      </c>
      <c r="H23" s="8">
        <v>308018</v>
      </c>
      <c r="I23" s="8">
        <v>1814519.1634615662</v>
      </c>
      <c r="J23" s="8">
        <v>500</v>
      </c>
      <c r="K23" s="8">
        <v>500</v>
      </c>
      <c r="L23" s="7">
        <f t="shared" si="3"/>
        <v>454013</v>
      </c>
      <c r="M23" s="7">
        <f t="shared" si="0"/>
        <v>2268532.163461566</v>
      </c>
      <c r="N23" s="8"/>
      <c r="O23" s="8"/>
    </row>
    <row r="24" spans="1:15" x14ac:dyDescent="0.25">
      <c r="A24" s="9">
        <v>10317</v>
      </c>
      <c r="B24" s="9">
        <f t="shared" si="1"/>
        <v>1</v>
      </c>
      <c r="C24" s="9">
        <f t="shared" si="2"/>
        <v>0</v>
      </c>
      <c r="D24" s="7" t="s">
        <v>45</v>
      </c>
      <c r="E24" s="8">
        <v>1981</v>
      </c>
      <c r="F24" s="8">
        <v>9764</v>
      </c>
      <c r="G24" s="8">
        <v>136763</v>
      </c>
      <c r="H24" s="8">
        <v>98819</v>
      </c>
      <c r="I24" s="8">
        <v>1434361.2677274444</v>
      </c>
      <c r="J24" s="8">
        <v>500</v>
      </c>
      <c r="K24" s="8">
        <v>500</v>
      </c>
      <c r="L24" s="7">
        <f t="shared" si="3"/>
        <v>245346</v>
      </c>
      <c r="M24" s="7">
        <f t="shared" si="0"/>
        <v>1679707.2677274444</v>
      </c>
      <c r="N24" s="8"/>
      <c r="O24" s="8"/>
    </row>
    <row r="25" spans="1:15" x14ac:dyDescent="0.25">
      <c r="A25" s="9">
        <v>10318</v>
      </c>
      <c r="B25" s="9">
        <f t="shared" si="1"/>
        <v>1</v>
      </c>
      <c r="C25" s="9">
        <f t="shared" si="2"/>
        <v>0</v>
      </c>
      <c r="D25" s="7" t="s">
        <v>46</v>
      </c>
      <c r="E25" s="8">
        <v>1407</v>
      </c>
      <c r="F25" s="8">
        <v>4560</v>
      </c>
      <c r="G25" s="8">
        <v>74558</v>
      </c>
      <c r="H25" s="8">
        <v>158309</v>
      </c>
      <c r="I25" s="8">
        <v>1010275.1284708977</v>
      </c>
      <c r="J25" s="8">
        <v>500</v>
      </c>
      <c r="K25" s="8">
        <v>500</v>
      </c>
      <c r="L25" s="7">
        <f t="shared" si="3"/>
        <v>237427</v>
      </c>
      <c r="M25" s="7">
        <f t="shared" si="0"/>
        <v>1247702.1284708977</v>
      </c>
      <c r="N25" s="8"/>
      <c r="O25" s="8"/>
    </row>
    <row r="26" spans="1:15" x14ac:dyDescent="0.25">
      <c r="A26" s="9">
        <v>10319</v>
      </c>
      <c r="B26" s="9">
        <f t="shared" si="1"/>
        <v>1</v>
      </c>
      <c r="C26" s="9">
        <f t="shared" si="2"/>
        <v>0</v>
      </c>
      <c r="D26" s="7" t="s">
        <v>47</v>
      </c>
      <c r="E26" s="8">
        <v>1903</v>
      </c>
      <c r="F26" s="8">
        <v>8200</v>
      </c>
      <c r="G26" s="8">
        <v>110552</v>
      </c>
      <c r="H26" s="8">
        <v>347981</v>
      </c>
      <c r="I26" s="8">
        <v>1348379.6553124285</v>
      </c>
      <c r="J26" s="8">
        <v>500</v>
      </c>
      <c r="K26" s="8">
        <v>500</v>
      </c>
      <c r="L26" s="7">
        <f t="shared" si="3"/>
        <v>466733</v>
      </c>
      <c r="M26" s="7">
        <f t="shared" si="0"/>
        <v>1815112.6553124285</v>
      </c>
      <c r="N26" s="8"/>
      <c r="O26" s="8"/>
    </row>
    <row r="27" spans="1:15" x14ac:dyDescent="0.25">
      <c r="A27" s="9">
        <v>10320</v>
      </c>
      <c r="B27" s="9">
        <f t="shared" si="1"/>
        <v>1</v>
      </c>
      <c r="C27" s="9">
        <f t="shared" si="2"/>
        <v>0</v>
      </c>
      <c r="D27" s="7" t="s">
        <v>48</v>
      </c>
      <c r="E27" s="8">
        <v>472</v>
      </c>
      <c r="F27" s="8">
        <v>780</v>
      </c>
      <c r="G27" s="8">
        <v>19508</v>
      </c>
      <c r="H27" s="8">
        <v>24461</v>
      </c>
      <c r="I27" s="8">
        <v>344294.93772918434</v>
      </c>
      <c r="J27" s="8">
        <v>500</v>
      </c>
      <c r="K27" s="8">
        <v>500</v>
      </c>
      <c r="L27" s="7">
        <f t="shared" si="3"/>
        <v>44749</v>
      </c>
      <c r="M27" s="7">
        <f t="shared" si="0"/>
        <v>389043.93772918434</v>
      </c>
      <c r="N27" s="8"/>
      <c r="O27" s="8"/>
    </row>
    <row r="28" spans="1:15" x14ac:dyDescent="0.25">
      <c r="A28" s="9">
        <v>10321</v>
      </c>
      <c r="B28" s="9">
        <f t="shared" si="1"/>
        <v>1</v>
      </c>
      <c r="C28" s="9">
        <f t="shared" si="2"/>
        <v>0</v>
      </c>
      <c r="D28" s="7" t="s">
        <v>49</v>
      </c>
      <c r="E28" s="8">
        <v>834</v>
      </c>
      <c r="F28" s="8">
        <v>2416</v>
      </c>
      <c r="G28" s="8">
        <v>34148</v>
      </c>
      <c r="H28" s="8">
        <v>20286</v>
      </c>
      <c r="I28" s="8">
        <v>610972.27728893596</v>
      </c>
      <c r="J28" s="8">
        <v>500</v>
      </c>
      <c r="K28" s="8">
        <v>500</v>
      </c>
      <c r="L28" s="7">
        <f t="shared" si="3"/>
        <v>56850</v>
      </c>
      <c r="M28" s="7">
        <f t="shared" si="0"/>
        <v>667822.27728893596</v>
      </c>
      <c r="N28" s="8"/>
      <c r="O28" s="8"/>
    </row>
    <row r="29" spans="1:15" x14ac:dyDescent="0.25">
      <c r="A29" s="9">
        <v>10322</v>
      </c>
      <c r="B29" s="9">
        <f t="shared" si="1"/>
        <v>1</v>
      </c>
      <c r="C29" s="9">
        <f t="shared" si="2"/>
        <v>0</v>
      </c>
      <c r="D29" s="7" t="s">
        <v>50</v>
      </c>
      <c r="E29" s="8">
        <v>921</v>
      </c>
      <c r="F29" s="8">
        <v>15698</v>
      </c>
      <c r="G29" s="8">
        <v>41063</v>
      </c>
      <c r="H29" s="8">
        <v>20214</v>
      </c>
      <c r="I29" s="8">
        <v>666205.45142974821</v>
      </c>
      <c r="J29" s="8">
        <v>500</v>
      </c>
      <c r="K29" s="8">
        <v>500</v>
      </c>
      <c r="L29" s="7">
        <f t="shared" si="3"/>
        <v>76975</v>
      </c>
      <c r="M29" s="7">
        <f t="shared" si="0"/>
        <v>743180.45142974821</v>
      </c>
      <c r="N29" s="8"/>
      <c r="O29" s="8"/>
    </row>
    <row r="30" spans="1:15" x14ac:dyDescent="0.25">
      <c r="A30" s="9">
        <v>10323</v>
      </c>
      <c r="B30" s="9">
        <f t="shared" si="1"/>
        <v>1</v>
      </c>
      <c r="C30" s="9">
        <f t="shared" si="2"/>
        <v>0</v>
      </c>
      <c r="D30" s="7" t="s">
        <v>51</v>
      </c>
      <c r="E30" s="8">
        <v>999</v>
      </c>
      <c r="F30" s="8">
        <v>5942</v>
      </c>
      <c r="G30" s="8">
        <v>48380</v>
      </c>
      <c r="H30" s="8">
        <v>125218</v>
      </c>
      <c r="I30" s="8">
        <v>723558.91216891259</v>
      </c>
      <c r="J30" s="8">
        <v>500</v>
      </c>
      <c r="K30" s="8">
        <v>500</v>
      </c>
      <c r="L30" s="7">
        <f t="shared" si="3"/>
        <v>179540</v>
      </c>
      <c r="M30" s="7">
        <f t="shared" si="0"/>
        <v>903098.91216891259</v>
      </c>
      <c r="N30" s="8"/>
      <c r="O30" s="8"/>
    </row>
    <row r="31" spans="1:15" x14ac:dyDescent="0.25">
      <c r="A31" s="9">
        <v>10401</v>
      </c>
      <c r="B31" s="9">
        <f t="shared" si="1"/>
        <v>1</v>
      </c>
      <c r="C31" s="9">
        <f t="shared" si="2"/>
        <v>0</v>
      </c>
      <c r="D31" s="7" t="s">
        <v>52</v>
      </c>
      <c r="E31" s="8">
        <v>801</v>
      </c>
      <c r="F31" s="8">
        <v>4283</v>
      </c>
      <c r="G31" s="8">
        <v>35775</v>
      </c>
      <c r="H31" s="8">
        <v>53431</v>
      </c>
      <c r="I31" s="8">
        <v>581167.61924016674</v>
      </c>
      <c r="J31" s="8">
        <v>500</v>
      </c>
      <c r="K31" s="8">
        <v>500</v>
      </c>
      <c r="L31" s="7">
        <f t="shared" si="3"/>
        <v>93489</v>
      </c>
      <c r="M31" s="7">
        <f t="shared" si="0"/>
        <v>674656.61924016674</v>
      </c>
      <c r="N31" s="8"/>
      <c r="O31" s="8"/>
    </row>
    <row r="32" spans="1:15" x14ac:dyDescent="0.25">
      <c r="A32" s="9">
        <v>10402</v>
      </c>
      <c r="B32" s="9">
        <f t="shared" si="1"/>
        <v>1</v>
      </c>
      <c r="C32" s="9">
        <f t="shared" si="2"/>
        <v>0</v>
      </c>
      <c r="D32" s="7" t="s">
        <v>53</v>
      </c>
      <c r="E32" s="8">
        <v>1390</v>
      </c>
      <c r="F32" s="8">
        <v>4647</v>
      </c>
      <c r="G32" s="8">
        <v>90827</v>
      </c>
      <c r="H32" s="8">
        <v>131524</v>
      </c>
      <c r="I32" s="8">
        <v>1008187.6085281778</v>
      </c>
      <c r="J32" s="8">
        <v>500</v>
      </c>
      <c r="K32" s="8">
        <v>500</v>
      </c>
      <c r="L32" s="7">
        <f t="shared" si="3"/>
        <v>226998</v>
      </c>
      <c r="M32" s="7">
        <f t="shared" si="0"/>
        <v>1235185.6085281777</v>
      </c>
      <c r="N32" s="8"/>
      <c r="O32" s="8"/>
    </row>
    <row r="33" spans="1:15" x14ac:dyDescent="0.25">
      <c r="A33" s="9">
        <v>10403</v>
      </c>
      <c r="B33" s="9">
        <f t="shared" si="1"/>
        <v>1</v>
      </c>
      <c r="C33" s="9">
        <f t="shared" si="2"/>
        <v>0</v>
      </c>
      <c r="D33" s="7" t="s">
        <v>54</v>
      </c>
      <c r="E33" s="8">
        <v>935</v>
      </c>
      <c r="F33" s="8">
        <v>20189</v>
      </c>
      <c r="G33" s="8">
        <v>45989</v>
      </c>
      <c r="H33" s="8">
        <v>76737</v>
      </c>
      <c r="I33" s="8">
        <v>677564.71176735347</v>
      </c>
      <c r="J33" s="8">
        <v>500</v>
      </c>
      <c r="K33" s="8">
        <v>500</v>
      </c>
      <c r="L33" s="7">
        <f t="shared" si="3"/>
        <v>142915</v>
      </c>
      <c r="M33" s="7">
        <f t="shared" si="0"/>
        <v>820479.71176735347</v>
      </c>
      <c r="N33" s="8"/>
      <c r="O33" s="8"/>
    </row>
    <row r="34" spans="1:15" x14ac:dyDescent="0.25">
      <c r="A34" s="9">
        <v>10404</v>
      </c>
      <c r="B34" s="9">
        <f t="shared" si="1"/>
        <v>1</v>
      </c>
      <c r="C34" s="9">
        <f t="shared" si="2"/>
        <v>0</v>
      </c>
      <c r="D34" s="7" t="s">
        <v>55</v>
      </c>
      <c r="E34" s="8">
        <v>1015</v>
      </c>
      <c r="F34" s="8">
        <v>7127</v>
      </c>
      <c r="G34" s="8">
        <v>40073</v>
      </c>
      <c r="H34" s="8">
        <v>68102</v>
      </c>
      <c r="I34" s="8">
        <v>740078.47024879989</v>
      </c>
      <c r="J34" s="8">
        <v>500</v>
      </c>
      <c r="K34" s="8">
        <v>500</v>
      </c>
      <c r="L34" s="7">
        <f t="shared" si="3"/>
        <v>115302</v>
      </c>
      <c r="M34" s="7">
        <f t="shared" si="0"/>
        <v>855380.47024879989</v>
      </c>
      <c r="N34" s="8"/>
      <c r="O34" s="8"/>
    </row>
    <row r="35" spans="1:15" x14ac:dyDescent="0.25">
      <c r="A35" s="9">
        <v>10405</v>
      </c>
      <c r="B35" s="9">
        <f t="shared" si="1"/>
        <v>1</v>
      </c>
      <c r="C35" s="9">
        <f t="shared" si="2"/>
        <v>0</v>
      </c>
      <c r="D35" s="7" t="s">
        <v>56</v>
      </c>
      <c r="E35" s="8">
        <v>3701</v>
      </c>
      <c r="F35" s="8">
        <v>19571</v>
      </c>
      <c r="G35" s="8">
        <v>391176</v>
      </c>
      <c r="H35" s="8">
        <v>1562399</v>
      </c>
      <c r="I35" s="8">
        <v>2607672.9165082886</v>
      </c>
      <c r="J35" s="8">
        <v>500</v>
      </c>
      <c r="K35" s="8">
        <v>500</v>
      </c>
      <c r="L35" s="7">
        <f t="shared" si="3"/>
        <v>1973146</v>
      </c>
      <c r="M35" s="7">
        <f t="shared" si="0"/>
        <v>4580818.9165082891</v>
      </c>
      <c r="N35" s="8"/>
      <c r="O35" s="8"/>
    </row>
    <row r="36" spans="1:15" x14ac:dyDescent="0.25">
      <c r="A36" s="9">
        <v>10406</v>
      </c>
      <c r="B36" s="9">
        <f t="shared" si="1"/>
        <v>1</v>
      </c>
      <c r="C36" s="9">
        <f t="shared" si="2"/>
        <v>0</v>
      </c>
      <c r="D36" s="7" t="s">
        <v>57</v>
      </c>
      <c r="E36" s="8">
        <v>896</v>
      </c>
      <c r="F36" s="8">
        <v>5445</v>
      </c>
      <c r="G36" s="8">
        <v>34191</v>
      </c>
      <c r="H36" s="8">
        <v>100741</v>
      </c>
      <c r="I36" s="8">
        <v>647469.66015390784</v>
      </c>
      <c r="J36" s="8">
        <v>500</v>
      </c>
      <c r="K36" s="8">
        <v>500</v>
      </c>
      <c r="L36" s="7">
        <f t="shared" si="3"/>
        <v>140377</v>
      </c>
      <c r="M36" s="7">
        <f t="shared" si="0"/>
        <v>787846.66015390784</v>
      </c>
      <c r="N36" s="8"/>
      <c r="O36" s="8"/>
    </row>
    <row r="37" spans="1:15" x14ac:dyDescent="0.25">
      <c r="A37" s="9">
        <v>10407</v>
      </c>
      <c r="B37" s="9">
        <f t="shared" si="1"/>
        <v>1</v>
      </c>
      <c r="C37" s="9">
        <f t="shared" si="2"/>
        <v>0</v>
      </c>
      <c r="D37" s="7" t="s">
        <v>58</v>
      </c>
      <c r="E37" s="8">
        <v>815</v>
      </c>
      <c r="F37" s="8">
        <v>14767</v>
      </c>
      <c r="G37" s="8">
        <v>40702</v>
      </c>
      <c r="H37" s="8">
        <v>26236</v>
      </c>
      <c r="I37" s="8">
        <v>600373.75980174658</v>
      </c>
      <c r="J37" s="8">
        <v>500</v>
      </c>
      <c r="K37" s="8">
        <v>500</v>
      </c>
      <c r="L37" s="7">
        <f t="shared" si="3"/>
        <v>81705</v>
      </c>
      <c r="M37" s="7">
        <f t="shared" si="0"/>
        <v>682078.75980174658</v>
      </c>
      <c r="N37" s="8"/>
      <c r="O37" s="8"/>
    </row>
    <row r="38" spans="1:15" x14ac:dyDescent="0.25">
      <c r="A38" s="9">
        <v>10408</v>
      </c>
      <c r="B38" s="9">
        <f t="shared" si="1"/>
        <v>1</v>
      </c>
      <c r="C38" s="9">
        <f t="shared" si="2"/>
        <v>0</v>
      </c>
      <c r="D38" s="7" t="s">
        <v>59</v>
      </c>
      <c r="E38" s="8">
        <v>2034</v>
      </c>
      <c r="F38" s="8">
        <v>14591</v>
      </c>
      <c r="G38" s="8">
        <v>80686</v>
      </c>
      <c r="H38" s="8">
        <v>134542</v>
      </c>
      <c r="I38" s="8">
        <v>1489780.6686197766</v>
      </c>
      <c r="J38" s="8">
        <v>500</v>
      </c>
      <c r="K38" s="8">
        <v>500</v>
      </c>
      <c r="L38" s="7">
        <f t="shared" si="3"/>
        <v>229819</v>
      </c>
      <c r="M38" s="7">
        <f t="shared" si="0"/>
        <v>1719599.6686197766</v>
      </c>
      <c r="N38" s="8"/>
      <c r="O38" s="8"/>
    </row>
    <row r="39" spans="1:15" x14ac:dyDescent="0.25">
      <c r="A39" s="9">
        <v>10409</v>
      </c>
      <c r="B39" s="9">
        <f t="shared" si="1"/>
        <v>1</v>
      </c>
      <c r="C39" s="9">
        <f t="shared" si="2"/>
        <v>0</v>
      </c>
      <c r="D39" s="7" t="s">
        <v>60</v>
      </c>
      <c r="E39" s="8">
        <v>968</v>
      </c>
      <c r="F39" s="8">
        <v>5329</v>
      </c>
      <c r="G39" s="8">
        <v>34986</v>
      </c>
      <c r="H39" s="8">
        <v>22454</v>
      </c>
      <c r="I39" s="8">
        <v>710674.93540166912</v>
      </c>
      <c r="J39" s="8">
        <v>500</v>
      </c>
      <c r="K39" s="8">
        <v>500</v>
      </c>
      <c r="L39" s="7">
        <f t="shared" si="3"/>
        <v>62769</v>
      </c>
      <c r="M39" s="7">
        <f t="shared" si="0"/>
        <v>773443.93540166912</v>
      </c>
      <c r="N39" s="8"/>
      <c r="O39" s="8"/>
    </row>
    <row r="40" spans="1:15" x14ac:dyDescent="0.25">
      <c r="A40" s="9">
        <v>10410</v>
      </c>
      <c r="B40" s="9">
        <f t="shared" si="1"/>
        <v>1</v>
      </c>
      <c r="C40" s="9">
        <f t="shared" si="2"/>
        <v>0</v>
      </c>
      <c r="D40" s="7" t="s">
        <v>61</v>
      </c>
      <c r="E40" s="8">
        <v>488</v>
      </c>
      <c r="F40" s="8">
        <v>2463</v>
      </c>
      <c r="G40" s="8">
        <v>18711</v>
      </c>
      <c r="H40" s="8">
        <v>11252</v>
      </c>
      <c r="I40" s="8">
        <v>356663.11849715369</v>
      </c>
      <c r="J40" s="8">
        <v>500</v>
      </c>
      <c r="K40" s="8">
        <v>500</v>
      </c>
      <c r="L40" s="7">
        <f t="shared" si="3"/>
        <v>32426</v>
      </c>
      <c r="M40" s="7">
        <f t="shared" si="0"/>
        <v>389089.11849715369</v>
      </c>
      <c r="N40" s="8"/>
      <c r="O40" s="8"/>
    </row>
    <row r="41" spans="1:15" x14ac:dyDescent="0.25">
      <c r="A41" s="9">
        <v>10411</v>
      </c>
      <c r="B41" s="9">
        <f t="shared" si="1"/>
        <v>1</v>
      </c>
      <c r="C41" s="9">
        <f t="shared" si="2"/>
        <v>0</v>
      </c>
      <c r="D41" s="7" t="s">
        <v>62</v>
      </c>
      <c r="E41" s="8">
        <v>1465</v>
      </c>
      <c r="F41" s="8">
        <v>4511</v>
      </c>
      <c r="G41" s="8">
        <v>57381</v>
      </c>
      <c r="H41" s="8">
        <v>108332</v>
      </c>
      <c r="I41" s="8">
        <v>1074428.1674827137</v>
      </c>
      <c r="J41" s="8">
        <v>500</v>
      </c>
      <c r="K41" s="8">
        <v>500</v>
      </c>
      <c r="L41" s="7">
        <f t="shared" si="3"/>
        <v>170224</v>
      </c>
      <c r="M41" s="7">
        <f t="shared" si="0"/>
        <v>1244652.1674827137</v>
      </c>
      <c r="N41" s="8"/>
      <c r="O41" s="8"/>
    </row>
    <row r="42" spans="1:15" x14ac:dyDescent="0.25">
      <c r="A42" s="9">
        <v>10412</v>
      </c>
      <c r="B42" s="9">
        <f t="shared" si="1"/>
        <v>1</v>
      </c>
      <c r="C42" s="9">
        <f t="shared" si="2"/>
        <v>0</v>
      </c>
      <c r="D42" s="7" t="s">
        <v>63</v>
      </c>
      <c r="E42" s="8">
        <v>984</v>
      </c>
      <c r="F42" s="8">
        <v>2000</v>
      </c>
      <c r="G42" s="8">
        <v>47250</v>
      </c>
      <c r="H42" s="8">
        <v>72164</v>
      </c>
      <c r="I42" s="8">
        <v>717796.51092269493</v>
      </c>
      <c r="J42" s="8">
        <v>500</v>
      </c>
      <c r="K42" s="8">
        <v>500</v>
      </c>
      <c r="L42" s="7">
        <f t="shared" si="3"/>
        <v>121414</v>
      </c>
      <c r="M42" s="7">
        <f t="shared" si="0"/>
        <v>839210.51092269493</v>
      </c>
      <c r="N42" s="8"/>
      <c r="O42" s="8"/>
    </row>
    <row r="43" spans="1:15" x14ac:dyDescent="0.25">
      <c r="A43" s="9">
        <v>10413</v>
      </c>
      <c r="B43" s="9">
        <f t="shared" si="1"/>
        <v>1</v>
      </c>
      <c r="C43" s="9">
        <f t="shared" si="2"/>
        <v>0</v>
      </c>
      <c r="D43" s="7" t="s">
        <v>2031</v>
      </c>
      <c r="E43" s="8">
        <v>1000</v>
      </c>
      <c r="F43" s="8">
        <v>8066</v>
      </c>
      <c r="G43" s="8">
        <v>60088</v>
      </c>
      <c r="H43" s="8">
        <v>174980</v>
      </c>
      <c r="I43" s="8">
        <v>712862.41003040608</v>
      </c>
      <c r="J43" s="8">
        <v>500</v>
      </c>
      <c r="K43" s="8">
        <v>500</v>
      </c>
      <c r="L43" s="7">
        <f t="shared" si="3"/>
        <v>243134</v>
      </c>
      <c r="M43" s="7">
        <f t="shared" si="0"/>
        <v>955996.41003040608</v>
      </c>
      <c r="N43" s="8"/>
      <c r="O43" s="8"/>
    </row>
    <row r="44" spans="1:15" x14ac:dyDescent="0.25">
      <c r="A44" s="9">
        <v>10414</v>
      </c>
      <c r="B44" s="9">
        <f t="shared" si="1"/>
        <v>1</v>
      </c>
      <c r="C44" s="9">
        <f t="shared" si="2"/>
        <v>0</v>
      </c>
      <c r="D44" s="7" t="s">
        <v>64</v>
      </c>
      <c r="E44" s="8">
        <v>2550</v>
      </c>
      <c r="F44" s="8">
        <v>4293</v>
      </c>
      <c r="G44" s="8">
        <v>237317</v>
      </c>
      <c r="H44" s="8">
        <v>1083071</v>
      </c>
      <c r="I44" s="8">
        <v>1901607.5262522299</v>
      </c>
      <c r="J44" s="8">
        <v>500</v>
      </c>
      <c r="K44" s="8">
        <v>500</v>
      </c>
      <c r="L44" s="7">
        <f t="shared" si="3"/>
        <v>1324681</v>
      </c>
      <c r="M44" s="7">
        <f t="shared" si="0"/>
        <v>3226288.5262522297</v>
      </c>
      <c r="N44" s="8"/>
      <c r="O44" s="8"/>
    </row>
    <row r="45" spans="1:15" x14ac:dyDescent="0.25">
      <c r="A45" s="9">
        <v>10415</v>
      </c>
      <c r="B45" s="9">
        <f t="shared" si="1"/>
        <v>1</v>
      </c>
      <c r="C45" s="9">
        <f t="shared" si="2"/>
        <v>0</v>
      </c>
      <c r="D45" s="7" t="s">
        <v>65</v>
      </c>
      <c r="E45" s="8">
        <v>1345</v>
      </c>
      <c r="F45" s="8">
        <v>1545</v>
      </c>
      <c r="G45" s="8">
        <v>59865</v>
      </c>
      <c r="H45" s="8">
        <v>55393</v>
      </c>
      <c r="I45" s="8">
        <v>981631.72050257341</v>
      </c>
      <c r="J45" s="8">
        <v>500</v>
      </c>
      <c r="K45" s="8">
        <v>500</v>
      </c>
      <c r="L45" s="7">
        <f t="shared" si="3"/>
        <v>116803</v>
      </c>
      <c r="M45" s="7">
        <f t="shared" si="0"/>
        <v>1098434.7205025735</v>
      </c>
      <c r="N45" s="8"/>
      <c r="O45" s="8"/>
    </row>
    <row r="46" spans="1:15" x14ac:dyDescent="0.25">
      <c r="A46" s="9">
        <v>10416</v>
      </c>
      <c r="B46" s="9">
        <f t="shared" si="1"/>
        <v>1</v>
      </c>
      <c r="C46" s="9">
        <f t="shared" si="2"/>
        <v>0</v>
      </c>
      <c r="D46" s="7" t="s">
        <v>66</v>
      </c>
      <c r="E46" s="8">
        <v>931</v>
      </c>
      <c r="F46" s="8">
        <v>16346</v>
      </c>
      <c r="G46" s="8">
        <v>46379</v>
      </c>
      <c r="H46" s="8">
        <v>42683</v>
      </c>
      <c r="I46" s="8">
        <v>679906.47560689866</v>
      </c>
      <c r="J46" s="8">
        <v>500</v>
      </c>
      <c r="K46" s="8">
        <v>500</v>
      </c>
      <c r="L46" s="7">
        <f t="shared" si="3"/>
        <v>105408</v>
      </c>
      <c r="M46" s="7">
        <f t="shared" si="0"/>
        <v>785314.47560689866</v>
      </c>
      <c r="N46" s="8"/>
      <c r="O46" s="8"/>
    </row>
    <row r="47" spans="1:15" x14ac:dyDescent="0.25">
      <c r="A47" s="9">
        <v>10417</v>
      </c>
      <c r="B47" s="9">
        <f t="shared" si="1"/>
        <v>1</v>
      </c>
      <c r="C47" s="9">
        <f t="shared" si="2"/>
        <v>0</v>
      </c>
      <c r="D47" s="7" t="s">
        <v>67</v>
      </c>
      <c r="E47" s="8">
        <v>1422</v>
      </c>
      <c r="F47" s="8">
        <v>17688</v>
      </c>
      <c r="G47" s="8">
        <v>83710</v>
      </c>
      <c r="H47" s="8">
        <v>155473</v>
      </c>
      <c r="I47" s="8">
        <v>1030567.6480529674</v>
      </c>
      <c r="J47" s="8">
        <v>500</v>
      </c>
      <c r="K47" s="8">
        <v>500</v>
      </c>
      <c r="L47" s="7">
        <f t="shared" si="3"/>
        <v>256871</v>
      </c>
      <c r="M47" s="7">
        <f t="shared" si="0"/>
        <v>1287438.6480529674</v>
      </c>
      <c r="N47" s="8"/>
      <c r="O47" s="8"/>
    </row>
    <row r="48" spans="1:15" x14ac:dyDescent="0.25">
      <c r="A48" s="9">
        <v>10418</v>
      </c>
      <c r="B48" s="9">
        <f t="shared" si="1"/>
        <v>1</v>
      </c>
      <c r="C48" s="9">
        <f t="shared" si="2"/>
        <v>0</v>
      </c>
      <c r="D48" s="7" t="s">
        <v>68</v>
      </c>
      <c r="E48" s="8">
        <v>361</v>
      </c>
      <c r="F48" s="8">
        <v>1759</v>
      </c>
      <c r="G48" s="8">
        <v>12527</v>
      </c>
      <c r="H48" s="8">
        <v>1451</v>
      </c>
      <c r="I48" s="8">
        <v>265978.73287773854</v>
      </c>
      <c r="J48" s="8">
        <v>500</v>
      </c>
      <c r="K48" s="8">
        <v>500</v>
      </c>
      <c r="L48" s="7">
        <f t="shared" si="3"/>
        <v>15737</v>
      </c>
      <c r="M48" s="7">
        <f t="shared" si="0"/>
        <v>281715.73287773854</v>
      </c>
      <c r="N48" s="8"/>
      <c r="O48" s="8"/>
    </row>
    <row r="49" spans="1:15" x14ac:dyDescent="0.25">
      <c r="A49" s="9">
        <v>10419</v>
      </c>
      <c r="B49" s="9">
        <f t="shared" si="1"/>
        <v>1</v>
      </c>
      <c r="C49" s="9">
        <f t="shared" si="2"/>
        <v>0</v>
      </c>
      <c r="D49" s="7" t="s">
        <v>69</v>
      </c>
      <c r="E49" s="8">
        <v>488</v>
      </c>
      <c r="F49" s="8">
        <v>1915</v>
      </c>
      <c r="G49" s="8">
        <v>21637</v>
      </c>
      <c r="H49" s="8">
        <v>5527</v>
      </c>
      <c r="I49" s="8">
        <v>370664.14302253368</v>
      </c>
      <c r="J49" s="8">
        <v>500</v>
      </c>
      <c r="K49" s="8">
        <v>500</v>
      </c>
      <c r="L49" s="7">
        <f t="shared" si="3"/>
        <v>29079</v>
      </c>
      <c r="M49" s="7">
        <f t="shared" si="0"/>
        <v>399743.14302253368</v>
      </c>
      <c r="N49" s="8"/>
      <c r="O49" s="8"/>
    </row>
    <row r="50" spans="1:15" x14ac:dyDescent="0.25">
      <c r="A50" s="9">
        <v>10420</v>
      </c>
      <c r="B50" s="9">
        <f t="shared" si="1"/>
        <v>1</v>
      </c>
      <c r="C50" s="9">
        <f t="shared" si="2"/>
        <v>0</v>
      </c>
      <c r="D50" s="7" t="s">
        <v>70</v>
      </c>
      <c r="E50" s="8">
        <v>248</v>
      </c>
      <c r="F50" s="8">
        <v>1604</v>
      </c>
      <c r="G50" s="8">
        <v>9699</v>
      </c>
      <c r="H50" s="8">
        <v>5260</v>
      </c>
      <c r="I50" s="8">
        <v>184274.39812839057</v>
      </c>
      <c r="J50" s="8">
        <v>500</v>
      </c>
      <c r="K50" s="8">
        <v>500</v>
      </c>
      <c r="L50" s="7">
        <f t="shared" si="3"/>
        <v>16563</v>
      </c>
      <c r="M50" s="7">
        <f t="shared" si="0"/>
        <v>200837.39812839057</v>
      </c>
      <c r="N50" s="8"/>
      <c r="O50" s="8"/>
    </row>
    <row r="51" spans="1:15" x14ac:dyDescent="0.25">
      <c r="A51" s="9">
        <v>10421</v>
      </c>
      <c r="B51" s="9">
        <f t="shared" si="1"/>
        <v>1</v>
      </c>
      <c r="C51" s="9">
        <f t="shared" si="2"/>
        <v>0</v>
      </c>
      <c r="D51" s="7" t="s">
        <v>71</v>
      </c>
      <c r="E51" s="8">
        <v>340</v>
      </c>
      <c r="F51" s="8">
        <v>1279</v>
      </c>
      <c r="G51" s="8">
        <v>10167</v>
      </c>
      <c r="H51" s="8">
        <v>6647</v>
      </c>
      <c r="I51" s="8">
        <v>250417.24669032975</v>
      </c>
      <c r="J51" s="8">
        <v>500</v>
      </c>
      <c r="K51" s="8">
        <v>500</v>
      </c>
      <c r="L51" s="7">
        <f t="shared" si="3"/>
        <v>18093</v>
      </c>
      <c r="M51" s="7">
        <f t="shared" si="0"/>
        <v>268510.24669032975</v>
      </c>
      <c r="N51" s="8"/>
      <c r="O51" s="8"/>
    </row>
    <row r="52" spans="1:15" x14ac:dyDescent="0.25">
      <c r="A52" s="9">
        <v>10422</v>
      </c>
      <c r="B52" s="9">
        <f t="shared" si="1"/>
        <v>1</v>
      </c>
      <c r="C52" s="9">
        <f t="shared" si="2"/>
        <v>0</v>
      </c>
      <c r="D52" s="7" t="s">
        <v>72</v>
      </c>
      <c r="E52" s="8">
        <v>241</v>
      </c>
      <c r="F52" s="8">
        <v>1081</v>
      </c>
      <c r="G52" s="8">
        <v>8951</v>
      </c>
      <c r="H52" s="8">
        <v>672</v>
      </c>
      <c r="I52" s="8">
        <v>176924.31343073247</v>
      </c>
      <c r="J52" s="8">
        <v>500</v>
      </c>
      <c r="K52" s="8">
        <v>500</v>
      </c>
      <c r="L52" s="7">
        <f t="shared" si="3"/>
        <v>10704</v>
      </c>
      <c r="M52" s="7">
        <f t="shared" si="0"/>
        <v>187628.31343073247</v>
      </c>
      <c r="N52" s="8"/>
      <c r="O52" s="8"/>
    </row>
    <row r="53" spans="1:15" x14ac:dyDescent="0.25">
      <c r="A53" s="9">
        <v>10423</v>
      </c>
      <c r="B53" s="9">
        <f t="shared" si="1"/>
        <v>1</v>
      </c>
      <c r="C53" s="9">
        <f t="shared" si="2"/>
        <v>0</v>
      </c>
      <c r="D53" s="7" t="s">
        <v>73</v>
      </c>
      <c r="E53" s="8">
        <v>58</v>
      </c>
      <c r="F53" s="8">
        <v>187</v>
      </c>
      <c r="G53" s="8">
        <v>2100</v>
      </c>
      <c r="H53" s="8">
        <v>0</v>
      </c>
      <c r="I53" s="8">
        <v>41835.144785630568</v>
      </c>
      <c r="J53" s="8">
        <v>500</v>
      </c>
      <c r="K53" s="8">
        <v>500</v>
      </c>
      <c r="L53" s="7">
        <f t="shared" si="3"/>
        <v>2287</v>
      </c>
      <c r="M53" s="7">
        <f t="shared" si="0"/>
        <v>44122.144785630568</v>
      </c>
      <c r="N53" s="8"/>
      <c r="O53" s="8"/>
    </row>
    <row r="54" spans="1:15" x14ac:dyDescent="0.25">
      <c r="A54" s="9">
        <v>10424</v>
      </c>
      <c r="B54" s="9">
        <f t="shared" si="1"/>
        <v>1</v>
      </c>
      <c r="C54" s="9">
        <f t="shared" si="2"/>
        <v>0</v>
      </c>
      <c r="D54" s="7" t="s">
        <v>74</v>
      </c>
      <c r="E54" s="8">
        <v>208</v>
      </c>
      <c r="F54" s="8">
        <v>1961</v>
      </c>
      <c r="G54" s="8">
        <v>7807</v>
      </c>
      <c r="H54" s="8">
        <v>7716</v>
      </c>
      <c r="I54" s="8">
        <v>153074.2811897058</v>
      </c>
      <c r="J54" s="8">
        <v>500</v>
      </c>
      <c r="K54" s="8">
        <v>500</v>
      </c>
      <c r="L54" s="7">
        <f t="shared" si="3"/>
        <v>17484</v>
      </c>
      <c r="M54" s="7">
        <f t="shared" si="0"/>
        <v>170558.2811897058</v>
      </c>
      <c r="N54" s="8"/>
      <c r="O54" s="8"/>
    </row>
    <row r="55" spans="1:15" x14ac:dyDescent="0.25">
      <c r="A55" s="9">
        <v>10425</v>
      </c>
      <c r="B55" s="9">
        <f t="shared" si="1"/>
        <v>1</v>
      </c>
      <c r="C55" s="9">
        <f t="shared" si="2"/>
        <v>0</v>
      </c>
      <c r="D55" s="7" t="s">
        <v>75</v>
      </c>
      <c r="E55" s="8">
        <v>377</v>
      </c>
      <c r="F55" s="8">
        <v>1876</v>
      </c>
      <c r="G55" s="8">
        <v>14328</v>
      </c>
      <c r="H55" s="8">
        <v>13474</v>
      </c>
      <c r="I55" s="8">
        <v>280750.98408094101</v>
      </c>
      <c r="J55" s="8">
        <v>500</v>
      </c>
      <c r="K55" s="8">
        <v>500</v>
      </c>
      <c r="L55" s="7">
        <f t="shared" si="3"/>
        <v>29678</v>
      </c>
      <c r="M55" s="7">
        <f t="shared" si="0"/>
        <v>310428.98408094101</v>
      </c>
      <c r="N55" s="8"/>
      <c r="O55" s="8"/>
    </row>
    <row r="56" spans="1:15" x14ac:dyDescent="0.25">
      <c r="A56" s="9">
        <v>10426</v>
      </c>
      <c r="B56" s="9">
        <f t="shared" si="1"/>
        <v>1</v>
      </c>
      <c r="C56" s="9">
        <f t="shared" si="2"/>
        <v>0</v>
      </c>
      <c r="D56" s="7" t="s">
        <v>76</v>
      </c>
      <c r="E56" s="8">
        <v>338</v>
      </c>
      <c r="F56" s="8">
        <v>10808</v>
      </c>
      <c r="G56" s="8">
        <v>6866</v>
      </c>
      <c r="H56" s="8">
        <v>28182</v>
      </c>
      <c r="I56" s="8">
        <v>242077.99583760463</v>
      </c>
      <c r="J56" s="8">
        <v>500</v>
      </c>
      <c r="K56" s="8">
        <v>500</v>
      </c>
      <c r="L56" s="7">
        <f t="shared" si="3"/>
        <v>45856</v>
      </c>
      <c r="M56" s="7">
        <f t="shared" si="0"/>
        <v>287933.99583760463</v>
      </c>
      <c r="N56" s="8"/>
      <c r="O56" s="8"/>
    </row>
    <row r="57" spans="1:15" x14ac:dyDescent="0.25">
      <c r="A57" s="9">
        <v>10427</v>
      </c>
      <c r="B57" s="9">
        <f t="shared" si="1"/>
        <v>1</v>
      </c>
      <c r="C57" s="9">
        <f t="shared" si="2"/>
        <v>0</v>
      </c>
      <c r="D57" s="7" t="s">
        <v>77</v>
      </c>
      <c r="E57" s="8">
        <v>447</v>
      </c>
      <c r="F57" s="8">
        <v>8588</v>
      </c>
      <c r="G57" s="8">
        <v>16608</v>
      </c>
      <c r="H57" s="8">
        <v>6394</v>
      </c>
      <c r="I57" s="8">
        <v>332281.93348413589</v>
      </c>
      <c r="J57" s="8">
        <v>500</v>
      </c>
      <c r="K57" s="8">
        <v>500</v>
      </c>
      <c r="L57" s="7">
        <f t="shared" si="3"/>
        <v>31590</v>
      </c>
      <c r="M57" s="7">
        <f t="shared" si="0"/>
        <v>363871.93348413589</v>
      </c>
      <c r="N57" s="8"/>
      <c r="O57" s="8"/>
    </row>
    <row r="58" spans="1:15" x14ac:dyDescent="0.25">
      <c r="A58" s="9">
        <v>10428</v>
      </c>
      <c r="B58" s="9">
        <f t="shared" si="1"/>
        <v>1</v>
      </c>
      <c r="C58" s="9">
        <f t="shared" si="2"/>
        <v>0</v>
      </c>
      <c r="D58" s="7" t="s">
        <v>78</v>
      </c>
      <c r="E58" s="8">
        <v>421</v>
      </c>
      <c r="F58" s="8">
        <v>11216</v>
      </c>
      <c r="G58" s="8">
        <v>13075</v>
      </c>
      <c r="H58" s="8">
        <v>27808</v>
      </c>
      <c r="I58" s="8">
        <v>304499.02253731817</v>
      </c>
      <c r="J58" s="8">
        <v>500</v>
      </c>
      <c r="K58" s="8">
        <v>500</v>
      </c>
      <c r="L58" s="7">
        <f t="shared" si="3"/>
        <v>52099</v>
      </c>
      <c r="M58" s="7">
        <f t="shared" si="0"/>
        <v>356598.02253731817</v>
      </c>
      <c r="N58" s="8"/>
      <c r="O58" s="8"/>
    </row>
    <row r="59" spans="1:15" x14ac:dyDescent="0.25">
      <c r="A59" s="9">
        <v>10501</v>
      </c>
      <c r="B59" s="9">
        <f t="shared" si="1"/>
        <v>1</v>
      </c>
      <c r="C59" s="9">
        <f t="shared" si="2"/>
        <v>0</v>
      </c>
      <c r="D59" s="7" t="s">
        <v>79</v>
      </c>
      <c r="E59" s="8">
        <v>1706</v>
      </c>
      <c r="F59" s="8">
        <v>10685</v>
      </c>
      <c r="G59" s="8">
        <v>72463</v>
      </c>
      <c r="H59" s="8">
        <v>165933</v>
      </c>
      <c r="I59" s="8">
        <v>1229764.2850992128</v>
      </c>
      <c r="J59" s="8">
        <v>500</v>
      </c>
      <c r="K59" s="8">
        <v>500</v>
      </c>
      <c r="L59" s="7">
        <f t="shared" si="3"/>
        <v>249081</v>
      </c>
      <c r="M59" s="7">
        <f t="shared" si="0"/>
        <v>1478845.2850992128</v>
      </c>
      <c r="N59" s="8"/>
      <c r="O59" s="8"/>
    </row>
    <row r="60" spans="1:15" x14ac:dyDescent="0.25">
      <c r="A60" s="9">
        <v>10502</v>
      </c>
      <c r="B60" s="9">
        <f t="shared" si="1"/>
        <v>1</v>
      </c>
      <c r="C60" s="9">
        <f t="shared" si="2"/>
        <v>0</v>
      </c>
      <c r="D60" s="7" t="s">
        <v>80</v>
      </c>
      <c r="E60" s="8">
        <v>952</v>
      </c>
      <c r="F60" s="8">
        <v>8211</v>
      </c>
      <c r="G60" s="8">
        <v>32233</v>
      </c>
      <c r="H60" s="8">
        <v>73779</v>
      </c>
      <c r="I60" s="8">
        <v>690833.67302644544</v>
      </c>
      <c r="J60" s="8">
        <v>500</v>
      </c>
      <c r="K60" s="8">
        <v>500</v>
      </c>
      <c r="L60" s="7">
        <f t="shared" si="3"/>
        <v>114223</v>
      </c>
      <c r="M60" s="7">
        <f t="shared" si="0"/>
        <v>805056.67302644544</v>
      </c>
      <c r="N60" s="8"/>
      <c r="O60" s="8"/>
    </row>
    <row r="61" spans="1:15" x14ac:dyDescent="0.25">
      <c r="A61" s="9">
        <v>10503</v>
      </c>
      <c r="B61" s="9">
        <f t="shared" si="1"/>
        <v>1</v>
      </c>
      <c r="C61" s="9">
        <f t="shared" si="2"/>
        <v>0</v>
      </c>
      <c r="D61" s="7" t="s">
        <v>2032</v>
      </c>
      <c r="E61" s="8">
        <v>1240</v>
      </c>
      <c r="F61" s="8">
        <v>10256</v>
      </c>
      <c r="G61" s="8">
        <v>133678</v>
      </c>
      <c r="H61" s="8">
        <v>579703</v>
      </c>
      <c r="I61" s="8">
        <v>858628.91671328002</v>
      </c>
      <c r="J61" s="8">
        <v>500</v>
      </c>
      <c r="K61" s="8">
        <v>500</v>
      </c>
      <c r="L61" s="7">
        <f t="shared" si="3"/>
        <v>723637</v>
      </c>
      <c r="M61" s="7">
        <f t="shared" si="0"/>
        <v>1582265.9167132801</v>
      </c>
      <c r="N61" s="8"/>
      <c r="O61" s="8"/>
    </row>
    <row r="62" spans="1:15" x14ac:dyDescent="0.25">
      <c r="A62" s="9">
        <v>10504</v>
      </c>
      <c r="B62" s="9">
        <f t="shared" si="1"/>
        <v>1</v>
      </c>
      <c r="C62" s="9">
        <f t="shared" si="2"/>
        <v>0</v>
      </c>
      <c r="D62" s="7" t="s">
        <v>81</v>
      </c>
      <c r="E62" s="8">
        <v>4088</v>
      </c>
      <c r="F62" s="8">
        <v>13444</v>
      </c>
      <c r="G62" s="8">
        <v>305453</v>
      </c>
      <c r="H62" s="8">
        <v>1398331</v>
      </c>
      <c r="I62" s="8">
        <v>2929509.8298600847</v>
      </c>
      <c r="J62" s="8">
        <v>500</v>
      </c>
      <c r="K62" s="8">
        <v>500</v>
      </c>
      <c r="L62" s="7">
        <f t="shared" si="3"/>
        <v>1717228</v>
      </c>
      <c r="M62" s="7">
        <f t="shared" si="0"/>
        <v>4646737.8298600847</v>
      </c>
      <c r="N62" s="8"/>
      <c r="O62" s="8"/>
    </row>
    <row r="63" spans="1:15" x14ac:dyDescent="0.25">
      <c r="A63" s="9">
        <v>10505</v>
      </c>
      <c r="B63" s="9">
        <f t="shared" si="1"/>
        <v>1</v>
      </c>
      <c r="C63" s="9">
        <f t="shared" si="2"/>
        <v>0</v>
      </c>
      <c r="D63" s="7" t="s">
        <v>82</v>
      </c>
      <c r="E63" s="8">
        <v>1092</v>
      </c>
      <c r="F63" s="8">
        <v>2766</v>
      </c>
      <c r="G63" s="8">
        <v>42036</v>
      </c>
      <c r="H63" s="8">
        <v>60164</v>
      </c>
      <c r="I63" s="8">
        <v>830655.40531524783</v>
      </c>
      <c r="J63" s="8">
        <v>500</v>
      </c>
      <c r="K63" s="8">
        <v>500</v>
      </c>
      <c r="L63" s="7">
        <f t="shared" si="3"/>
        <v>104966</v>
      </c>
      <c r="M63" s="7">
        <f t="shared" si="0"/>
        <v>935621.40531524783</v>
      </c>
      <c r="N63" s="8"/>
      <c r="O63" s="8"/>
    </row>
    <row r="64" spans="1:15" x14ac:dyDescent="0.25">
      <c r="A64" s="9">
        <v>10506</v>
      </c>
      <c r="B64" s="9">
        <f t="shared" si="1"/>
        <v>1</v>
      </c>
      <c r="C64" s="9">
        <f t="shared" si="2"/>
        <v>0</v>
      </c>
      <c r="D64" s="7" t="s">
        <v>83</v>
      </c>
      <c r="E64" s="8">
        <v>1160</v>
      </c>
      <c r="F64" s="8">
        <v>5316</v>
      </c>
      <c r="G64" s="8">
        <v>40633</v>
      </c>
      <c r="H64" s="8">
        <v>61331</v>
      </c>
      <c r="I64" s="8">
        <v>846798.61613392818</v>
      </c>
      <c r="J64" s="8">
        <v>500</v>
      </c>
      <c r="K64" s="8">
        <v>500</v>
      </c>
      <c r="L64" s="7">
        <f t="shared" si="3"/>
        <v>107280</v>
      </c>
      <c r="M64" s="7">
        <f t="shared" si="0"/>
        <v>954078.61613392818</v>
      </c>
      <c r="N64" s="8"/>
      <c r="O64" s="8"/>
    </row>
    <row r="65" spans="1:15" x14ac:dyDescent="0.25">
      <c r="A65" s="9">
        <v>10507</v>
      </c>
      <c r="B65" s="9">
        <f t="shared" si="1"/>
        <v>1</v>
      </c>
      <c r="C65" s="9">
        <f t="shared" si="2"/>
        <v>0</v>
      </c>
      <c r="D65" s="7" t="s">
        <v>84</v>
      </c>
      <c r="E65" s="8">
        <v>947</v>
      </c>
      <c r="F65" s="8">
        <v>4212</v>
      </c>
      <c r="G65" s="8">
        <v>38670</v>
      </c>
      <c r="H65" s="8">
        <v>28964</v>
      </c>
      <c r="I65" s="8">
        <v>698532.87683888641</v>
      </c>
      <c r="J65" s="8">
        <v>500</v>
      </c>
      <c r="K65" s="8">
        <v>500</v>
      </c>
      <c r="L65" s="7">
        <f t="shared" si="3"/>
        <v>71846</v>
      </c>
      <c r="M65" s="7">
        <f t="shared" si="0"/>
        <v>770378.87683888641</v>
      </c>
      <c r="N65" s="8"/>
      <c r="O65" s="8"/>
    </row>
    <row r="66" spans="1:15" x14ac:dyDescent="0.25">
      <c r="A66" s="9">
        <v>10508</v>
      </c>
      <c r="B66" s="9">
        <f t="shared" si="1"/>
        <v>1</v>
      </c>
      <c r="C66" s="9">
        <f t="shared" si="2"/>
        <v>0</v>
      </c>
      <c r="D66" s="7" t="s">
        <v>85</v>
      </c>
      <c r="E66" s="8">
        <v>2188</v>
      </c>
      <c r="F66" s="8">
        <v>10787</v>
      </c>
      <c r="G66" s="8">
        <v>119390</v>
      </c>
      <c r="H66" s="8">
        <v>510736</v>
      </c>
      <c r="I66" s="8">
        <v>1544233.9523888521</v>
      </c>
      <c r="J66" s="8">
        <v>500</v>
      </c>
      <c r="K66" s="8">
        <v>500</v>
      </c>
      <c r="L66" s="7">
        <f t="shared" si="3"/>
        <v>640913</v>
      </c>
      <c r="M66" s="7">
        <f t="shared" si="0"/>
        <v>2185146.9523888519</v>
      </c>
      <c r="N66" s="8"/>
      <c r="O66" s="8"/>
    </row>
    <row r="67" spans="1:15" x14ac:dyDescent="0.25">
      <c r="A67" s="9">
        <v>10509</v>
      </c>
      <c r="B67" s="9">
        <f t="shared" si="1"/>
        <v>1</v>
      </c>
      <c r="C67" s="9">
        <f t="shared" si="2"/>
        <v>0</v>
      </c>
      <c r="D67" s="7" t="s">
        <v>2033</v>
      </c>
      <c r="E67" s="8">
        <v>2023</v>
      </c>
      <c r="F67" s="8">
        <v>15809</v>
      </c>
      <c r="G67" s="8">
        <v>70802</v>
      </c>
      <c r="H67" s="8">
        <v>130670</v>
      </c>
      <c r="I67" s="8">
        <v>1492557.2815222854</v>
      </c>
      <c r="J67" s="8">
        <v>500</v>
      </c>
      <c r="K67" s="8">
        <v>500</v>
      </c>
      <c r="L67" s="7">
        <f t="shared" si="3"/>
        <v>217281</v>
      </c>
      <c r="M67" s="7">
        <f t="shared" si="0"/>
        <v>1709838.2815222854</v>
      </c>
      <c r="N67" s="8"/>
      <c r="O67" s="8"/>
    </row>
    <row r="68" spans="1:15" x14ac:dyDescent="0.25">
      <c r="A68" s="9">
        <v>10510</v>
      </c>
      <c r="B68" s="9">
        <f t="shared" si="1"/>
        <v>1</v>
      </c>
      <c r="C68" s="9">
        <f t="shared" si="2"/>
        <v>0</v>
      </c>
      <c r="D68" s="7" t="s">
        <v>86</v>
      </c>
      <c r="E68" s="8">
        <v>734</v>
      </c>
      <c r="F68" s="8">
        <v>3436</v>
      </c>
      <c r="G68" s="8">
        <v>25600</v>
      </c>
      <c r="H68" s="8">
        <v>32347</v>
      </c>
      <c r="I68" s="8">
        <v>539756.8640994028</v>
      </c>
      <c r="J68" s="8">
        <v>500</v>
      </c>
      <c r="K68" s="8">
        <v>500</v>
      </c>
      <c r="L68" s="7">
        <f t="shared" si="3"/>
        <v>61383</v>
      </c>
      <c r="M68" s="7">
        <f t="shared" si="0"/>
        <v>601139.8640994028</v>
      </c>
      <c r="N68" s="8"/>
      <c r="O68" s="8"/>
    </row>
    <row r="69" spans="1:15" x14ac:dyDescent="0.25">
      <c r="A69" s="9">
        <v>10511</v>
      </c>
      <c r="B69" s="9">
        <f t="shared" si="1"/>
        <v>1</v>
      </c>
      <c r="C69" s="9">
        <f t="shared" si="2"/>
        <v>0</v>
      </c>
      <c r="D69" s="7" t="s">
        <v>87</v>
      </c>
      <c r="E69" s="8">
        <v>726</v>
      </c>
      <c r="F69" s="8">
        <v>7363</v>
      </c>
      <c r="G69" s="8">
        <v>39811</v>
      </c>
      <c r="H69" s="8">
        <v>42669</v>
      </c>
      <c r="I69" s="8">
        <v>528439.03636046592</v>
      </c>
      <c r="J69" s="8">
        <v>500</v>
      </c>
      <c r="K69" s="8">
        <v>500</v>
      </c>
      <c r="L69" s="7">
        <f t="shared" si="3"/>
        <v>89843</v>
      </c>
      <c r="M69" s="7">
        <f t="shared" si="0"/>
        <v>618282.03636046592</v>
      </c>
      <c r="N69" s="8"/>
      <c r="O69" s="8"/>
    </row>
    <row r="70" spans="1:15" x14ac:dyDescent="0.25">
      <c r="A70" s="9">
        <v>10512</v>
      </c>
      <c r="B70" s="9">
        <f t="shared" si="1"/>
        <v>1</v>
      </c>
      <c r="C70" s="9">
        <f t="shared" si="2"/>
        <v>0</v>
      </c>
      <c r="D70" s="7" t="s">
        <v>88</v>
      </c>
      <c r="E70" s="8">
        <v>405</v>
      </c>
      <c r="F70" s="8">
        <v>1025</v>
      </c>
      <c r="G70" s="8">
        <v>13581</v>
      </c>
      <c r="H70" s="8">
        <v>6340</v>
      </c>
      <c r="I70" s="8">
        <v>299703.79012843902</v>
      </c>
      <c r="J70" s="8">
        <v>500</v>
      </c>
      <c r="K70" s="8">
        <v>500</v>
      </c>
      <c r="L70" s="7">
        <f t="shared" si="3"/>
        <v>20946</v>
      </c>
      <c r="M70" s="7">
        <f t="shared" ref="M70:M133" si="4">L70+I70</f>
        <v>320649.79012843902</v>
      </c>
      <c r="N70" s="8"/>
      <c r="O70" s="8"/>
    </row>
    <row r="71" spans="1:15" x14ac:dyDescent="0.25">
      <c r="A71" s="9">
        <v>10601</v>
      </c>
      <c r="B71" s="9">
        <f t="shared" ref="B71:B134" si="5">INT(A71/10000)</f>
        <v>1</v>
      </c>
      <c r="C71" s="9">
        <f t="shared" ref="C71:C134" si="6">IF(E71&lt;=10000,0,IF(E71&lt;=20000,1,IF(E71&lt;=50000,2,3)))</f>
        <v>0</v>
      </c>
      <c r="D71" s="7" t="s">
        <v>89</v>
      </c>
      <c r="E71" s="8">
        <v>1183</v>
      </c>
      <c r="F71" s="8">
        <v>5474</v>
      </c>
      <c r="G71" s="8">
        <v>53835</v>
      </c>
      <c r="H71" s="8">
        <v>89000</v>
      </c>
      <c r="I71" s="8">
        <v>851699.12697870261</v>
      </c>
      <c r="J71" s="8">
        <v>500</v>
      </c>
      <c r="K71" s="8">
        <v>500</v>
      </c>
      <c r="L71" s="7">
        <f t="shared" ref="L71:L134" si="7">F71/J71*500+G71/K71*500+H71</f>
        <v>148309</v>
      </c>
      <c r="M71" s="7">
        <f t="shared" si="4"/>
        <v>1000008.1269787026</v>
      </c>
      <c r="N71" s="8"/>
      <c r="O71" s="8"/>
    </row>
    <row r="72" spans="1:15" x14ac:dyDescent="0.25">
      <c r="A72" s="9">
        <v>10602</v>
      </c>
      <c r="B72" s="9">
        <f t="shared" si="5"/>
        <v>1</v>
      </c>
      <c r="C72" s="9">
        <f t="shared" si="6"/>
        <v>0</v>
      </c>
      <c r="D72" s="7" t="s">
        <v>90</v>
      </c>
      <c r="E72" s="8">
        <v>2777</v>
      </c>
      <c r="F72" s="8">
        <v>3269</v>
      </c>
      <c r="G72" s="8">
        <v>152451</v>
      </c>
      <c r="H72" s="8">
        <v>269174</v>
      </c>
      <c r="I72" s="8">
        <v>2009054.6809838447</v>
      </c>
      <c r="J72" s="8">
        <v>500</v>
      </c>
      <c r="K72" s="8">
        <v>500</v>
      </c>
      <c r="L72" s="7">
        <f t="shared" si="7"/>
        <v>424894</v>
      </c>
      <c r="M72" s="7">
        <f t="shared" si="4"/>
        <v>2433948.6809838447</v>
      </c>
      <c r="N72" s="8"/>
      <c r="O72" s="8"/>
    </row>
    <row r="73" spans="1:15" x14ac:dyDescent="0.25">
      <c r="A73" s="9">
        <v>10603</v>
      </c>
      <c r="B73" s="9">
        <f t="shared" si="5"/>
        <v>1</v>
      </c>
      <c r="C73" s="9">
        <f t="shared" si="6"/>
        <v>0</v>
      </c>
      <c r="D73" s="7" t="s">
        <v>91</v>
      </c>
      <c r="E73" s="8">
        <v>959</v>
      </c>
      <c r="F73" s="8">
        <v>3006</v>
      </c>
      <c r="G73" s="8">
        <v>70195</v>
      </c>
      <c r="H73" s="8">
        <v>281311</v>
      </c>
      <c r="I73" s="8">
        <v>663617.45661013026</v>
      </c>
      <c r="J73" s="8">
        <v>500</v>
      </c>
      <c r="K73" s="8">
        <v>500</v>
      </c>
      <c r="L73" s="7">
        <f t="shared" si="7"/>
        <v>354512</v>
      </c>
      <c r="M73" s="7">
        <f t="shared" si="4"/>
        <v>1018129.4566101303</v>
      </c>
      <c r="N73" s="8"/>
      <c r="O73" s="8"/>
    </row>
    <row r="74" spans="1:15" x14ac:dyDescent="0.25">
      <c r="A74" s="9">
        <v>10604</v>
      </c>
      <c r="B74" s="9">
        <f t="shared" si="5"/>
        <v>1</v>
      </c>
      <c r="C74" s="9">
        <f t="shared" si="6"/>
        <v>0</v>
      </c>
      <c r="D74" s="7" t="s">
        <v>92</v>
      </c>
      <c r="E74" s="8">
        <v>1221</v>
      </c>
      <c r="F74" s="8">
        <v>4365</v>
      </c>
      <c r="G74" s="8">
        <v>66134</v>
      </c>
      <c r="H74" s="8">
        <v>83288</v>
      </c>
      <c r="I74" s="8">
        <v>884787.66864519008</v>
      </c>
      <c r="J74" s="8">
        <v>500</v>
      </c>
      <c r="K74" s="8">
        <v>500</v>
      </c>
      <c r="L74" s="7">
        <f t="shared" si="7"/>
        <v>153787</v>
      </c>
      <c r="M74" s="7">
        <f t="shared" si="4"/>
        <v>1038574.6686451901</v>
      </c>
      <c r="N74" s="8"/>
      <c r="O74" s="8"/>
    </row>
    <row r="75" spans="1:15" x14ac:dyDescent="0.25">
      <c r="A75" s="9">
        <v>10605</v>
      </c>
      <c r="B75" s="9">
        <f t="shared" si="5"/>
        <v>1</v>
      </c>
      <c r="C75" s="9">
        <f t="shared" si="6"/>
        <v>0</v>
      </c>
      <c r="D75" s="7" t="s">
        <v>93</v>
      </c>
      <c r="E75" s="8">
        <v>2033</v>
      </c>
      <c r="F75" s="8">
        <v>6652</v>
      </c>
      <c r="G75" s="8">
        <v>142861</v>
      </c>
      <c r="H75" s="8">
        <v>497603</v>
      </c>
      <c r="I75" s="8">
        <v>1448657.7450244587</v>
      </c>
      <c r="J75" s="8">
        <v>500</v>
      </c>
      <c r="K75" s="8">
        <v>500</v>
      </c>
      <c r="L75" s="7">
        <f t="shared" si="7"/>
        <v>647116</v>
      </c>
      <c r="M75" s="7">
        <f t="shared" si="4"/>
        <v>2095773.7450244587</v>
      </c>
      <c r="N75" s="8"/>
      <c r="O75" s="8"/>
    </row>
    <row r="76" spans="1:15" x14ac:dyDescent="0.25">
      <c r="A76" s="9">
        <v>10606</v>
      </c>
      <c r="B76" s="9">
        <f t="shared" si="5"/>
        <v>1</v>
      </c>
      <c r="C76" s="9">
        <f t="shared" si="6"/>
        <v>0</v>
      </c>
      <c r="D76" s="7" t="s">
        <v>94</v>
      </c>
      <c r="E76" s="8">
        <v>7167</v>
      </c>
      <c r="F76" s="8">
        <v>17006</v>
      </c>
      <c r="G76" s="8">
        <v>554313</v>
      </c>
      <c r="H76" s="8">
        <v>2376332</v>
      </c>
      <c r="I76" s="8">
        <v>5031778.9839137485</v>
      </c>
      <c r="J76" s="8">
        <v>500</v>
      </c>
      <c r="K76" s="8">
        <v>500</v>
      </c>
      <c r="L76" s="7">
        <f t="shared" si="7"/>
        <v>2947651</v>
      </c>
      <c r="M76" s="7">
        <f t="shared" si="4"/>
        <v>7979429.9839137485</v>
      </c>
      <c r="N76" s="8"/>
      <c r="O76" s="8"/>
    </row>
    <row r="77" spans="1:15" x14ac:dyDescent="0.25">
      <c r="A77" s="9">
        <v>10607</v>
      </c>
      <c r="B77" s="9">
        <f t="shared" si="5"/>
        <v>1</v>
      </c>
      <c r="C77" s="9">
        <f t="shared" si="6"/>
        <v>0</v>
      </c>
      <c r="D77" s="7" t="s">
        <v>95</v>
      </c>
      <c r="E77" s="8">
        <v>4375</v>
      </c>
      <c r="F77" s="8">
        <v>4435</v>
      </c>
      <c r="G77" s="8">
        <v>290994</v>
      </c>
      <c r="H77" s="8">
        <v>1952834</v>
      </c>
      <c r="I77" s="8">
        <v>2987492.9820379922</v>
      </c>
      <c r="J77" s="8">
        <v>500</v>
      </c>
      <c r="K77" s="8">
        <v>500</v>
      </c>
      <c r="L77" s="7">
        <f t="shared" si="7"/>
        <v>2248263</v>
      </c>
      <c r="M77" s="7">
        <f t="shared" si="4"/>
        <v>5235755.9820379922</v>
      </c>
      <c r="N77" s="8"/>
      <c r="O77" s="8"/>
    </row>
    <row r="78" spans="1:15" x14ac:dyDescent="0.25">
      <c r="A78" s="9">
        <v>10608</v>
      </c>
      <c r="B78" s="9">
        <f t="shared" si="5"/>
        <v>1</v>
      </c>
      <c r="C78" s="9">
        <f t="shared" si="6"/>
        <v>0</v>
      </c>
      <c r="D78" s="7" t="s">
        <v>96</v>
      </c>
      <c r="E78" s="8">
        <v>715</v>
      </c>
      <c r="F78" s="8">
        <v>7957</v>
      </c>
      <c r="G78" s="8">
        <v>74444</v>
      </c>
      <c r="H78" s="8">
        <v>501493</v>
      </c>
      <c r="I78" s="8">
        <v>481391.58741987508</v>
      </c>
      <c r="J78" s="8">
        <v>500</v>
      </c>
      <c r="K78" s="8">
        <v>500</v>
      </c>
      <c r="L78" s="7">
        <f t="shared" si="7"/>
        <v>583894</v>
      </c>
      <c r="M78" s="7">
        <f t="shared" si="4"/>
        <v>1065285.587419875</v>
      </c>
      <c r="N78" s="8"/>
      <c r="O78" s="8"/>
    </row>
    <row r="79" spans="1:15" x14ac:dyDescent="0.25">
      <c r="A79" s="9">
        <v>10609</v>
      </c>
      <c r="B79" s="9">
        <f t="shared" si="5"/>
        <v>1</v>
      </c>
      <c r="C79" s="9">
        <f t="shared" si="6"/>
        <v>0</v>
      </c>
      <c r="D79" s="7" t="s">
        <v>97</v>
      </c>
      <c r="E79" s="8">
        <v>2900</v>
      </c>
      <c r="F79" s="8">
        <v>12696</v>
      </c>
      <c r="G79" s="8">
        <v>183049</v>
      </c>
      <c r="H79" s="8">
        <v>443764</v>
      </c>
      <c r="I79" s="8">
        <v>2098424.6563945138</v>
      </c>
      <c r="J79" s="8">
        <v>500</v>
      </c>
      <c r="K79" s="8">
        <v>500</v>
      </c>
      <c r="L79" s="7">
        <f t="shared" si="7"/>
        <v>639509</v>
      </c>
      <c r="M79" s="7">
        <f t="shared" si="4"/>
        <v>2737933.6563945138</v>
      </c>
      <c r="N79" s="8"/>
      <c r="O79" s="8"/>
    </row>
    <row r="80" spans="1:15" x14ac:dyDescent="0.25">
      <c r="A80" s="9">
        <v>10610</v>
      </c>
      <c r="B80" s="9">
        <f t="shared" si="5"/>
        <v>1</v>
      </c>
      <c r="C80" s="9">
        <f t="shared" si="6"/>
        <v>0</v>
      </c>
      <c r="D80" s="7" t="s">
        <v>98</v>
      </c>
      <c r="E80" s="8">
        <v>2712</v>
      </c>
      <c r="F80" s="8">
        <v>4806</v>
      </c>
      <c r="G80" s="8">
        <v>136382</v>
      </c>
      <c r="H80" s="8">
        <v>310826</v>
      </c>
      <c r="I80" s="8">
        <v>1980014.6069005262</v>
      </c>
      <c r="J80" s="8">
        <v>500</v>
      </c>
      <c r="K80" s="8">
        <v>500</v>
      </c>
      <c r="L80" s="7">
        <f t="shared" si="7"/>
        <v>452014</v>
      </c>
      <c r="M80" s="7">
        <f t="shared" si="4"/>
        <v>2432028.6069005262</v>
      </c>
      <c r="N80" s="8"/>
      <c r="O80" s="8"/>
    </row>
    <row r="81" spans="1:15" x14ac:dyDescent="0.25">
      <c r="A81" s="9">
        <v>10611</v>
      </c>
      <c r="B81" s="9">
        <f t="shared" si="5"/>
        <v>1</v>
      </c>
      <c r="C81" s="9">
        <f t="shared" si="6"/>
        <v>0</v>
      </c>
      <c r="D81" s="7" t="s">
        <v>99</v>
      </c>
      <c r="E81" s="8">
        <v>2162</v>
      </c>
      <c r="F81" s="8">
        <v>349</v>
      </c>
      <c r="G81" s="8">
        <v>190399</v>
      </c>
      <c r="H81" s="8">
        <v>401397</v>
      </c>
      <c r="I81" s="8">
        <v>1595855.4577797323</v>
      </c>
      <c r="J81" s="8">
        <v>500</v>
      </c>
      <c r="K81" s="8">
        <v>500</v>
      </c>
      <c r="L81" s="7">
        <f t="shared" si="7"/>
        <v>592145</v>
      </c>
      <c r="M81" s="7">
        <f t="shared" si="4"/>
        <v>2188000.4577797325</v>
      </c>
      <c r="N81" s="8"/>
      <c r="O81" s="8"/>
    </row>
    <row r="82" spans="1:15" x14ac:dyDescent="0.25">
      <c r="A82" s="9">
        <v>10612</v>
      </c>
      <c r="B82" s="9">
        <f t="shared" si="5"/>
        <v>1</v>
      </c>
      <c r="C82" s="9">
        <f t="shared" si="6"/>
        <v>0</v>
      </c>
      <c r="D82" s="7" t="s">
        <v>100</v>
      </c>
      <c r="E82" s="8">
        <v>2418</v>
      </c>
      <c r="F82" s="8">
        <v>6538</v>
      </c>
      <c r="G82" s="8">
        <v>121873</v>
      </c>
      <c r="H82" s="8">
        <v>139132</v>
      </c>
      <c r="I82" s="8">
        <v>1768917.2359818115</v>
      </c>
      <c r="J82" s="8">
        <v>500</v>
      </c>
      <c r="K82" s="8">
        <v>500</v>
      </c>
      <c r="L82" s="7">
        <f t="shared" si="7"/>
        <v>267543</v>
      </c>
      <c r="M82" s="7">
        <f t="shared" si="4"/>
        <v>2036460.2359818115</v>
      </c>
      <c r="N82" s="8"/>
      <c r="O82" s="8"/>
    </row>
    <row r="83" spans="1:15" x14ac:dyDescent="0.25">
      <c r="A83" s="9">
        <v>10613</v>
      </c>
      <c r="B83" s="9">
        <f t="shared" si="5"/>
        <v>1</v>
      </c>
      <c r="C83" s="9">
        <f t="shared" si="6"/>
        <v>0</v>
      </c>
      <c r="D83" s="7" t="s">
        <v>101</v>
      </c>
      <c r="E83" s="8">
        <v>1278</v>
      </c>
      <c r="F83" s="8">
        <v>3114</v>
      </c>
      <c r="G83" s="8">
        <v>71349</v>
      </c>
      <c r="H83" s="8">
        <v>160184</v>
      </c>
      <c r="I83" s="8">
        <v>917714.50923009729</v>
      </c>
      <c r="J83" s="8">
        <v>500</v>
      </c>
      <c r="K83" s="8">
        <v>500</v>
      </c>
      <c r="L83" s="7">
        <f t="shared" si="7"/>
        <v>234647</v>
      </c>
      <c r="M83" s="7">
        <f t="shared" si="4"/>
        <v>1152361.5092300973</v>
      </c>
      <c r="N83" s="8"/>
      <c r="O83" s="8"/>
    </row>
    <row r="84" spans="1:15" x14ac:dyDescent="0.25">
      <c r="A84" s="9">
        <v>10614</v>
      </c>
      <c r="B84" s="9">
        <f t="shared" si="5"/>
        <v>1</v>
      </c>
      <c r="C84" s="9">
        <f t="shared" si="6"/>
        <v>0</v>
      </c>
      <c r="D84" s="7" t="s">
        <v>102</v>
      </c>
      <c r="E84" s="8">
        <v>1186</v>
      </c>
      <c r="F84" s="8">
        <v>8471</v>
      </c>
      <c r="G84" s="8">
        <v>47355</v>
      </c>
      <c r="H84" s="8">
        <v>125349</v>
      </c>
      <c r="I84" s="8">
        <v>858586.97823802405</v>
      </c>
      <c r="J84" s="8">
        <v>500</v>
      </c>
      <c r="K84" s="8">
        <v>500</v>
      </c>
      <c r="L84" s="7">
        <f t="shared" si="7"/>
        <v>181175</v>
      </c>
      <c r="M84" s="7">
        <f t="shared" si="4"/>
        <v>1039761.9782380241</v>
      </c>
      <c r="N84" s="8"/>
      <c r="O84" s="8"/>
    </row>
    <row r="85" spans="1:15" x14ac:dyDescent="0.25">
      <c r="A85" s="9">
        <v>10615</v>
      </c>
      <c r="B85" s="9">
        <f t="shared" si="5"/>
        <v>1</v>
      </c>
      <c r="C85" s="9">
        <f t="shared" si="6"/>
        <v>0</v>
      </c>
      <c r="D85" s="7" t="s">
        <v>103</v>
      </c>
      <c r="E85" s="8">
        <v>2720</v>
      </c>
      <c r="F85" s="8">
        <v>4728</v>
      </c>
      <c r="G85" s="8">
        <v>150018</v>
      </c>
      <c r="H85" s="8">
        <v>157288</v>
      </c>
      <c r="I85" s="8">
        <v>1995381.7761687024</v>
      </c>
      <c r="J85" s="8">
        <v>500</v>
      </c>
      <c r="K85" s="8">
        <v>500</v>
      </c>
      <c r="L85" s="7">
        <f t="shared" si="7"/>
        <v>312034</v>
      </c>
      <c r="M85" s="7">
        <f t="shared" si="4"/>
        <v>2307415.7761687022</v>
      </c>
      <c r="N85" s="8"/>
      <c r="O85" s="8"/>
    </row>
    <row r="86" spans="1:15" x14ac:dyDescent="0.25">
      <c r="A86" s="9">
        <v>10616</v>
      </c>
      <c r="B86" s="9">
        <f t="shared" si="5"/>
        <v>1</v>
      </c>
      <c r="C86" s="9">
        <f t="shared" si="6"/>
        <v>0</v>
      </c>
      <c r="D86" s="7" t="s">
        <v>104</v>
      </c>
      <c r="E86" s="8">
        <v>768</v>
      </c>
      <c r="F86" s="8">
        <v>8465</v>
      </c>
      <c r="G86" s="8">
        <v>56852</v>
      </c>
      <c r="H86" s="8">
        <v>84544</v>
      </c>
      <c r="I86" s="8">
        <v>549238.29455500806</v>
      </c>
      <c r="J86" s="8">
        <v>500</v>
      </c>
      <c r="K86" s="8">
        <v>500</v>
      </c>
      <c r="L86" s="7">
        <f t="shared" si="7"/>
        <v>149861</v>
      </c>
      <c r="M86" s="7">
        <f t="shared" si="4"/>
        <v>699099.29455500806</v>
      </c>
      <c r="N86" s="8"/>
      <c r="O86" s="8"/>
    </row>
    <row r="87" spans="1:15" x14ac:dyDescent="0.25">
      <c r="A87" s="9">
        <v>10617</v>
      </c>
      <c r="B87" s="9">
        <f t="shared" si="5"/>
        <v>1</v>
      </c>
      <c r="C87" s="9">
        <f t="shared" si="6"/>
        <v>0</v>
      </c>
      <c r="D87" s="7" t="s">
        <v>105</v>
      </c>
      <c r="E87" s="8">
        <v>873</v>
      </c>
      <c r="F87" s="8">
        <v>4253</v>
      </c>
      <c r="G87" s="8">
        <v>45309</v>
      </c>
      <c r="H87" s="8">
        <v>96915</v>
      </c>
      <c r="I87" s="8">
        <v>636018.47068802267</v>
      </c>
      <c r="J87" s="8">
        <v>500</v>
      </c>
      <c r="K87" s="8">
        <v>500</v>
      </c>
      <c r="L87" s="7">
        <f t="shared" si="7"/>
        <v>146477</v>
      </c>
      <c r="M87" s="7">
        <f t="shared" si="4"/>
        <v>782495.47068802267</v>
      </c>
      <c r="N87" s="8"/>
      <c r="O87" s="8"/>
    </row>
    <row r="88" spans="1:15" x14ac:dyDescent="0.25">
      <c r="A88" s="9">
        <v>10618</v>
      </c>
      <c r="B88" s="9">
        <f t="shared" si="5"/>
        <v>1</v>
      </c>
      <c r="C88" s="9">
        <f t="shared" si="6"/>
        <v>0</v>
      </c>
      <c r="D88" s="7" t="s">
        <v>106</v>
      </c>
      <c r="E88" s="8">
        <v>1282</v>
      </c>
      <c r="F88" s="8">
        <v>12841</v>
      </c>
      <c r="G88" s="8">
        <v>80903</v>
      </c>
      <c r="H88" s="8">
        <v>144567</v>
      </c>
      <c r="I88" s="8">
        <v>912764.92561609077</v>
      </c>
      <c r="J88" s="8">
        <v>500</v>
      </c>
      <c r="K88" s="8">
        <v>500</v>
      </c>
      <c r="L88" s="7">
        <f t="shared" si="7"/>
        <v>238311</v>
      </c>
      <c r="M88" s="7">
        <f t="shared" si="4"/>
        <v>1151075.9256160907</v>
      </c>
      <c r="N88" s="8"/>
      <c r="O88" s="8"/>
    </row>
    <row r="89" spans="1:15" x14ac:dyDescent="0.25">
      <c r="A89" s="9">
        <v>10619</v>
      </c>
      <c r="B89" s="9">
        <f t="shared" si="5"/>
        <v>1</v>
      </c>
      <c r="C89" s="9">
        <f t="shared" si="6"/>
        <v>0</v>
      </c>
      <c r="D89" s="7" t="s">
        <v>107</v>
      </c>
      <c r="E89" s="8">
        <v>612</v>
      </c>
      <c r="F89" s="8">
        <v>8854</v>
      </c>
      <c r="G89" s="8">
        <v>29472</v>
      </c>
      <c r="H89" s="8">
        <v>16981</v>
      </c>
      <c r="I89" s="8">
        <v>442250.1600757626</v>
      </c>
      <c r="J89" s="8">
        <v>500</v>
      </c>
      <c r="K89" s="8">
        <v>500</v>
      </c>
      <c r="L89" s="7">
        <f t="shared" si="7"/>
        <v>55307</v>
      </c>
      <c r="M89" s="7">
        <f t="shared" si="4"/>
        <v>497557.1600757626</v>
      </c>
      <c r="N89" s="8"/>
      <c r="O89" s="8"/>
    </row>
    <row r="90" spans="1:15" x14ac:dyDescent="0.25">
      <c r="A90" s="9">
        <v>10701</v>
      </c>
      <c r="B90" s="9">
        <f t="shared" si="5"/>
        <v>1</v>
      </c>
      <c r="C90" s="9">
        <f t="shared" si="6"/>
        <v>0</v>
      </c>
      <c r="D90" s="7" t="s">
        <v>108</v>
      </c>
      <c r="E90" s="8">
        <v>2343</v>
      </c>
      <c r="F90" s="8">
        <v>44680</v>
      </c>
      <c r="G90" s="8">
        <v>152491</v>
      </c>
      <c r="H90" s="8">
        <v>294369</v>
      </c>
      <c r="I90" s="8">
        <v>1682012.0978130153</v>
      </c>
      <c r="J90" s="8">
        <v>500</v>
      </c>
      <c r="K90" s="8">
        <v>500</v>
      </c>
      <c r="L90" s="7">
        <f t="shared" si="7"/>
        <v>491540</v>
      </c>
      <c r="M90" s="7">
        <f t="shared" si="4"/>
        <v>2173552.0978130153</v>
      </c>
      <c r="N90" s="8"/>
      <c r="O90" s="8"/>
    </row>
    <row r="91" spans="1:15" x14ac:dyDescent="0.25">
      <c r="A91" s="9">
        <v>10702</v>
      </c>
      <c r="B91" s="9">
        <f t="shared" si="5"/>
        <v>1</v>
      </c>
      <c r="C91" s="9">
        <f t="shared" si="6"/>
        <v>0</v>
      </c>
      <c r="D91" s="7" t="s">
        <v>109</v>
      </c>
      <c r="E91" s="8">
        <v>1776</v>
      </c>
      <c r="F91" s="8">
        <v>34969</v>
      </c>
      <c r="G91" s="8">
        <v>121145</v>
      </c>
      <c r="H91" s="8">
        <v>142869</v>
      </c>
      <c r="I91" s="8">
        <v>1289099.0383063301</v>
      </c>
      <c r="J91" s="8">
        <v>500</v>
      </c>
      <c r="K91" s="8">
        <v>500</v>
      </c>
      <c r="L91" s="7">
        <f t="shared" si="7"/>
        <v>298983</v>
      </c>
      <c r="M91" s="7">
        <f t="shared" si="4"/>
        <v>1588082.0383063301</v>
      </c>
      <c r="N91" s="8"/>
      <c r="O91" s="8"/>
    </row>
    <row r="92" spans="1:15" x14ac:dyDescent="0.25">
      <c r="A92" s="9">
        <v>10703</v>
      </c>
      <c r="B92" s="9">
        <f t="shared" si="5"/>
        <v>1</v>
      </c>
      <c r="C92" s="9">
        <f t="shared" si="6"/>
        <v>0</v>
      </c>
      <c r="D92" s="7" t="s">
        <v>110</v>
      </c>
      <c r="E92" s="8">
        <v>2916</v>
      </c>
      <c r="F92" s="8">
        <v>18503</v>
      </c>
      <c r="G92" s="8">
        <v>146039</v>
      </c>
      <c r="H92" s="8">
        <v>309435</v>
      </c>
      <c r="I92" s="8">
        <v>2123785.2647779239</v>
      </c>
      <c r="J92" s="8">
        <v>500</v>
      </c>
      <c r="K92" s="8">
        <v>500</v>
      </c>
      <c r="L92" s="7">
        <f t="shared" si="7"/>
        <v>473977</v>
      </c>
      <c r="M92" s="7">
        <f t="shared" si="4"/>
        <v>2597762.2647779239</v>
      </c>
      <c r="N92" s="8"/>
      <c r="O92" s="8"/>
    </row>
    <row r="93" spans="1:15" x14ac:dyDescent="0.25">
      <c r="A93" s="9">
        <v>10704</v>
      </c>
      <c r="B93" s="9">
        <f t="shared" si="5"/>
        <v>1</v>
      </c>
      <c r="C93" s="9">
        <f t="shared" si="6"/>
        <v>0</v>
      </c>
      <c r="D93" s="7" t="s">
        <v>111</v>
      </c>
      <c r="E93" s="8">
        <v>599</v>
      </c>
      <c r="F93" s="8">
        <v>20375</v>
      </c>
      <c r="G93" s="8">
        <v>31995</v>
      </c>
      <c r="H93" s="8">
        <v>13825</v>
      </c>
      <c r="I93" s="8">
        <v>432733.62592127995</v>
      </c>
      <c r="J93" s="8">
        <v>500</v>
      </c>
      <c r="K93" s="8">
        <v>500</v>
      </c>
      <c r="L93" s="7">
        <f t="shared" si="7"/>
        <v>66195</v>
      </c>
      <c r="M93" s="7">
        <f t="shared" si="4"/>
        <v>498928.62592127995</v>
      </c>
      <c r="N93" s="8"/>
      <c r="O93" s="8"/>
    </row>
    <row r="94" spans="1:15" x14ac:dyDescent="0.25">
      <c r="A94" s="9">
        <v>10705</v>
      </c>
      <c r="B94" s="9">
        <f t="shared" si="5"/>
        <v>1</v>
      </c>
      <c r="C94" s="9">
        <f t="shared" si="6"/>
        <v>0</v>
      </c>
      <c r="D94" s="7" t="s">
        <v>112</v>
      </c>
      <c r="E94" s="8">
        <v>2841</v>
      </c>
      <c r="F94" s="8">
        <v>32511</v>
      </c>
      <c r="G94" s="8">
        <v>283497</v>
      </c>
      <c r="H94" s="8">
        <v>782695</v>
      </c>
      <c r="I94" s="8">
        <v>2052566.9862587971</v>
      </c>
      <c r="J94" s="8">
        <v>500</v>
      </c>
      <c r="K94" s="8">
        <v>500</v>
      </c>
      <c r="L94" s="7">
        <f t="shared" si="7"/>
        <v>1098703</v>
      </c>
      <c r="M94" s="7">
        <f t="shared" si="4"/>
        <v>3151269.9862587973</v>
      </c>
      <c r="N94" s="8"/>
      <c r="O94" s="8"/>
    </row>
    <row r="95" spans="1:15" x14ac:dyDescent="0.25">
      <c r="A95" s="9">
        <v>10706</v>
      </c>
      <c r="B95" s="9">
        <f t="shared" si="5"/>
        <v>1</v>
      </c>
      <c r="C95" s="9">
        <f t="shared" si="6"/>
        <v>0</v>
      </c>
      <c r="D95" s="7" t="s">
        <v>113</v>
      </c>
      <c r="E95" s="8">
        <v>1270</v>
      </c>
      <c r="F95" s="8">
        <v>22052</v>
      </c>
      <c r="G95" s="8">
        <v>65962</v>
      </c>
      <c r="H95" s="8">
        <v>61536</v>
      </c>
      <c r="I95" s="8">
        <v>917098.53958231234</v>
      </c>
      <c r="J95" s="8">
        <v>500</v>
      </c>
      <c r="K95" s="8">
        <v>500</v>
      </c>
      <c r="L95" s="7">
        <f t="shared" si="7"/>
        <v>149550</v>
      </c>
      <c r="M95" s="7">
        <f t="shared" si="4"/>
        <v>1066648.5395823123</v>
      </c>
      <c r="N95" s="8"/>
      <c r="O95" s="8"/>
    </row>
    <row r="96" spans="1:15" x14ac:dyDescent="0.25">
      <c r="A96" s="9">
        <v>10707</v>
      </c>
      <c r="B96" s="9">
        <f t="shared" si="5"/>
        <v>1</v>
      </c>
      <c r="C96" s="9">
        <f t="shared" si="6"/>
        <v>0</v>
      </c>
      <c r="D96" s="7" t="s">
        <v>114</v>
      </c>
      <c r="E96" s="8">
        <v>3769</v>
      </c>
      <c r="F96" s="8">
        <v>72855</v>
      </c>
      <c r="G96" s="8">
        <v>265894</v>
      </c>
      <c r="H96" s="8">
        <v>918890</v>
      </c>
      <c r="I96" s="8">
        <v>2687208.9900244377</v>
      </c>
      <c r="J96" s="8">
        <v>500</v>
      </c>
      <c r="K96" s="8">
        <v>500</v>
      </c>
      <c r="L96" s="7">
        <f t="shared" si="7"/>
        <v>1257639</v>
      </c>
      <c r="M96" s="7">
        <f t="shared" si="4"/>
        <v>3944847.9900244377</v>
      </c>
      <c r="N96" s="8"/>
      <c r="O96" s="8"/>
    </row>
    <row r="97" spans="1:15" x14ac:dyDescent="0.25">
      <c r="A97" s="9">
        <v>10708</v>
      </c>
      <c r="B97" s="9">
        <f t="shared" si="5"/>
        <v>1</v>
      </c>
      <c r="C97" s="9">
        <f t="shared" si="6"/>
        <v>0</v>
      </c>
      <c r="D97" s="7" t="s">
        <v>115</v>
      </c>
      <c r="E97" s="8">
        <v>1872</v>
      </c>
      <c r="F97" s="8">
        <v>55715</v>
      </c>
      <c r="G97" s="8">
        <v>135574</v>
      </c>
      <c r="H97" s="8">
        <v>158271</v>
      </c>
      <c r="I97" s="8">
        <v>1333507.3566821257</v>
      </c>
      <c r="J97" s="8">
        <v>500</v>
      </c>
      <c r="K97" s="8">
        <v>500</v>
      </c>
      <c r="L97" s="7">
        <f t="shared" si="7"/>
        <v>349560</v>
      </c>
      <c r="M97" s="7">
        <f t="shared" si="4"/>
        <v>1683067.3566821257</v>
      </c>
      <c r="N97" s="8"/>
      <c r="O97" s="8"/>
    </row>
    <row r="98" spans="1:15" x14ac:dyDescent="0.25">
      <c r="A98" s="9">
        <v>10709</v>
      </c>
      <c r="B98" s="9">
        <f t="shared" si="5"/>
        <v>1</v>
      </c>
      <c r="C98" s="9">
        <f t="shared" si="6"/>
        <v>0</v>
      </c>
      <c r="D98" s="7" t="s">
        <v>116</v>
      </c>
      <c r="E98" s="8">
        <v>2359</v>
      </c>
      <c r="F98" s="8">
        <v>35818</v>
      </c>
      <c r="G98" s="8">
        <v>204200</v>
      </c>
      <c r="H98" s="8">
        <v>329251</v>
      </c>
      <c r="I98" s="8">
        <v>1795097.0753005871</v>
      </c>
      <c r="J98" s="8">
        <v>500</v>
      </c>
      <c r="K98" s="8">
        <v>500</v>
      </c>
      <c r="L98" s="7">
        <f t="shared" si="7"/>
        <v>569269</v>
      </c>
      <c r="M98" s="7">
        <f t="shared" si="4"/>
        <v>2364366.0753005873</v>
      </c>
      <c r="N98" s="8"/>
      <c r="O98" s="8"/>
    </row>
    <row r="99" spans="1:15" x14ac:dyDescent="0.25">
      <c r="A99" s="9">
        <v>10710</v>
      </c>
      <c r="B99" s="9">
        <f t="shared" si="5"/>
        <v>1</v>
      </c>
      <c r="C99" s="9">
        <f t="shared" si="6"/>
        <v>0</v>
      </c>
      <c r="D99" s="7" t="s">
        <v>117</v>
      </c>
      <c r="E99" s="8">
        <v>1529</v>
      </c>
      <c r="F99" s="8">
        <v>19674</v>
      </c>
      <c r="G99" s="8">
        <v>102203</v>
      </c>
      <c r="H99" s="8">
        <v>286773</v>
      </c>
      <c r="I99" s="8">
        <v>1093475.4000089548</v>
      </c>
      <c r="J99" s="8">
        <v>500</v>
      </c>
      <c r="K99" s="8">
        <v>500</v>
      </c>
      <c r="L99" s="7">
        <f t="shared" si="7"/>
        <v>408650</v>
      </c>
      <c r="M99" s="7">
        <f t="shared" si="4"/>
        <v>1502125.4000089548</v>
      </c>
      <c r="N99" s="8"/>
      <c r="O99" s="8"/>
    </row>
    <row r="100" spans="1:15" x14ac:dyDescent="0.25">
      <c r="A100" s="9">
        <v>10711</v>
      </c>
      <c r="B100" s="9">
        <f t="shared" si="5"/>
        <v>1</v>
      </c>
      <c r="C100" s="9">
        <f t="shared" si="6"/>
        <v>0</v>
      </c>
      <c r="D100" s="7" t="s">
        <v>118</v>
      </c>
      <c r="E100" s="8">
        <v>2799</v>
      </c>
      <c r="F100" s="8">
        <v>21790</v>
      </c>
      <c r="G100" s="8">
        <v>169165</v>
      </c>
      <c r="H100" s="8">
        <v>508186</v>
      </c>
      <c r="I100" s="8">
        <v>2003916.6011340986</v>
      </c>
      <c r="J100" s="8">
        <v>500</v>
      </c>
      <c r="K100" s="8">
        <v>500</v>
      </c>
      <c r="L100" s="7">
        <f t="shared" si="7"/>
        <v>699141</v>
      </c>
      <c r="M100" s="7">
        <f t="shared" si="4"/>
        <v>2703057.6011340986</v>
      </c>
      <c r="N100" s="8"/>
      <c r="O100" s="8"/>
    </row>
    <row r="101" spans="1:15" x14ac:dyDescent="0.25">
      <c r="A101" s="9">
        <v>10712</v>
      </c>
      <c r="B101" s="9">
        <f t="shared" si="5"/>
        <v>1</v>
      </c>
      <c r="C101" s="9">
        <f t="shared" si="6"/>
        <v>0</v>
      </c>
      <c r="D101" s="7" t="s">
        <v>119</v>
      </c>
      <c r="E101" s="8">
        <v>2299</v>
      </c>
      <c r="F101" s="8">
        <v>49229</v>
      </c>
      <c r="G101" s="8">
        <v>167249</v>
      </c>
      <c r="H101" s="8">
        <v>345134</v>
      </c>
      <c r="I101" s="8">
        <v>1653012.4652477968</v>
      </c>
      <c r="J101" s="8">
        <v>500</v>
      </c>
      <c r="K101" s="8">
        <v>500</v>
      </c>
      <c r="L101" s="7">
        <f t="shared" si="7"/>
        <v>561612</v>
      </c>
      <c r="M101" s="7">
        <f t="shared" si="4"/>
        <v>2214624.4652477968</v>
      </c>
      <c r="N101" s="8"/>
      <c r="O101" s="8"/>
    </row>
    <row r="102" spans="1:15" x14ac:dyDescent="0.25">
      <c r="A102" s="9">
        <v>10713</v>
      </c>
      <c r="B102" s="9">
        <f t="shared" si="5"/>
        <v>1</v>
      </c>
      <c r="C102" s="9">
        <f t="shared" si="6"/>
        <v>0</v>
      </c>
      <c r="D102" s="7" t="s">
        <v>120</v>
      </c>
      <c r="E102" s="8">
        <v>7561</v>
      </c>
      <c r="F102" s="8">
        <v>23637</v>
      </c>
      <c r="G102" s="8">
        <v>675497</v>
      </c>
      <c r="H102" s="8">
        <v>2991896</v>
      </c>
      <c r="I102" s="8">
        <v>5322511.6145751774</v>
      </c>
      <c r="J102" s="8">
        <v>500</v>
      </c>
      <c r="K102" s="8">
        <v>500</v>
      </c>
      <c r="L102" s="7">
        <f t="shared" si="7"/>
        <v>3691030</v>
      </c>
      <c r="M102" s="7">
        <f t="shared" si="4"/>
        <v>9013541.6145751774</v>
      </c>
      <c r="N102" s="8"/>
      <c r="O102" s="8"/>
    </row>
    <row r="103" spans="1:15" x14ac:dyDescent="0.25">
      <c r="A103" s="9">
        <v>10714</v>
      </c>
      <c r="B103" s="9">
        <f t="shared" si="5"/>
        <v>1</v>
      </c>
      <c r="C103" s="9">
        <f t="shared" si="6"/>
        <v>0</v>
      </c>
      <c r="D103" s="7" t="s">
        <v>121</v>
      </c>
      <c r="E103" s="8">
        <v>1706</v>
      </c>
      <c r="F103" s="8">
        <v>34579</v>
      </c>
      <c r="G103" s="8">
        <v>83403</v>
      </c>
      <c r="H103" s="8">
        <v>178613</v>
      </c>
      <c r="I103" s="8">
        <v>1236235.225296878</v>
      </c>
      <c r="J103" s="8">
        <v>500</v>
      </c>
      <c r="K103" s="8">
        <v>500</v>
      </c>
      <c r="L103" s="7">
        <f t="shared" si="7"/>
        <v>296595</v>
      </c>
      <c r="M103" s="7">
        <f t="shared" si="4"/>
        <v>1532830.225296878</v>
      </c>
      <c r="N103" s="8"/>
      <c r="O103" s="8"/>
    </row>
    <row r="104" spans="1:15" x14ac:dyDescent="0.25">
      <c r="A104" s="9">
        <v>10715</v>
      </c>
      <c r="B104" s="9">
        <f t="shared" si="5"/>
        <v>1</v>
      </c>
      <c r="C104" s="9">
        <f t="shared" si="6"/>
        <v>0</v>
      </c>
      <c r="D104" s="7" t="s">
        <v>122</v>
      </c>
      <c r="E104" s="8">
        <v>1126</v>
      </c>
      <c r="F104" s="8">
        <v>19073</v>
      </c>
      <c r="G104" s="8">
        <v>56668</v>
      </c>
      <c r="H104" s="8">
        <v>115055</v>
      </c>
      <c r="I104" s="8">
        <v>809162.02057859045</v>
      </c>
      <c r="J104" s="8">
        <v>500</v>
      </c>
      <c r="K104" s="8">
        <v>500</v>
      </c>
      <c r="L104" s="7">
        <f t="shared" si="7"/>
        <v>190796</v>
      </c>
      <c r="M104" s="7">
        <f t="shared" si="4"/>
        <v>999958.02057859045</v>
      </c>
      <c r="N104" s="8"/>
      <c r="O104" s="8"/>
    </row>
    <row r="105" spans="1:15" x14ac:dyDescent="0.25">
      <c r="A105" s="9">
        <v>10716</v>
      </c>
      <c r="B105" s="9">
        <f t="shared" si="5"/>
        <v>1</v>
      </c>
      <c r="C105" s="9">
        <f t="shared" si="6"/>
        <v>0</v>
      </c>
      <c r="D105" s="7" t="s">
        <v>123</v>
      </c>
      <c r="E105" s="8">
        <v>1670</v>
      </c>
      <c r="F105" s="8">
        <v>38188</v>
      </c>
      <c r="G105" s="8">
        <v>109857</v>
      </c>
      <c r="H105" s="8">
        <v>344605</v>
      </c>
      <c r="I105" s="8">
        <v>1234345.5031612716</v>
      </c>
      <c r="J105" s="8">
        <v>500</v>
      </c>
      <c r="K105" s="8">
        <v>500</v>
      </c>
      <c r="L105" s="7">
        <f t="shared" si="7"/>
        <v>492650</v>
      </c>
      <c r="M105" s="7">
        <f t="shared" si="4"/>
        <v>1726995.5031612716</v>
      </c>
      <c r="N105" s="8"/>
      <c r="O105" s="8"/>
    </row>
    <row r="106" spans="1:15" x14ac:dyDescent="0.25">
      <c r="A106" s="9">
        <v>10717</v>
      </c>
      <c r="B106" s="9">
        <f t="shared" si="5"/>
        <v>1</v>
      </c>
      <c r="C106" s="9">
        <f t="shared" si="6"/>
        <v>0</v>
      </c>
      <c r="D106" s="7" t="s">
        <v>124</v>
      </c>
      <c r="E106" s="8">
        <v>4382</v>
      </c>
      <c r="F106" s="8">
        <v>66483</v>
      </c>
      <c r="G106" s="8">
        <v>362572</v>
      </c>
      <c r="H106" s="8">
        <v>3232640</v>
      </c>
      <c r="I106" s="8">
        <v>2966944.3169038314</v>
      </c>
      <c r="J106" s="8">
        <v>500</v>
      </c>
      <c r="K106" s="8">
        <v>500</v>
      </c>
      <c r="L106" s="7">
        <f t="shared" si="7"/>
        <v>3661695</v>
      </c>
      <c r="M106" s="7">
        <f t="shared" si="4"/>
        <v>6628639.3169038314</v>
      </c>
      <c r="N106" s="8"/>
      <c r="O106" s="8"/>
    </row>
    <row r="107" spans="1:15" x14ac:dyDescent="0.25">
      <c r="A107" s="9">
        <v>10718</v>
      </c>
      <c r="B107" s="9">
        <f t="shared" si="5"/>
        <v>1</v>
      </c>
      <c r="C107" s="9">
        <f t="shared" si="6"/>
        <v>0</v>
      </c>
      <c r="D107" s="7" t="s">
        <v>125</v>
      </c>
      <c r="E107" s="8">
        <v>2061</v>
      </c>
      <c r="F107" s="8">
        <v>23844</v>
      </c>
      <c r="G107" s="8">
        <v>241724</v>
      </c>
      <c r="H107" s="8">
        <v>344559</v>
      </c>
      <c r="I107" s="8">
        <v>1697915.4484724652</v>
      </c>
      <c r="J107" s="8">
        <v>500</v>
      </c>
      <c r="K107" s="8">
        <v>500</v>
      </c>
      <c r="L107" s="7">
        <f t="shared" si="7"/>
        <v>610127</v>
      </c>
      <c r="M107" s="7">
        <f t="shared" si="4"/>
        <v>2308042.4484724654</v>
      </c>
      <c r="N107" s="8"/>
      <c r="O107" s="8"/>
    </row>
    <row r="108" spans="1:15" x14ac:dyDescent="0.25">
      <c r="A108" s="9">
        <v>10719</v>
      </c>
      <c r="B108" s="9">
        <f t="shared" si="5"/>
        <v>1</v>
      </c>
      <c r="C108" s="9">
        <f t="shared" si="6"/>
        <v>0</v>
      </c>
      <c r="D108" s="7" t="s">
        <v>2034</v>
      </c>
      <c r="E108" s="8">
        <v>1353</v>
      </c>
      <c r="F108" s="8">
        <v>28016</v>
      </c>
      <c r="G108" s="8">
        <v>106422</v>
      </c>
      <c r="H108" s="8">
        <v>149858</v>
      </c>
      <c r="I108" s="8">
        <v>1002472.9926856296</v>
      </c>
      <c r="J108" s="8">
        <v>500</v>
      </c>
      <c r="K108" s="8">
        <v>500</v>
      </c>
      <c r="L108" s="7">
        <f t="shared" si="7"/>
        <v>284296</v>
      </c>
      <c r="M108" s="7">
        <f t="shared" si="4"/>
        <v>1286768.9926856295</v>
      </c>
      <c r="N108" s="8"/>
      <c r="O108" s="8"/>
    </row>
    <row r="109" spans="1:15" x14ac:dyDescent="0.25">
      <c r="A109" s="9">
        <v>10720</v>
      </c>
      <c r="B109" s="9">
        <f t="shared" si="5"/>
        <v>1</v>
      </c>
      <c r="C109" s="9">
        <f t="shared" si="6"/>
        <v>0</v>
      </c>
      <c r="D109" s="7" t="s">
        <v>126</v>
      </c>
      <c r="E109" s="8">
        <v>1228</v>
      </c>
      <c r="F109" s="8">
        <v>31260</v>
      </c>
      <c r="G109" s="8">
        <v>65652</v>
      </c>
      <c r="H109" s="8">
        <v>115605</v>
      </c>
      <c r="I109" s="8">
        <v>886599.74632596737</v>
      </c>
      <c r="J109" s="8">
        <v>500</v>
      </c>
      <c r="K109" s="8">
        <v>500</v>
      </c>
      <c r="L109" s="7">
        <f t="shared" si="7"/>
        <v>212517</v>
      </c>
      <c r="M109" s="7">
        <f t="shared" si="4"/>
        <v>1099116.7463259674</v>
      </c>
      <c r="N109" s="8"/>
      <c r="O109" s="8"/>
    </row>
    <row r="110" spans="1:15" x14ac:dyDescent="0.25">
      <c r="A110" s="9">
        <v>10721</v>
      </c>
      <c r="B110" s="9">
        <f t="shared" si="5"/>
        <v>1</v>
      </c>
      <c r="C110" s="9">
        <f t="shared" si="6"/>
        <v>0</v>
      </c>
      <c r="D110" s="7" t="s">
        <v>127</v>
      </c>
      <c r="E110" s="8">
        <v>1770</v>
      </c>
      <c r="F110" s="8">
        <v>32000</v>
      </c>
      <c r="G110" s="8">
        <v>111479</v>
      </c>
      <c r="H110" s="8">
        <v>392534</v>
      </c>
      <c r="I110" s="8">
        <v>1260294.1727121652</v>
      </c>
      <c r="J110" s="8">
        <v>500</v>
      </c>
      <c r="K110" s="8">
        <v>500</v>
      </c>
      <c r="L110" s="7">
        <f t="shared" si="7"/>
        <v>536013</v>
      </c>
      <c r="M110" s="7">
        <f t="shared" si="4"/>
        <v>1796307.1727121652</v>
      </c>
      <c r="N110" s="8"/>
      <c r="O110" s="8"/>
    </row>
    <row r="111" spans="1:15" x14ac:dyDescent="0.25">
      <c r="A111" s="9">
        <v>10722</v>
      </c>
      <c r="B111" s="9">
        <f t="shared" si="5"/>
        <v>1</v>
      </c>
      <c r="C111" s="9">
        <f t="shared" si="6"/>
        <v>0</v>
      </c>
      <c r="D111" s="7" t="s">
        <v>128</v>
      </c>
      <c r="E111" s="8">
        <v>2305</v>
      </c>
      <c r="F111" s="8">
        <v>24043</v>
      </c>
      <c r="G111" s="8">
        <v>173325</v>
      </c>
      <c r="H111" s="8">
        <v>258196</v>
      </c>
      <c r="I111" s="8">
        <v>1682673.3821513967</v>
      </c>
      <c r="J111" s="8">
        <v>500</v>
      </c>
      <c r="K111" s="8">
        <v>500</v>
      </c>
      <c r="L111" s="7">
        <f t="shared" si="7"/>
        <v>455564</v>
      </c>
      <c r="M111" s="7">
        <f t="shared" si="4"/>
        <v>2138237.3821513969</v>
      </c>
      <c r="N111" s="8"/>
      <c r="O111" s="8"/>
    </row>
    <row r="112" spans="1:15" x14ac:dyDescent="0.25">
      <c r="A112" s="9">
        <v>10723</v>
      </c>
      <c r="B112" s="9">
        <f t="shared" si="5"/>
        <v>1</v>
      </c>
      <c r="C112" s="9">
        <f t="shared" si="6"/>
        <v>0</v>
      </c>
      <c r="D112" s="7" t="s">
        <v>129</v>
      </c>
      <c r="E112" s="8">
        <v>1335</v>
      </c>
      <c r="F112" s="8">
        <v>9943</v>
      </c>
      <c r="G112" s="8">
        <v>79169</v>
      </c>
      <c r="H112" s="8">
        <v>15677</v>
      </c>
      <c r="I112" s="8">
        <v>974402.11324427975</v>
      </c>
      <c r="J112" s="8">
        <v>500</v>
      </c>
      <c r="K112" s="8">
        <v>500</v>
      </c>
      <c r="L112" s="7">
        <f t="shared" si="7"/>
        <v>104789</v>
      </c>
      <c r="M112" s="7">
        <f t="shared" si="4"/>
        <v>1079191.1132442798</v>
      </c>
      <c r="N112" s="8"/>
      <c r="O112" s="8"/>
    </row>
    <row r="113" spans="1:15" x14ac:dyDescent="0.25">
      <c r="A113" s="9">
        <v>10724</v>
      </c>
      <c r="B113" s="9">
        <f t="shared" si="5"/>
        <v>1</v>
      </c>
      <c r="C113" s="9">
        <f t="shared" si="6"/>
        <v>0</v>
      </c>
      <c r="D113" s="7" t="s">
        <v>130</v>
      </c>
      <c r="E113" s="8">
        <v>2080</v>
      </c>
      <c r="F113" s="8">
        <v>37578</v>
      </c>
      <c r="G113" s="8">
        <v>108661</v>
      </c>
      <c r="H113" s="8">
        <v>243275</v>
      </c>
      <c r="I113" s="8">
        <v>1450616.6647924078</v>
      </c>
      <c r="J113" s="8">
        <v>500</v>
      </c>
      <c r="K113" s="8">
        <v>500</v>
      </c>
      <c r="L113" s="7">
        <f t="shared" si="7"/>
        <v>389514</v>
      </c>
      <c r="M113" s="7">
        <f t="shared" si="4"/>
        <v>1840130.6647924078</v>
      </c>
      <c r="N113" s="8"/>
      <c r="O113" s="8"/>
    </row>
    <row r="114" spans="1:15" x14ac:dyDescent="0.25">
      <c r="A114" s="9">
        <v>10725</v>
      </c>
      <c r="B114" s="9">
        <f t="shared" si="5"/>
        <v>1</v>
      </c>
      <c r="C114" s="9">
        <f t="shared" si="6"/>
        <v>0</v>
      </c>
      <c r="D114" s="7" t="s">
        <v>131</v>
      </c>
      <c r="E114" s="8">
        <v>722</v>
      </c>
      <c r="F114" s="8">
        <v>23159</v>
      </c>
      <c r="G114" s="8">
        <v>43614</v>
      </c>
      <c r="H114" s="8">
        <v>59924</v>
      </c>
      <c r="I114" s="8">
        <v>515385.79271084099</v>
      </c>
      <c r="J114" s="8">
        <v>500</v>
      </c>
      <c r="K114" s="8">
        <v>500</v>
      </c>
      <c r="L114" s="7">
        <f t="shared" si="7"/>
        <v>126697</v>
      </c>
      <c r="M114" s="7">
        <f t="shared" si="4"/>
        <v>642082.79271084093</v>
      </c>
      <c r="N114" s="8"/>
      <c r="O114" s="8"/>
    </row>
    <row r="115" spans="1:15" x14ac:dyDescent="0.25">
      <c r="A115" s="9">
        <v>10726</v>
      </c>
      <c r="B115" s="9">
        <f t="shared" si="5"/>
        <v>1</v>
      </c>
      <c r="C115" s="9">
        <f t="shared" si="6"/>
        <v>0</v>
      </c>
      <c r="D115" s="7" t="s">
        <v>132</v>
      </c>
      <c r="E115" s="8">
        <v>561</v>
      </c>
      <c r="F115" s="8">
        <v>10485</v>
      </c>
      <c r="G115" s="8">
        <v>26224</v>
      </c>
      <c r="H115" s="8">
        <v>55814</v>
      </c>
      <c r="I115" s="8">
        <v>398123.7134423558</v>
      </c>
      <c r="J115" s="8">
        <v>500</v>
      </c>
      <c r="K115" s="8">
        <v>500</v>
      </c>
      <c r="L115" s="7">
        <f t="shared" si="7"/>
        <v>92523</v>
      </c>
      <c r="M115" s="7">
        <f t="shared" si="4"/>
        <v>490646.7134423558</v>
      </c>
      <c r="N115" s="8"/>
      <c r="O115" s="8"/>
    </row>
    <row r="116" spans="1:15" x14ac:dyDescent="0.25">
      <c r="A116" s="9">
        <v>10727</v>
      </c>
      <c r="B116" s="9">
        <f t="shared" si="5"/>
        <v>1</v>
      </c>
      <c r="C116" s="9">
        <f t="shared" si="6"/>
        <v>0</v>
      </c>
      <c r="D116" s="7" t="s">
        <v>133</v>
      </c>
      <c r="E116" s="8">
        <v>681</v>
      </c>
      <c r="F116" s="8">
        <v>4681</v>
      </c>
      <c r="G116" s="8">
        <v>52911</v>
      </c>
      <c r="H116" s="8">
        <v>509685</v>
      </c>
      <c r="I116" s="8">
        <v>454838.8354194861</v>
      </c>
      <c r="J116" s="8">
        <v>500</v>
      </c>
      <c r="K116" s="8">
        <v>500</v>
      </c>
      <c r="L116" s="7">
        <f t="shared" si="7"/>
        <v>567277</v>
      </c>
      <c r="M116" s="7">
        <f t="shared" si="4"/>
        <v>1022115.835419486</v>
      </c>
      <c r="N116" s="8"/>
      <c r="O116" s="8"/>
    </row>
    <row r="117" spans="1:15" x14ac:dyDescent="0.25">
      <c r="A117" s="9">
        <v>10801</v>
      </c>
      <c r="B117" s="9">
        <f t="shared" si="5"/>
        <v>1</v>
      </c>
      <c r="C117" s="9">
        <f t="shared" si="6"/>
        <v>0</v>
      </c>
      <c r="D117" s="7" t="s">
        <v>134</v>
      </c>
      <c r="E117" s="8">
        <v>3126</v>
      </c>
      <c r="F117" s="8">
        <v>39107</v>
      </c>
      <c r="G117" s="8">
        <v>248113</v>
      </c>
      <c r="H117" s="8">
        <v>397066</v>
      </c>
      <c r="I117" s="8">
        <v>2247885.0133515215</v>
      </c>
      <c r="J117" s="8">
        <v>500</v>
      </c>
      <c r="K117" s="8">
        <v>500</v>
      </c>
      <c r="L117" s="7">
        <f t="shared" si="7"/>
        <v>684286</v>
      </c>
      <c r="M117" s="7">
        <f t="shared" si="4"/>
        <v>2932171.0133515215</v>
      </c>
      <c r="N117" s="8"/>
      <c r="O117" s="8"/>
    </row>
    <row r="118" spans="1:15" x14ac:dyDescent="0.25">
      <c r="A118" s="9">
        <v>10802</v>
      </c>
      <c r="B118" s="9">
        <f t="shared" si="5"/>
        <v>1</v>
      </c>
      <c r="C118" s="9">
        <f t="shared" si="6"/>
        <v>0</v>
      </c>
      <c r="D118" s="7" t="s">
        <v>135</v>
      </c>
      <c r="E118" s="8">
        <v>1405</v>
      </c>
      <c r="F118" s="8">
        <v>12047</v>
      </c>
      <c r="G118" s="8">
        <v>80776</v>
      </c>
      <c r="H118" s="8">
        <v>196016</v>
      </c>
      <c r="I118" s="8">
        <v>1003896.4863093613</v>
      </c>
      <c r="J118" s="8">
        <v>500</v>
      </c>
      <c r="K118" s="8">
        <v>500</v>
      </c>
      <c r="L118" s="7">
        <f t="shared" si="7"/>
        <v>288839</v>
      </c>
      <c r="M118" s="7">
        <f t="shared" si="4"/>
        <v>1292735.4863093612</v>
      </c>
      <c r="N118" s="8"/>
      <c r="O118" s="8"/>
    </row>
    <row r="119" spans="1:15" x14ac:dyDescent="0.25">
      <c r="A119" s="9">
        <v>10803</v>
      </c>
      <c r="B119" s="9">
        <f t="shared" si="5"/>
        <v>1</v>
      </c>
      <c r="C119" s="9">
        <f t="shared" si="6"/>
        <v>0</v>
      </c>
      <c r="D119" s="7" t="s">
        <v>136</v>
      </c>
      <c r="E119" s="8">
        <v>1138</v>
      </c>
      <c r="F119" s="8">
        <v>17711</v>
      </c>
      <c r="G119" s="8">
        <v>72389</v>
      </c>
      <c r="H119" s="8">
        <v>144096</v>
      </c>
      <c r="I119" s="8">
        <v>815714.74028606701</v>
      </c>
      <c r="J119" s="8">
        <v>500</v>
      </c>
      <c r="K119" s="8">
        <v>500</v>
      </c>
      <c r="L119" s="7">
        <f t="shared" si="7"/>
        <v>234196</v>
      </c>
      <c r="M119" s="7">
        <f t="shared" si="4"/>
        <v>1049910.7402860671</v>
      </c>
      <c r="N119" s="8"/>
      <c r="O119" s="8"/>
    </row>
    <row r="120" spans="1:15" x14ac:dyDescent="0.25">
      <c r="A120" s="9">
        <v>10804</v>
      </c>
      <c r="B120" s="9">
        <f t="shared" si="5"/>
        <v>1</v>
      </c>
      <c r="C120" s="9">
        <f t="shared" si="6"/>
        <v>0</v>
      </c>
      <c r="D120" s="7" t="s">
        <v>137</v>
      </c>
      <c r="E120" s="8">
        <v>1411</v>
      </c>
      <c r="F120" s="8">
        <v>32678</v>
      </c>
      <c r="G120" s="8">
        <v>89604</v>
      </c>
      <c r="H120" s="8">
        <v>81163</v>
      </c>
      <c r="I120" s="8">
        <v>1008552.9165398665</v>
      </c>
      <c r="J120" s="8">
        <v>500</v>
      </c>
      <c r="K120" s="8">
        <v>500</v>
      </c>
      <c r="L120" s="7">
        <f t="shared" si="7"/>
        <v>203445</v>
      </c>
      <c r="M120" s="7">
        <f t="shared" si="4"/>
        <v>1211997.9165398665</v>
      </c>
      <c r="N120" s="8"/>
      <c r="O120" s="8"/>
    </row>
    <row r="121" spans="1:15" x14ac:dyDescent="0.25">
      <c r="A121" s="9">
        <v>10805</v>
      </c>
      <c r="B121" s="9">
        <f t="shared" si="5"/>
        <v>1</v>
      </c>
      <c r="C121" s="9">
        <f t="shared" si="6"/>
        <v>0</v>
      </c>
      <c r="D121" s="7" t="s">
        <v>138</v>
      </c>
      <c r="E121" s="8">
        <v>1924</v>
      </c>
      <c r="F121" s="8">
        <v>19390</v>
      </c>
      <c r="G121" s="8">
        <v>127513</v>
      </c>
      <c r="H121" s="8">
        <v>392589</v>
      </c>
      <c r="I121" s="8">
        <v>1369027.2025003103</v>
      </c>
      <c r="J121" s="8">
        <v>500</v>
      </c>
      <c r="K121" s="8">
        <v>500</v>
      </c>
      <c r="L121" s="7">
        <f t="shared" si="7"/>
        <v>539492</v>
      </c>
      <c r="M121" s="7">
        <f t="shared" si="4"/>
        <v>1908519.2025003103</v>
      </c>
      <c r="N121" s="8"/>
      <c r="O121" s="8"/>
    </row>
    <row r="122" spans="1:15" x14ac:dyDescent="0.25">
      <c r="A122" s="9">
        <v>10806</v>
      </c>
      <c r="B122" s="9">
        <f t="shared" si="5"/>
        <v>1</v>
      </c>
      <c r="C122" s="9">
        <f t="shared" si="6"/>
        <v>0</v>
      </c>
      <c r="D122" s="7" t="s">
        <v>139</v>
      </c>
      <c r="E122" s="8">
        <v>637</v>
      </c>
      <c r="F122" s="8">
        <v>2364</v>
      </c>
      <c r="G122" s="8">
        <v>29975</v>
      </c>
      <c r="H122" s="8">
        <v>23296</v>
      </c>
      <c r="I122" s="8">
        <v>462092.1120202787</v>
      </c>
      <c r="J122" s="8">
        <v>500</v>
      </c>
      <c r="K122" s="8">
        <v>500</v>
      </c>
      <c r="L122" s="7">
        <f t="shared" si="7"/>
        <v>55635</v>
      </c>
      <c r="M122" s="7">
        <f t="shared" si="4"/>
        <v>517727.1120202787</v>
      </c>
      <c r="N122" s="8"/>
      <c r="O122" s="8"/>
    </row>
    <row r="123" spans="1:15" x14ac:dyDescent="0.25">
      <c r="A123" s="9">
        <v>10807</v>
      </c>
      <c r="B123" s="9">
        <f t="shared" si="5"/>
        <v>1</v>
      </c>
      <c r="C123" s="9">
        <f t="shared" si="6"/>
        <v>0</v>
      </c>
      <c r="D123" s="7" t="s">
        <v>140</v>
      </c>
      <c r="E123" s="8">
        <v>1915</v>
      </c>
      <c r="F123" s="8">
        <v>6538</v>
      </c>
      <c r="G123" s="8">
        <v>106509</v>
      </c>
      <c r="H123" s="8">
        <v>246687</v>
      </c>
      <c r="I123" s="8">
        <v>1388133.1413007968</v>
      </c>
      <c r="J123" s="8">
        <v>500</v>
      </c>
      <c r="K123" s="8">
        <v>500</v>
      </c>
      <c r="L123" s="7">
        <f t="shared" si="7"/>
        <v>359734</v>
      </c>
      <c r="M123" s="7">
        <f t="shared" si="4"/>
        <v>1747867.1413007968</v>
      </c>
      <c r="N123" s="8"/>
      <c r="O123" s="8"/>
    </row>
    <row r="124" spans="1:15" x14ac:dyDescent="0.25">
      <c r="A124" s="9">
        <v>10808</v>
      </c>
      <c r="B124" s="9">
        <f t="shared" si="5"/>
        <v>1</v>
      </c>
      <c r="C124" s="9">
        <f t="shared" si="6"/>
        <v>0</v>
      </c>
      <c r="D124" s="7" t="s">
        <v>141</v>
      </c>
      <c r="E124" s="8">
        <v>1153</v>
      </c>
      <c r="F124" s="8">
        <v>5392</v>
      </c>
      <c r="G124" s="8">
        <v>58546</v>
      </c>
      <c r="H124" s="8">
        <v>94148</v>
      </c>
      <c r="I124" s="8">
        <v>837455.2437628737</v>
      </c>
      <c r="J124" s="8">
        <v>500</v>
      </c>
      <c r="K124" s="8">
        <v>500</v>
      </c>
      <c r="L124" s="7">
        <f t="shared" si="7"/>
        <v>158086</v>
      </c>
      <c r="M124" s="7">
        <f t="shared" si="4"/>
        <v>995541.2437628737</v>
      </c>
      <c r="N124" s="8"/>
      <c r="O124" s="8"/>
    </row>
    <row r="125" spans="1:15" x14ac:dyDescent="0.25">
      <c r="A125" s="9">
        <v>10809</v>
      </c>
      <c r="B125" s="9">
        <f t="shared" si="5"/>
        <v>1</v>
      </c>
      <c r="C125" s="9">
        <f t="shared" si="6"/>
        <v>0</v>
      </c>
      <c r="D125" s="7" t="s">
        <v>142</v>
      </c>
      <c r="E125" s="8">
        <v>1995</v>
      </c>
      <c r="F125" s="8">
        <v>9736</v>
      </c>
      <c r="G125" s="8">
        <v>117165</v>
      </c>
      <c r="H125" s="8">
        <v>621352</v>
      </c>
      <c r="I125" s="8">
        <v>1412970.2482691591</v>
      </c>
      <c r="J125" s="8">
        <v>500</v>
      </c>
      <c r="K125" s="8">
        <v>500</v>
      </c>
      <c r="L125" s="7">
        <f t="shared" si="7"/>
        <v>748253</v>
      </c>
      <c r="M125" s="7">
        <f t="shared" si="4"/>
        <v>2161223.2482691593</v>
      </c>
      <c r="N125" s="8"/>
      <c r="O125" s="8"/>
    </row>
    <row r="126" spans="1:15" x14ac:dyDescent="0.25">
      <c r="A126" s="9">
        <v>10810</v>
      </c>
      <c r="B126" s="9">
        <f t="shared" si="5"/>
        <v>1</v>
      </c>
      <c r="C126" s="9">
        <f t="shared" si="6"/>
        <v>0</v>
      </c>
      <c r="D126" s="7" t="s">
        <v>143</v>
      </c>
      <c r="E126" s="8">
        <v>863</v>
      </c>
      <c r="F126" s="8">
        <v>17966</v>
      </c>
      <c r="G126" s="8">
        <v>84564</v>
      </c>
      <c r="H126" s="8">
        <v>144622</v>
      </c>
      <c r="I126" s="8">
        <v>743492.01301260386</v>
      </c>
      <c r="J126" s="8">
        <v>500</v>
      </c>
      <c r="K126" s="8">
        <v>500</v>
      </c>
      <c r="L126" s="7">
        <f t="shared" si="7"/>
        <v>247152</v>
      </c>
      <c r="M126" s="7">
        <f t="shared" si="4"/>
        <v>990644.01301260386</v>
      </c>
      <c r="N126" s="8"/>
      <c r="O126" s="8"/>
    </row>
    <row r="127" spans="1:15" x14ac:dyDescent="0.25">
      <c r="A127" s="9">
        <v>10811</v>
      </c>
      <c r="B127" s="9">
        <f t="shared" si="5"/>
        <v>1</v>
      </c>
      <c r="C127" s="9">
        <f t="shared" si="6"/>
        <v>0</v>
      </c>
      <c r="D127" s="7" t="s">
        <v>2035</v>
      </c>
      <c r="E127" s="8">
        <v>1803</v>
      </c>
      <c r="F127" s="8">
        <v>19421</v>
      </c>
      <c r="G127" s="8">
        <v>91888</v>
      </c>
      <c r="H127" s="8">
        <v>76218</v>
      </c>
      <c r="I127" s="8">
        <v>1313436.3780611998</v>
      </c>
      <c r="J127" s="8">
        <v>500</v>
      </c>
      <c r="K127" s="8">
        <v>500</v>
      </c>
      <c r="L127" s="7">
        <f t="shared" si="7"/>
        <v>187527</v>
      </c>
      <c r="M127" s="7">
        <f t="shared" si="4"/>
        <v>1500963.3780611998</v>
      </c>
      <c r="N127" s="8"/>
      <c r="O127" s="8"/>
    </row>
    <row r="128" spans="1:15" x14ac:dyDescent="0.25">
      <c r="A128" s="9">
        <v>10812</v>
      </c>
      <c r="B128" s="9">
        <f t="shared" si="5"/>
        <v>1</v>
      </c>
      <c r="C128" s="9">
        <f t="shared" si="6"/>
        <v>0</v>
      </c>
      <c r="D128" s="7" t="s">
        <v>2036</v>
      </c>
      <c r="E128" s="8">
        <v>1157</v>
      </c>
      <c r="F128" s="8">
        <v>7247</v>
      </c>
      <c r="G128" s="8">
        <v>67419</v>
      </c>
      <c r="H128" s="8">
        <v>226502</v>
      </c>
      <c r="I128" s="8">
        <v>819746.79841647157</v>
      </c>
      <c r="J128" s="8">
        <v>500</v>
      </c>
      <c r="K128" s="8">
        <v>500</v>
      </c>
      <c r="L128" s="7">
        <f t="shared" si="7"/>
        <v>301168</v>
      </c>
      <c r="M128" s="7">
        <f t="shared" si="4"/>
        <v>1120914.7984164716</v>
      </c>
      <c r="N128" s="8"/>
      <c r="O128" s="8"/>
    </row>
    <row r="129" spans="1:15" x14ac:dyDescent="0.25">
      <c r="A129" s="9">
        <v>10813</v>
      </c>
      <c r="B129" s="9">
        <f t="shared" si="5"/>
        <v>1</v>
      </c>
      <c r="C129" s="9">
        <f t="shared" si="6"/>
        <v>0</v>
      </c>
      <c r="D129" s="7" t="s">
        <v>144</v>
      </c>
      <c r="E129" s="8">
        <v>1671</v>
      </c>
      <c r="F129" s="8">
        <v>14590</v>
      </c>
      <c r="G129" s="8">
        <v>87469</v>
      </c>
      <c r="H129" s="8">
        <v>204749</v>
      </c>
      <c r="I129" s="8">
        <v>1188946.5267057195</v>
      </c>
      <c r="J129" s="8">
        <v>500</v>
      </c>
      <c r="K129" s="8">
        <v>500</v>
      </c>
      <c r="L129" s="7">
        <f t="shared" si="7"/>
        <v>306808</v>
      </c>
      <c r="M129" s="7">
        <f t="shared" si="4"/>
        <v>1495754.5267057195</v>
      </c>
      <c r="N129" s="8"/>
      <c r="O129" s="8"/>
    </row>
    <row r="130" spans="1:15" x14ac:dyDescent="0.25">
      <c r="A130" s="9">
        <v>10814</v>
      </c>
      <c r="B130" s="9">
        <f t="shared" si="5"/>
        <v>1</v>
      </c>
      <c r="C130" s="9">
        <f t="shared" si="6"/>
        <v>0</v>
      </c>
      <c r="D130" s="7" t="s">
        <v>145</v>
      </c>
      <c r="E130" s="8">
        <v>1082</v>
      </c>
      <c r="F130" s="8">
        <v>3220</v>
      </c>
      <c r="G130" s="8">
        <v>88788</v>
      </c>
      <c r="H130" s="8">
        <v>990540</v>
      </c>
      <c r="I130" s="8">
        <v>716713.57129013771</v>
      </c>
      <c r="J130" s="8">
        <v>500</v>
      </c>
      <c r="K130" s="8">
        <v>500</v>
      </c>
      <c r="L130" s="7">
        <f t="shared" si="7"/>
        <v>1082548</v>
      </c>
      <c r="M130" s="7">
        <f t="shared" si="4"/>
        <v>1799261.5712901377</v>
      </c>
      <c r="N130" s="8"/>
      <c r="O130" s="8"/>
    </row>
    <row r="131" spans="1:15" x14ac:dyDescent="0.25">
      <c r="A131" s="9">
        <v>10815</v>
      </c>
      <c r="B131" s="9">
        <f t="shared" si="5"/>
        <v>1</v>
      </c>
      <c r="C131" s="9">
        <f t="shared" si="6"/>
        <v>0</v>
      </c>
      <c r="D131" s="7" t="s">
        <v>146</v>
      </c>
      <c r="E131" s="8">
        <v>1427</v>
      </c>
      <c r="F131" s="8">
        <v>37186</v>
      </c>
      <c r="G131" s="8">
        <v>75569</v>
      </c>
      <c r="H131" s="8">
        <v>71680</v>
      </c>
      <c r="I131" s="8">
        <v>1024006.9860854602</v>
      </c>
      <c r="J131" s="8">
        <v>500</v>
      </c>
      <c r="K131" s="8">
        <v>500</v>
      </c>
      <c r="L131" s="7">
        <f t="shared" si="7"/>
        <v>184435</v>
      </c>
      <c r="M131" s="7">
        <f t="shared" si="4"/>
        <v>1208441.9860854601</v>
      </c>
      <c r="N131" s="8"/>
      <c r="O131" s="8"/>
    </row>
    <row r="132" spans="1:15" x14ac:dyDescent="0.25">
      <c r="A132" s="9">
        <v>10816</v>
      </c>
      <c r="B132" s="9">
        <f t="shared" si="5"/>
        <v>1</v>
      </c>
      <c r="C132" s="9">
        <f t="shared" si="6"/>
        <v>0</v>
      </c>
      <c r="D132" s="7" t="s">
        <v>147</v>
      </c>
      <c r="E132" s="8">
        <v>3124</v>
      </c>
      <c r="F132" s="8">
        <v>4692</v>
      </c>
      <c r="G132" s="8">
        <v>375003</v>
      </c>
      <c r="H132" s="8">
        <v>1660434</v>
      </c>
      <c r="I132" s="8">
        <v>2243067.0986170443</v>
      </c>
      <c r="J132" s="8">
        <v>500</v>
      </c>
      <c r="K132" s="8">
        <v>500</v>
      </c>
      <c r="L132" s="7">
        <f t="shared" si="7"/>
        <v>2040129</v>
      </c>
      <c r="M132" s="7">
        <f t="shared" si="4"/>
        <v>4283196.0986170443</v>
      </c>
      <c r="N132" s="8"/>
      <c r="O132" s="8"/>
    </row>
    <row r="133" spans="1:15" x14ac:dyDescent="0.25">
      <c r="A133" s="9">
        <v>10817</v>
      </c>
      <c r="B133" s="9">
        <f t="shared" si="5"/>
        <v>1</v>
      </c>
      <c r="C133" s="9">
        <f t="shared" si="6"/>
        <v>0</v>
      </c>
      <c r="D133" s="7" t="s">
        <v>148</v>
      </c>
      <c r="E133" s="8">
        <v>1664</v>
      </c>
      <c r="F133" s="8">
        <v>10456</v>
      </c>
      <c r="G133" s="8">
        <v>77003</v>
      </c>
      <c r="H133" s="8">
        <v>93482</v>
      </c>
      <c r="I133" s="8">
        <v>1209503.9008353711</v>
      </c>
      <c r="J133" s="8">
        <v>500</v>
      </c>
      <c r="K133" s="8">
        <v>500</v>
      </c>
      <c r="L133" s="7">
        <f t="shared" si="7"/>
        <v>180941</v>
      </c>
      <c r="M133" s="7">
        <f t="shared" si="4"/>
        <v>1390444.9008353711</v>
      </c>
      <c r="N133" s="8"/>
      <c r="O133" s="8"/>
    </row>
    <row r="134" spans="1:15" x14ac:dyDescent="0.25">
      <c r="A134" s="9">
        <v>10818</v>
      </c>
      <c r="B134" s="9">
        <f t="shared" si="5"/>
        <v>1</v>
      </c>
      <c r="C134" s="9">
        <f t="shared" si="6"/>
        <v>0</v>
      </c>
      <c r="D134" s="7" t="s">
        <v>149</v>
      </c>
      <c r="E134" s="8">
        <v>853</v>
      </c>
      <c r="F134" s="8">
        <v>2779</v>
      </c>
      <c r="G134" s="8">
        <v>50022</v>
      </c>
      <c r="H134" s="8">
        <v>97182</v>
      </c>
      <c r="I134" s="8">
        <v>623483.58472200367</v>
      </c>
      <c r="J134" s="8">
        <v>500</v>
      </c>
      <c r="K134" s="8">
        <v>500</v>
      </c>
      <c r="L134" s="7">
        <f t="shared" si="7"/>
        <v>149983</v>
      </c>
      <c r="M134" s="7">
        <f t="shared" ref="M134:M197" si="8">L134+I134</f>
        <v>773466.58472200367</v>
      </c>
      <c r="N134" s="8"/>
      <c r="O134" s="8"/>
    </row>
    <row r="135" spans="1:15" x14ac:dyDescent="0.25">
      <c r="A135" s="9">
        <v>10819</v>
      </c>
      <c r="B135" s="9">
        <f t="shared" ref="B135:B198" si="9">INT(A135/10000)</f>
        <v>1</v>
      </c>
      <c r="C135" s="9">
        <f t="shared" ref="C135:C198" si="10">IF(E135&lt;=10000,0,IF(E135&lt;=20000,1,IF(E135&lt;=50000,2,3)))</f>
        <v>0</v>
      </c>
      <c r="D135" s="7" t="s">
        <v>150</v>
      </c>
      <c r="E135" s="8">
        <v>829</v>
      </c>
      <c r="F135" s="8">
        <v>9397</v>
      </c>
      <c r="G135" s="8">
        <v>44721</v>
      </c>
      <c r="H135" s="8">
        <v>73194</v>
      </c>
      <c r="I135" s="8">
        <v>596917.94654619787</v>
      </c>
      <c r="J135" s="8">
        <v>500</v>
      </c>
      <c r="K135" s="8">
        <v>500</v>
      </c>
      <c r="L135" s="7">
        <f t="shared" ref="L135:L198" si="11">F135/J135*500+G135/K135*500+H135</f>
        <v>127312</v>
      </c>
      <c r="M135" s="7">
        <f t="shared" si="8"/>
        <v>724229.94654619787</v>
      </c>
      <c r="N135" s="8"/>
      <c r="O135" s="8"/>
    </row>
    <row r="136" spans="1:15" x14ac:dyDescent="0.25">
      <c r="A136" s="9">
        <v>10820</v>
      </c>
      <c r="B136" s="9">
        <f t="shared" si="9"/>
        <v>1</v>
      </c>
      <c r="C136" s="9">
        <f t="shared" si="10"/>
        <v>0</v>
      </c>
      <c r="D136" s="7" t="s">
        <v>151</v>
      </c>
      <c r="E136" s="8">
        <v>897</v>
      </c>
      <c r="F136" s="8">
        <v>5563</v>
      </c>
      <c r="G136" s="8">
        <v>57084</v>
      </c>
      <c r="H136" s="8">
        <v>78916</v>
      </c>
      <c r="I136" s="8">
        <v>648354.55670789373</v>
      </c>
      <c r="J136" s="8">
        <v>500</v>
      </c>
      <c r="K136" s="8">
        <v>500</v>
      </c>
      <c r="L136" s="7">
        <f t="shared" si="11"/>
        <v>141563</v>
      </c>
      <c r="M136" s="7">
        <f t="shared" si="8"/>
        <v>789917.55670789373</v>
      </c>
      <c r="N136" s="8"/>
      <c r="O136" s="8"/>
    </row>
    <row r="137" spans="1:15" x14ac:dyDescent="0.25">
      <c r="A137" s="9">
        <v>10821</v>
      </c>
      <c r="B137" s="9">
        <f t="shared" si="9"/>
        <v>1</v>
      </c>
      <c r="C137" s="9">
        <f t="shared" si="10"/>
        <v>0</v>
      </c>
      <c r="D137" s="7" t="s">
        <v>152</v>
      </c>
      <c r="E137" s="8">
        <v>1294</v>
      </c>
      <c r="F137" s="8">
        <v>10289</v>
      </c>
      <c r="G137" s="8">
        <v>81909</v>
      </c>
      <c r="H137" s="8">
        <v>251676</v>
      </c>
      <c r="I137" s="8">
        <v>908429.43383763835</v>
      </c>
      <c r="J137" s="8">
        <v>500</v>
      </c>
      <c r="K137" s="8">
        <v>500</v>
      </c>
      <c r="L137" s="7">
        <f t="shared" si="11"/>
        <v>343874</v>
      </c>
      <c r="M137" s="7">
        <f t="shared" si="8"/>
        <v>1252303.4338376382</v>
      </c>
      <c r="N137" s="8"/>
      <c r="O137" s="8"/>
    </row>
    <row r="138" spans="1:15" x14ac:dyDescent="0.25">
      <c r="A138" s="9">
        <v>10822</v>
      </c>
      <c r="B138" s="9">
        <f t="shared" si="9"/>
        <v>1</v>
      </c>
      <c r="C138" s="9">
        <f t="shared" si="10"/>
        <v>0</v>
      </c>
      <c r="D138" s="7" t="s">
        <v>153</v>
      </c>
      <c r="E138" s="8">
        <v>1413</v>
      </c>
      <c r="F138" s="8">
        <v>4659</v>
      </c>
      <c r="G138" s="8">
        <v>142819</v>
      </c>
      <c r="H138" s="8">
        <v>666792</v>
      </c>
      <c r="I138" s="8">
        <v>1002949.3377708701</v>
      </c>
      <c r="J138" s="8">
        <v>500</v>
      </c>
      <c r="K138" s="8">
        <v>500</v>
      </c>
      <c r="L138" s="7">
        <f t="shared" si="11"/>
        <v>814270</v>
      </c>
      <c r="M138" s="7">
        <f t="shared" si="8"/>
        <v>1817219.33777087</v>
      </c>
      <c r="N138" s="8"/>
      <c r="O138" s="8"/>
    </row>
    <row r="139" spans="1:15" x14ac:dyDescent="0.25">
      <c r="A139" s="9">
        <v>10823</v>
      </c>
      <c r="B139" s="9">
        <f t="shared" si="9"/>
        <v>1</v>
      </c>
      <c r="C139" s="9">
        <f t="shared" si="10"/>
        <v>0</v>
      </c>
      <c r="D139" s="7" t="s">
        <v>154</v>
      </c>
      <c r="E139" s="8">
        <v>1806</v>
      </c>
      <c r="F139" s="8">
        <v>8545</v>
      </c>
      <c r="G139" s="8">
        <v>107499</v>
      </c>
      <c r="H139" s="8">
        <v>303201</v>
      </c>
      <c r="I139" s="8">
        <v>1317454.7719927765</v>
      </c>
      <c r="J139" s="8">
        <v>500</v>
      </c>
      <c r="K139" s="8">
        <v>500</v>
      </c>
      <c r="L139" s="7">
        <f t="shared" si="11"/>
        <v>419245</v>
      </c>
      <c r="M139" s="7">
        <f t="shared" si="8"/>
        <v>1736699.7719927765</v>
      </c>
      <c r="N139" s="8"/>
      <c r="O139" s="8"/>
    </row>
    <row r="140" spans="1:15" x14ac:dyDescent="0.25">
      <c r="A140" s="9">
        <v>10824</v>
      </c>
      <c r="B140" s="9">
        <f t="shared" si="9"/>
        <v>1</v>
      </c>
      <c r="C140" s="9">
        <f t="shared" si="10"/>
        <v>0</v>
      </c>
      <c r="D140" s="7" t="s">
        <v>155</v>
      </c>
      <c r="E140" s="8">
        <v>572</v>
      </c>
      <c r="F140" s="8">
        <v>5663</v>
      </c>
      <c r="G140" s="8">
        <v>37225</v>
      </c>
      <c r="H140" s="8">
        <v>30552</v>
      </c>
      <c r="I140" s="8">
        <v>412855.3249873126</v>
      </c>
      <c r="J140" s="8">
        <v>500</v>
      </c>
      <c r="K140" s="8">
        <v>500</v>
      </c>
      <c r="L140" s="7">
        <f t="shared" si="11"/>
        <v>73440</v>
      </c>
      <c r="M140" s="7">
        <f t="shared" si="8"/>
        <v>486295.3249873126</v>
      </c>
      <c r="N140" s="8"/>
      <c r="O140" s="8"/>
    </row>
    <row r="141" spans="1:15" x14ac:dyDescent="0.25">
      <c r="A141" s="9">
        <v>10825</v>
      </c>
      <c r="B141" s="9">
        <f t="shared" si="9"/>
        <v>1</v>
      </c>
      <c r="C141" s="9">
        <f t="shared" si="10"/>
        <v>0</v>
      </c>
      <c r="D141" s="7" t="s">
        <v>156</v>
      </c>
      <c r="E141" s="8">
        <v>677</v>
      </c>
      <c r="F141" s="8">
        <v>2646</v>
      </c>
      <c r="G141" s="8">
        <v>35645</v>
      </c>
      <c r="H141" s="8">
        <v>92856</v>
      </c>
      <c r="I141" s="8">
        <v>486373.39219553489</v>
      </c>
      <c r="J141" s="8">
        <v>500</v>
      </c>
      <c r="K141" s="8">
        <v>500</v>
      </c>
      <c r="L141" s="7">
        <f t="shared" si="11"/>
        <v>131147</v>
      </c>
      <c r="M141" s="7">
        <f t="shared" si="8"/>
        <v>617520.39219553489</v>
      </c>
      <c r="N141" s="8"/>
      <c r="O141" s="8"/>
    </row>
    <row r="142" spans="1:15" x14ac:dyDescent="0.25">
      <c r="A142" s="9">
        <v>10826</v>
      </c>
      <c r="B142" s="9">
        <f t="shared" si="9"/>
        <v>1</v>
      </c>
      <c r="C142" s="9">
        <f t="shared" si="10"/>
        <v>0</v>
      </c>
      <c r="D142" s="7" t="s">
        <v>2037</v>
      </c>
      <c r="E142" s="8">
        <v>648</v>
      </c>
      <c r="F142" s="8">
        <v>2112</v>
      </c>
      <c r="G142" s="8">
        <v>29819</v>
      </c>
      <c r="H142" s="8">
        <v>71144</v>
      </c>
      <c r="I142" s="8">
        <v>466481.09286561084</v>
      </c>
      <c r="J142" s="8">
        <v>500</v>
      </c>
      <c r="K142" s="8">
        <v>500</v>
      </c>
      <c r="L142" s="7">
        <f t="shared" si="11"/>
        <v>103075</v>
      </c>
      <c r="M142" s="7">
        <f t="shared" si="8"/>
        <v>569556.09286561084</v>
      </c>
      <c r="N142" s="8"/>
      <c r="O142" s="8"/>
    </row>
    <row r="143" spans="1:15" x14ac:dyDescent="0.25">
      <c r="A143" s="9">
        <v>10827</v>
      </c>
      <c r="B143" s="9">
        <f t="shared" si="9"/>
        <v>1</v>
      </c>
      <c r="C143" s="9">
        <f t="shared" si="10"/>
        <v>0</v>
      </c>
      <c r="D143" s="7" t="s">
        <v>157</v>
      </c>
      <c r="E143" s="8">
        <v>361</v>
      </c>
      <c r="F143" s="8">
        <v>1910</v>
      </c>
      <c r="G143" s="8">
        <v>18692</v>
      </c>
      <c r="H143" s="8">
        <v>19190</v>
      </c>
      <c r="I143" s="8">
        <v>261665.07519130548</v>
      </c>
      <c r="J143" s="8">
        <v>500</v>
      </c>
      <c r="K143" s="8">
        <v>500</v>
      </c>
      <c r="L143" s="7">
        <f t="shared" si="11"/>
        <v>39792</v>
      </c>
      <c r="M143" s="7">
        <f t="shared" si="8"/>
        <v>301457.07519130548</v>
      </c>
      <c r="N143" s="8"/>
      <c r="O143" s="8"/>
    </row>
    <row r="144" spans="1:15" x14ac:dyDescent="0.25">
      <c r="A144" s="9">
        <v>10828</v>
      </c>
      <c r="B144" s="9">
        <f t="shared" si="9"/>
        <v>1</v>
      </c>
      <c r="C144" s="9">
        <f t="shared" si="10"/>
        <v>0</v>
      </c>
      <c r="D144" s="7" t="s">
        <v>158</v>
      </c>
      <c r="E144" s="8">
        <v>800</v>
      </c>
      <c r="F144" s="8">
        <v>4671</v>
      </c>
      <c r="G144" s="8">
        <v>32361</v>
      </c>
      <c r="H144" s="8">
        <v>39343</v>
      </c>
      <c r="I144" s="8">
        <v>581139.39332299109</v>
      </c>
      <c r="J144" s="8">
        <v>500</v>
      </c>
      <c r="K144" s="8">
        <v>500</v>
      </c>
      <c r="L144" s="7">
        <f t="shared" si="11"/>
        <v>76375</v>
      </c>
      <c r="M144" s="7">
        <f t="shared" si="8"/>
        <v>657514.39332299109</v>
      </c>
      <c r="N144" s="8"/>
      <c r="O144" s="8"/>
    </row>
    <row r="145" spans="1:15" x14ac:dyDescent="0.25">
      <c r="A145" s="9">
        <v>10901</v>
      </c>
      <c r="B145" s="9">
        <f t="shared" si="9"/>
        <v>1</v>
      </c>
      <c r="C145" s="9">
        <f t="shared" si="10"/>
        <v>0</v>
      </c>
      <c r="D145" s="7" t="s">
        <v>159</v>
      </c>
      <c r="E145" s="8">
        <v>1477</v>
      </c>
      <c r="F145" s="8">
        <v>3008</v>
      </c>
      <c r="G145" s="8">
        <v>385775</v>
      </c>
      <c r="H145" s="8">
        <v>711138</v>
      </c>
      <c r="I145" s="8">
        <v>1354898.2762333185</v>
      </c>
      <c r="J145" s="8">
        <v>500</v>
      </c>
      <c r="K145" s="8">
        <v>500</v>
      </c>
      <c r="L145" s="7">
        <f t="shared" si="11"/>
        <v>1099921</v>
      </c>
      <c r="M145" s="7">
        <f t="shared" si="8"/>
        <v>2454819.2762333183</v>
      </c>
      <c r="N145" s="8"/>
      <c r="O145" s="8"/>
    </row>
    <row r="146" spans="1:15" x14ac:dyDescent="0.25">
      <c r="A146" s="9">
        <v>10902</v>
      </c>
      <c r="B146" s="9">
        <f t="shared" si="9"/>
        <v>1</v>
      </c>
      <c r="C146" s="9">
        <f t="shared" si="10"/>
        <v>0</v>
      </c>
      <c r="D146" s="7" t="s">
        <v>160</v>
      </c>
      <c r="E146" s="8">
        <v>2201</v>
      </c>
      <c r="F146" s="8">
        <v>4574</v>
      </c>
      <c r="G146" s="8">
        <v>118467</v>
      </c>
      <c r="H146" s="8">
        <v>172720</v>
      </c>
      <c r="I146" s="8">
        <v>1622391.7134277942</v>
      </c>
      <c r="J146" s="8">
        <v>500</v>
      </c>
      <c r="K146" s="8">
        <v>500</v>
      </c>
      <c r="L146" s="7">
        <f t="shared" si="11"/>
        <v>295761</v>
      </c>
      <c r="M146" s="7">
        <f t="shared" si="8"/>
        <v>1918152.7134277942</v>
      </c>
      <c r="N146" s="8"/>
      <c r="O146" s="8"/>
    </row>
    <row r="147" spans="1:15" x14ac:dyDescent="0.25">
      <c r="A147" s="9">
        <v>10903</v>
      </c>
      <c r="B147" s="9">
        <f t="shared" si="9"/>
        <v>1</v>
      </c>
      <c r="C147" s="9">
        <f t="shared" si="10"/>
        <v>0</v>
      </c>
      <c r="D147" s="7" t="s">
        <v>2038</v>
      </c>
      <c r="E147" s="8">
        <v>1138</v>
      </c>
      <c r="F147" s="8">
        <v>21116</v>
      </c>
      <c r="G147" s="8">
        <v>58774</v>
      </c>
      <c r="H147" s="8">
        <v>39004</v>
      </c>
      <c r="I147" s="8">
        <v>835878.23968446581</v>
      </c>
      <c r="J147" s="8">
        <v>500</v>
      </c>
      <c r="K147" s="8">
        <v>500</v>
      </c>
      <c r="L147" s="7">
        <f t="shared" si="11"/>
        <v>118894</v>
      </c>
      <c r="M147" s="7">
        <f t="shared" si="8"/>
        <v>954772.23968446581</v>
      </c>
      <c r="N147" s="8"/>
      <c r="O147" s="8"/>
    </row>
    <row r="148" spans="1:15" x14ac:dyDescent="0.25">
      <c r="A148" s="9">
        <v>10904</v>
      </c>
      <c r="B148" s="9">
        <f t="shared" si="9"/>
        <v>1</v>
      </c>
      <c r="C148" s="9">
        <f t="shared" si="10"/>
        <v>0</v>
      </c>
      <c r="D148" s="7" t="s">
        <v>161</v>
      </c>
      <c r="E148" s="8">
        <v>1254</v>
      </c>
      <c r="F148" s="8">
        <v>2887</v>
      </c>
      <c r="G148" s="8">
        <v>59052</v>
      </c>
      <c r="H148" s="8">
        <v>376980</v>
      </c>
      <c r="I148" s="8">
        <v>903035.34344542224</v>
      </c>
      <c r="J148" s="8">
        <v>500</v>
      </c>
      <c r="K148" s="8">
        <v>500</v>
      </c>
      <c r="L148" s="7">
        <f t="shared" si="11"/>
        <v>438919</v>
      </c>
      <c r="M148" s="7">
        <f t="shared" si="8"/>
        <v>1341954.3434454221</v>
      </c>
      <c r="N148" s="8"/>
      <c r="O148" s="8"/>
    </row>
    <row r="149" spans="1:15" x14ac:dyDescent="0.25">
      <c r="A149" s="9">
        <v>10905</v>
      </c>
      <c r="B149" s="9">
        <f t="shared" si="9"/>
        <v>1</v>
      </c>
      <c r="C149" s="9">
        <f t="shared" si="10"/>
        <v>0</v>
      </c>
      <c r="D149" s="7" t="s">
        <v>162</v>
      </c>
      <c r="E149" s="8">
        <v>3515</v>
      </c>
      <c r="F149" s="8">
        <v>20254</v>
      </c>
      <c r="G149" s="8">
        <v>206804</v>
      </c>
      <c r="H149" s="8">
        <v>1123409</v>
      </c>
      <c r="I149" s="8">
        <v>2479540.2980999453</v>
      </c>
      <c r="J149" s="8">
        <v>500</v>
      </c>
      <c r="K149" s="8">
        <v>500</v>
      </c>
      <c r="L149" s="7">
        <f t="shared" si="11"/>
        <v>1350467</v>
      </c>
      <c r="M149" s="7">
        <f t="shared" si="8"/>
        <v>3830007.2980999453</v>
      </c>
      <c r="N149" s="8"/>
      <c r="O149" s="8"/>
    </row>
    <row r="150" spans="1:15" x14ac:dyDescent="0.25">
      <c r="A150" s="9">
        <v>10906</v>
      </c>
      <c r="B150" s="9">
        <f t="shared" si="9"/>
        <v>1</v>
      </c>
      <c r="C150" s="9">
        <f t="shared" si="10"/>
        <v>0</v>
      </c>
      <c r="D150" s="7" t="s">
        <v>163</v>
      </c>
      <c r="E150" s="8">
        <v>773</v>
      </c>
      <c r="F150" s="8">
        <v>8085</v>
      </c>
      <c r="G150" s="8">
        <v>32092</v>
      </c>
      <c r="H150" s="8">
        <v>117975</v>
      </c>
      <c r="I150" s="8">
        <v>557364.80433621199</v>
      </c>
      <c r="J150" s="8">
        <v>500</v>
      </c>
      <c r="K150" s="8">
        <v>500</v>
      </c>
      <c r="L150" s="7">
        <f t="shared" si="11"/>
        <v>158152</v>
      </c>
      <c r="M150" s="7">
        <f t="shared" si="8"/>
        <v>715516.80433621199</v>
      </c>
      <c r="N150" s="8"/>
      <c r="O150" s="8"/>
    </row>
    <row r="151" spans="1:15" x14ac:dyDescent="0.25">
      <c r="A151" s="9">
        <v>10907</v>
      </c>
      <c r="B151" s="9">
        <f t="shared" si="9"/>
        <v>1</v>
      </c>
      <c r="C151" s="9">
        <f t="shared" si="10"/>
        <v>0</v>
      </c>
      <c r="D151" s="7" t="s">
        <v>164</v>
      </c>
      <c r="E151" s="8">
        <v>1485</v>
      </c>
      <c r="F151" s="8">
        <v>3387</v>
      </c>
      <c r="G151" s="8">
        <v>79455</v>
      </c>
      <c r="H151" s="8">
        <v>121740</v>
      </c>
      <c r="I151" s="8">
        <v>1070675.3259537145</v>
      </c>
      <c r="J151" s="8">
        <v>500</v>
      </c>
      <c r="K151" s="8">
        <v>500</v>
      </c>
      <c r="L151" s="7">
        <f t="shared" si="11"/>
        <v>204582</v>
      </c>
      <c r="M151" s="7">
        <f t="shared" si="8"/>
        <v>1275257.3259537145</v>
      </c>
      <c r="N151" s="8"/>
      <c r="O151" s="8"/>
    </row>
    <row r="152" spans="1:15" x14ac:dyDescent="0.25">
      <c r="A152" s="9">
        <v>10908</v>
      </c>
      <c r="B152" s="9">
        <f t="shared" si="9"/>
        <v>1</v>
      </c>
      <c r="C152" s="9">
        <f t="shared" si="10"/>
        <v>0</v>
      </c>
      <c r="D152" s="7" t="s">
        <v>165</v>
      </c>
      <c r="E152" s="8">
        <v>1437</v>
      </c>
      <c r="F152" s="8">
        <v>9586</v>
      </c>
      <c r="G152" s="8">
        <v>71459</v>
      </c>
      <c r="H152" s="8">
        <v>94255</v>
      </c>
      <c r="I152" s="8">
        <v>1052130.8636547276</v>
      </c>
      <c r="J152" s="8">
        <v>500</v>
      </c>
      <c r="K152" s="8">
        <v>500</v>
      </c>
      <c r="L152" s="7">
        <f t="shared" si="11"/>
        <v>175300</v>
      </c>
      <c r="M152" s="7">
        <f t="shared" si="8"/>
        <v>1227430.8636547276</v>
      </c>
      <c r="N152" s="8"/>
      <c r="O152" s="8"/>
    </row>
    <row r="153" spans="1:15" x14ac:dyDescent="0.25">
      <c r="A153" s="9">
        <v>10909</v>
      </c>
      <c r="B153" s="9">
        <f t="shared" si="9"/>
        <v>1</v>
      </c>
      <c r="C153" s="9">
        <f t="shared" si="10"/>
        <v>0</v>
      </c>
      <c r="D153" s="7" t="s">
        <v>166</v>
      </c>
      <c r="E153" s="8">
        <v>1149</v>
      </c>
      <c r="F153" s="8">
        <v>5902</v>
      </c>
      <c r="G153" s="8">
        <v>52405</v>
      </c>
      <c r="H153" s="8">
        <v>140411</v>
      </c>
      <c r="I153" s="8">
        <v>832706.36730322707</v>
      </c>
      <c r="J153" s="8">
        <v>500</v>
      </c>
      <c r="K153" s="8">
        <v>500</v>
      </c>
      <c r="L153" s="7">
        <f t="shared" si="11"/>
        <v>198718</v>
      </c>
      <c r="M153" s="7">
        <f t="shared" si="8"/>
        <v>1031424.3673032271</v>
      </c>
      <c r="N153" s="8"/>
      <c r="O153" s="8"/>
    </row>
    <row r="154" spans="1:15" x14ac:dyDescent="0.25">
      <c r="A154" s="9">
        <v>10910</v>
      </c>
      <c r="B154" s="9">
        <f t="shared" si="9"/>
        <v>1</v>
      </c>
      <c r="C154" s="9">
        <f t="shared" si="10"/>
        <v>0</v>
      </c>
      <c r="D154" s="7" t="s">
        <v>167</v>
      </c>
      <c r="E154" s="8">
        <v>1282</v>
      </c>
      <c r="F154" s="8">
        <v>7384</v>
      </c>
      <c r="G154" s="8">
        <v>69295</v>
      </c>
      <c r="H154" s="8">
        <v>255752</v>
      </c>
      <c r="I154" s="8">
        <v>992959.32905946521</v>
      </c>
      <c r="J154" s="8">
        <v>500</v>
      </c>
      <c r="K154" s="8">
        <v>500</v>
      </c>
      <c r="L154" s="7">
        <f t="shared" si="11"/>
        <v>332431</v>
      </c>
      <c r="M154" s="7">
        <f t="shared" si="8"/>
        <v>1325390.3290594653</v>
      </c>
      <c r="N154" s="8"/>
      <c r="O154" s="8"/>
    </row>
    <row r="155" spans="1:15" x14ac:dyDescent="0.25">
      <c r="A155" s="9">
        <v>10911</v>
      </c>
      <c r="B155" s="9">
        <f t="shared" si="9"/>
        <v>1</v>
      </c>
      <c r="C155" s="9">
        <f t="shared" si="10"/>
        <v>0</v>
      </c>
      <c r="D155" s="7" t="s">
        <v>168</v>
      </c>
      <c r="E155" s="8">
        <v>1157</v>
      </c>
      <c r="F155" s="8">
        <v>4455</v>
      </c>
      <c r="G155" s="8">
        <v>59505</v>
      </c>
      <c r="H155" s="8">
        <v>82288</v>
      </c>
      <c r="I155" s="8">
        <v>845199.53802557033</v>
      </c>
      <c r="J155" s="8">
        <v>500</v>
      </c>
      <c r="K155" s="8">
        <v>500</v>
      </c>
      <c r="L155" s="7">
        <f t="shared" si="11"/>
        <v>146248</v>
      </c>
      <c r="M155" s="7">
        <f t="shared" si="8"/>
        <v>991447.53802557033</v>
      </c>
      <c r="N155" s="8"/>
      <c r="O155" s="8"/>
    </row>
    <row r="156" spans="1:15" x14ac:dyDescent="0.25">
      <c r="A156" s="9">
        <v>10912</v>
      </c>
      <c r="B156" s="9">
        <f t="shared" si="9"/>
        <v>1</v>
      </c>
      <c r="C156" s="9">
        <f t="shared" si="10"/>
        <v>0</v>
      </c>
      <c r="D156" s="7" t="s">
        <v>169</v>
      </c>
      <c r="E156" s="8">
        <v>1878</v>
      </c>
      <c r="F156" s="8">
        <v>12233</v>
      </c>
      <c r="G156" s="8">
        <v>113197</v>
      </c>
      <c r="H156" s="8">
        <v>432977</v>
      </c>
      <c r="I156" s="8">
        <v>1326955.6985384014</v>
      </c>
      <c r="J156" s="8">
        <v>500</v>
      </c>
      <c r="K156" s="8">
        <v>500</v>
      </c>
      <c r="L156" s="7">
        <f t="shared" si="11"/>
        <v>558407</v>
      </c>
      <c r="M156" s="7">
        <f t="shared" si="8"/>
        <v>1885362.6985384014</v>
      </c>
      <c r="N156" s="8"/>
      <c r="O156" s="8"/>
    </row>
    <row r="157" spans="1:15" x14ac:dyDescent="0.25">
      <c r="A157" s="9">
        <v>10913</v>
      </c>
      <c r="B157" s="9">
        <f t="shared" si="9"/>
        <v>1</v>
      </c>
      <c r="C157" s="9">
        <f t="shared" si="10"/>
        <v>0</v>
      </c>
      <c r="D157" s="7" t="s">
        <v>170</v>
      </c>
      <c r="E157" s="8">
        <v>644</v>
      </c>
      <c r="F157" s="8">
        <v>11917</v>
      </c>
      <c r="G157" s="8">
        <v>23994</v>
      </c>
      <c r="H157" s="8">
        <v>25016</v>
      </c>
      <c r="I157" s="8">
        <v>472782.32504877687</v>
      </c>
      <c r="J157" s="8">
        <v>500</v>
      </c>
      <c r="K157" s="8">
        <v>500</v>
      </c>
      <c r="L157" s="7">
        <f t="shared" si="11"/>
        <v>60927</v>
      </c>
      <c r="M157" s="7">
        <f t="shared" si="8"/>
        <v>533709.32504877681</v>
      </c>
      <c r="N157" s="8"/>
      <c r="O157" s="8"/>
    </row>
    <row r="158" spans="1:15" x14ac:dyDescent="0.25">
      <c r="A158" s="9">
        <v>10914</v>
      </c>
      <c r="B158" s="9">
        <f t="shared" si="9"/>
        <v>1</v>
      </c>
      <c r="C158" s="9">
        <f t="shared" si="10"/>
        <v>0</v>
      </c>
      <c r="D158" s="7" t="s">
        <v>171</v>
      </c>
      <c r="E158" s="8">
        <v>1633</v>
      </c>
      <c r="F158" s="8">
        <v>15528</v>
      </c>
      <c r="G158" s="8">
        <v>71359</v>
      </c>
      <c r="H158" s="8">
        <v>66049</v>
      </c>
      <c r="I158" s="8">
        <v>1195238.4375919423</v>
      </c>
      <c r="J158" s="8">
        <v>500</v>
      </c>
      <c r="K158" s="8">
        <v>500</v>
      </c>
      <c r="L158" s="7">
        <f t="shared" si="11"/>
        <v>152936</v>
      </c>
      <c r="M158" s="7">
        <f t="shared" si="8"/>
        <v>1348174.4375919423</v>
      </c>
      <c r="N158" s="8"/>
      <c r="O158" s="8"/>
    </row>
    <row r="159" spans="1:15" x14ac:dyDescent="0.25">
      <c r="A159" s="9">
        <v>10915</v>
      </c>
      <c r="B159" s="9">
        <f t="shared" si="9"/>
        <v>1</v>
      </c>
      <c r="C159" s="9">
        <f t="shared" si="10"/>
        <v>0</v>
      </c>
      <c r="D159" s="7" t="s">
        <v>172</v>
      </c>
      <c r="E159" s="8">
        <v>998</v>
      </c>
      <c r="F159" s="8">
        <v>2212</v>
      </c>
      <c r="G159" s="8">
        <v>40599</v>
      </c>
      <c r="H159" s="8">
        <v>41021</v>
      </c>
      <c r="I159" s="8">
        <v>730340.73987459403</v>
      </c>
      <c r="J159" s="8">
        <v>500</v>
      </c>
      <c r="K159" s="8">
        <v>500</v>
      </c>
      <c r="L159" s="7">
        <f t="shared" si="11"/>
        <v>83832</v>
      </c>
      <c r="M159" s="7">
        <f t="shared" si="8"/>
        <v>814172.73987459403</v>
      </c>
      <c r="N159" s="8"/>
      <c r="O159" s="8"/>
    </row>
    <row r="160" spans="1:15" x14ac:dyDescent="0.25">
      <c r="A160" s="9">
        <v>10916</v>
      </c>
      <c r="B160" s="9">
        <f t="shared" si="9"/>
        <v>1</v>
      </c>
      <c r="C160" s="9">
        <f t="shared" si="10"/>
        <v>0</v>
      </c>
      <c r="D160" s="7" t="s">
        <v>173</v>
      </c>
      <c r="E160" s="8">
        <v>2419</v>
      </c>
      <c r="F160" s="8">
        <v>17519</v>
      </c>
      <c r="G160" s="8">
        <v>140619</v>
      </c>
      <c r="H160" s="8">
        <v>223338</v>
      </c>
      <c r="I160" s="8">
        <v>1771863.6628830945</v>
      </c>
      <c r="J160" s="8">
        <v>500</v>
      </c>
      <c r="K160" s="8">
        <v>500</v>
      </c>
      <c r="L160" s="7">
        <f t="shared" si="11"/>
        <v>381476</v>
      </c>
      <c r="M160" s="7">
        <f t="shared" si="8"/>
        <v>2153339.6628830945</v>
      </c>
      <c r="N160" s="8"/>
      <c r="O160" s="8"/>
    </row>
    <row r="161" spans="1:15" x14ac:dyDescent="0.25">
      <c r="A161" s="9">
        <v>10917</v>
      </c>
      <c r="B161" s="9">
        <f t="shared" si="9"/>
        <v>1</v>
      </c>
      <c r="C161" s="9">
        <f t="shared" si="10"/>
        <v>0</v>
      </c>
      <c r="D161" s="7" t="s">
        <v>174</v>
      </c>
      <c r="E161" s="8">
        <v>7293</v>
      </c>
      <c r="F161" s="8">
        <v>55248</v>
      </c>
      <c r="G161" s="8">
        <v>671109</v>
      </c>
      <c r="H161" s="8">
        <v>4050441</v>
      </c>
      <c r="I161" s="8">
        <v>5247452.365633986</v>
      </c>
      <c r="J161" s="8">
        <v>500</v>
      </c>
      <c r="K161" s="8">
        <v>500</v>
      </c>
      <c r="L161" s="7">
        <f t="shared" si="11"/>
        <v>4776798</v>
      </c>
      <c r="M161" s="7">
        <f t="shared" si="8"/>
        <v>10024250.365633987</v>
      </c>
      <c r="N161" s="8"/>
      <c r="O161" s="8"/>
    </row>
    <row r="162" spans="1:15" x14ac:dyDescent="0.25">
      <c r="A162" s="9">
        <v>10918</v>
      </c>
      <c r="B162" s="9">
        <f t="shared" si="9"/>
        <v>1</v>
      </c>
      <c r="C162" s="9">
        <f t="shared" si="10"/>
        <v>0</v>
      </c>
      <c r="D162" s="7" t="s">
        <v>175</v>
      </c>
      <c r="E162" s="8">
        <v>5566</v>
      </c>
      <c r="F162" s="8">
        <v>6552</v>
      </c>
      <c r="G162" s="8">
        <v>353668</v>
      </c>
      <c r="H162" s="8">
        <v>1859322</v>
      </c>
      <c r="I162" s="8">
        <v>3956374.5536536775</v>
      </c>
      <c r="J162" s="8">
        <v>500</v>
      </c>
      <c r="K162" s="8">
        <v>500</v>
      </c>
      <c r="L162" s="7">
        <f t="shared" si="11"/>
        <v>2219542</v>
      </c>
      <c r="M162" s="7">
        <f t="shared" si="8"/>
        <v>6175916.5536536779</v>
      </c>
      <c r="N162" s="8"/>
      <c r="O162" s="8"/>
    </row>
    <row r="163" spans="1:15" x14ac:dyDescent="0.25">
      <c r="A163" s="9">
        <v>10919</v>
      </c>
      <c r="B163" s="9">
        <f t="shared" si="9"/>
        <v>1</v>
      </c>
      <c r="C163" s="9">
        <f t="shared" si="10"/>
        <v>0</v>
      </c>
      <c r="D163" s="7" t="s">
        <v>176</v>
      </c>
      <c r="E163" s="8">
        <v>3163</v>
      </c>
      <c r="F163" s="8">
        <v>23566</v>
      </c>
      <c r="G163" s="8">
        <v>171599</v>
      </c>
      <c r="H163" s="8">
        <v>315484</v>
      </c>
      <c r="I163" s="8">
        <v>2308288.6634372766</v>
      </c>
      <c r="J163" s="8">
        <v>500</v>
      </c>
      <c r="K163" s="8">
        <v>500</v>
      </c>
      <c r="L163" s="7">
        <f t="shared" si="11"/>
        <v>510649</v>
      </c>
      <c r="M163" s="7">
        <f t="shared" si="8"/>
        <v>2818937.6634372766</v>
      </c>
      <c r="N163" s="8"/>
      <c r="O163" s="8"/>
    </row>
    <row r="164" spans="1:15" x14ac:dyDescent="0.25">
      <c r="A164" s="9">
        <v>10920</v>
      </c>
      <c r="B164" s="9">
        <f t="shared" si="9"/>
        <v>1</v>
      </c>
      <c r="C164" s="9">
        <f t="shared" si="10"/>
        <v>0</v>
      </c>
      <c r="D164" s="7" t="s">
        <v>177</v>
      </c>
      <c r="E164" s="8">
        <v>1645</v>
      </c>
      <c r="F164" s="8">
        <v>4395</v>
      </c>
      <c r="G164" s="8">
        <v>91066</v>
      </c>
      <c r="H164" s="8">
        <v>164290</v>
      </c>
      <c r="I164" s="8">
        <v>1187634.649315929</v>
      </c>
      <c r="J164" s="8">
        <v>500</v>
      </c>
      <c r="K164" s="8">
        <v>500</v>
      </c>
      <c r="L164" s="7">
        <f t="shared" si="11"/>
        <v>259751</v>
      </c>
      <c r="M164" s="7">
        <f t="shared" si="8"/>
        <v>1447385.649315929</v>
      </c>
      <c r="N164" s="8"/>
      <c r="O164" s="8"/>
    </row>
    <row r="165" spans="1:15" x14ac:dyDescent="0.25">
      <c r="A165" s="9">
        <v>10921</v>
      </c>
      <c r="B165" s="9">
        <f t="shared" si="9"/>
        <v>1</v>
      </c>
      <c r="C165" s="9">
        <f t="shared" si="10"/>
        <v>0</v>
      </c>
      <c r="D165" s="7" t="s">
        <v>178</v>
      </c>
      <c r="E165" s="8">
        <v>1443</v>
      </c>
      <c r="F165" s="8">
        <v>6785</v>
      </c>
      <c r="G165" s="8">
        <v>75085</v>
      </c>
      <c r="H165" s="8">
        <v>143823</v>
      </c>
      <c r="I165" s="8">
        <v>1035803.5113673871</v>
      </c>
      <c r="J165" s="8">
        <v>500</v>
      </c>
      <c r="K165" s="8">
        <v>500</v>
      </c>
      <c r="L165" s="7">
        <f t="shared" si="11"/>
        <v>225693</v>
      </c>
      <c r="M165" s="7">
        <f t="shared" si="8"/>
        <v>1261496.5113673871</v>
      </c>
      <c r="N165" s="8"/>
      <c r="O165" s="8"/>
    </row>
    <row r="166" spans="1:15" x14ac:dyDescent="0.25">
      <c r="A166" s="9">
        <v>10922</v>
      </c>
      <c r="B166" s="9">
        <f t="shared" si="9"/>
        <v>1</v>
      </c>
      <c r="C166" s="9">
        <f t="shared" si="10"/>
        <v>0</v>
      </c>
      <c r="D166" s="7" t="s">
        <v>179</v>
      </c>
      <c r="E166" s="8">
        <v>757</v>
      </c>
      <c r="F166" s="8">
        <v>20468</v>
      </c>
      <c r="G166" s="8">
        <v>32097</v>
      </c>
      <c r="H166" s="8">
        <v>31460</v>
      </c>
      <c r="I166" s="8">
        <v>546115.30656222126</v>
      </c>
      <c r="J166" s="8">
        <v>500</v>
      </c>
      <c r="K166" s="8">
        <v>500</v>
      </c>
      <c r="L166" s="7">
        <f t="shared" si="11"/>
        <v>84025</v>
      </c>
      <c r="M166" s="7">
        <f t="shared" si="8"/>
        <v>630140.30656222126</v>
      </c>
      <c r="N166" s="8"/>
      <c r="O166" s="8"/>
    </row>
    <row r="167" spans="1:15" x14ac:dyDescent="0.25">
      <c r="A167" s="9">
        <v>10923</v>
      </c>
      <c r="B167" s="9">
        <f t="shared" si="9"/>
        <v>1</v>
      </c>
      <c r="C167" s="9">
        <f t="shared" si="10"/>
        <v>0</v>
      </c>
      <c r="D167" s="7" t="s">
        <v>180</v>
      </c>
      <c r="E167" s="8">
        <v>1993</v>
      </c>
      <c r="F167" s="8">
        <v>11546</v>
      </c>
      <c r="G167" s="8">
        <v>85494</v>
      </c>
      <c r="H167" s="8">
        <v>101712</v>
      </c>
      <c r="I167" s="8">
        <v>1473369.5888995528</v>
      </c>
      <c r="J167" s="8">
        <v>500</v>
      </c>
      <c r="K167" s="8">
        <v>500</v>
      </c>
      <c r="L167" s="7">
        <f t="shared" si="11"/>
        <v>198752</v>
      </c>
      <c r="M167" s="7">
        <f t="shared" si="8"/>
        <v>1672121.5888995528</v>
      </c>
      <c r="N167" s="8"/>
      <c r="O167" s="8"/>
    </row>
    <row r="168" spans="1:15" x14ac:dyDescent="0.25">
      <c r="A168" s="9">
        <v>10924</v>
      </c>
      <c r="B168" s="9">
        <f t="shared" si="9"/>
        <v>1</v>
      </c>
      <c r="C168" s="9">
        <f t="shared" si="10"/>
        <v>0</v>
      </c>
      <c r="D168" s="7" t="s">
        <v>181</v>
      </c>
      <c r="E168" s="8">
        <v>1024</v>
      </c>
      <c r="F168" s="8">
        <v>5227</v>
      </c>
      <c r="G168" s="8">
        <v>49689</v>
      </c>
      <c r="H168" s="8">
        <v>99255</v>
      </c>
      <c r="I168" s="8">
        <v>740715.63101244858</v>
      </c>
      <c r="J168" s="8">
        <v>500</v>
      </c>
      <c r="K168" s="8">
        <v>500</v>
      </c>
      <c r="L168" s="7">
        <f t="shared" si="11"/>
        <v>154171</v>
      </c>
      <c r="M168" s="7">
        <f t="shared" si="8"/>
        <v>894886.63101244858</v>
      </c>
      <c r="N168" s="8"/>
      <c r="O168" s="8"/>
    </row>
    <row r="169" spans="1:15" x14ac:dyDescent="0.25">
      <c r="A169" s="9">
        <v>10925</v>
      </c>
      <c r="B169" s="9">
        <f t="shared" si="9"/>
        <v>1</v>
      </c>
      <c r="C169" s="9">
        <f t="shared" si="10"/>
        <v>0</v>
      </c>
      <c r="D169" s="7" t="s">
        <v>182</v>
      </c>
      <c r="E169" s="8">
        <v>900</v>
      </c>
      <c r="F169" s="8">
        <v>6751</v>
      </c>
      <c r="G169" s="8">
        <v>125384</v>
      </c>
      <c r="H169" s="8">
        <v>451209</v>
      </c>
      <c r="I169" s="8">
        <v>681569.12237612647</v>
      </c>
      <c r="J169" s="8">
        <v>500</v>
      </c>
      <c r="K169" s="8">
        <v>500</v>
      </c>
      <c r="L169" s="7">
        <f t="shared" si="11"/>
        <v>583344</v>
      </c>
      <c r="M169" s="7">
        <f t="shared" si="8"/>
        <v>1264913.1223761265</v>
      </c>
      <c r="N169" s="8"/>
      <c r="O169" s="8"/>
    </row>
    <row r="170" spans="1:15" x14ac:dyDescent="0.25">
      <c r="A170" s="9">
        <v>10926</v>
      </c>
      <c r="B170" s="9">
        <f t="shared" si="9"/>
        <v>1</v>
      </c>
      <c r="C170" s="9">
        <f t="shared" si="10"/>
        <v>0</v>
      </c>
      <c r="D170" s="7" t="s">
        <v>183</v>
      </c>
      <c r="E170" s="8">
        <v>805</v>
      </c>
      <c r="F170" s="8">
        <v>13654</v>
      </c>
      <c r="G170" s="8">
        <v>34630</v>
      </c>
      <c r="H170" s="8">
        <v>34296</v>
      </c>
      <c r="I170" s="8">
        <v>583208.82220396691</v>
      </c>
      <c r="J170" s="8">
        <v>500</v>
      </c>
      <c r="K170" s="8">
        <v>500</v>
      </c>
      <c r="L170" s="7">
        <f t="shared" si="11"/>
        <v>82580</v>
      </c>
      <c r="M170" s="7">
        <f t="shared" si="8"/>
        <v>665788.82220396691</v>
      </c>
      <c r="N170" s="8"/>
      <c r="O170" s="8"/>
    </row>
    <row r="171" spans="1:15" x14ac:dyDescent="0.25">
      <c r="A171" s="9">
        <v>10927</v>
      </c>
      <c r="B171" s="9">
        <f t="shared" si="9"/>
        <v>1</v>
      </c>
      <c r="C171" s="9">
        <f t="shared" si="10"/>
        <v>0</v>
      </c>
      <c r="D171" s="7" t="s">
        <v>184</v>
      </c>
      <c r="E171" s="8">
        <v>1129</v>
      </c>
      <c r="F171" s="8">
        <v>4603</v>
      </c>
      <c r="G171" s="8">
        <v>44558</v>
      </c>
      <c r="H171" s="8">
        <v>53170</v>
      </c>
      <c r="I171" s="8">
        <v>825501.22632210737</v>
      </c>
      <c r="J171" s="8">
        <v>500</v>
      </c>
      <c r="K171" s="8">
        <v>500</v>
      </c>
      <c r="L171" s="7">
        <f t="shared" si="11"/>
        <v>102331</v>
      </c>
      <c r="M171" s="7">
        <f t="shared" si="8"/>
        <v>927832.22632210737</v>
      </c>
      <c r="N171" s="8"/>
      <c r="O171" s="8"/>
    </row>
    <row r="172" spans="1:15" x14ac:dyDescent="0.25">
      <c r="A172" s="9">
        <v>10928</v>
      </c>
      <c r="B172" s="9">
        <f t="shared" si="9"/>
        <v>1</v>
      </c>
      <c r="C172" s="9">
        <f t="shared" si="10"/>
        <v>0</v>
      </c>
      <c r="D172" s="7" t="s">
        <v>185</v>
      </c>
      <c r="E172" s="8">
        <v>1359</v>
      </c>
      <c r="F172" s="8">
        <v>5414</v>
      </c>
      <c r="G172" s="8">
        <v>80240</v>
      </c>
      <c r="H172" s="8">
        <v>158021</v>
      </c>
      <c r="I172" s="8">
        <v>980380.87986016821</v>
      </c>
      <c r="J172" s="8">
        <v>500</v>
      </c>
      <c r="K172" s="8">
        <v>500</v>
      </c>
      <c r="L172" s="7">
        <f t="shared" si="11"/>
        <v>243675</v>
      </c>
      <c r="M172" s="7">
        <f t="shared" si="8"/>
        <v>1224055.8798601683</v>
      </c>
      <c r="N172" s="8"/>
      <c r="O172" s="8"/>
    </row>
    <row r="173" spans="1:15" x14ac:dyDescent="0.25">
      <c r="A173" s="9">
        <v>10929</v>
      </c>
      <c r="B173" s="9">
        <f t="shared" si="9"/>
        <v>1</v>
      </c>
      <c r="C173" s="9">
        <f t="shared" si="10"/>
        <v>0</v>
      </c>
      <c r="D173" s="7" t="s">
        <v>186</v>
      </c>
      <c r="E173" s="8">
        <v>782</v>
      </c>
      <c r="F173" s="8">
        <v>1396</v>
      </c>
      <c r="G173" s="8">
        <v>25578</v>
      </c>
      <c r="H173" s="8">
        <v>40466</v>
      </c>
      <c r="I173" s="8">
        <v>577733.05008555448</v>
      </c>
      <c r="J173" s="8">
        <v>500</v>
      </c>
      <c r="K173" s="8">
        <v>500</v>
      </c>
      <c r="L173" s="7">
        <f t="shared" si="11"/>
        <v>67440</v>
      </c>
      <c r="M173" s="7">
        <f t="shared" si="8"/>
        <v>645173.05008555448</v>
      </c>
      <c r="N173" s="8"/>
      <c r="O173" s="8"/>
    </row>
    <row r="174" spans="1:15" x14ac:dyDescent="0.25">
      <c r="A174" s="9">
        <v>10930</v>
      </c>
      <c r="B174" s="9">
        <f t="shared" si="9"/>
        <v>1</v>
      </c>
      <c r="C174" s="9">
        <f t="shared" si="10"/>
        <v>0</v>
      </c>
      <c r="D174" s="7" t="s">
        <v>187</v>
      </c>
      <c r="E174" s="8">
        <v>747</v>
      </c>
      <c r="F174" s="8">
        <v>2892</v>
      </c>
      <c r="G174" s="8">
        <v>29673</v>
      </c>
      <c r="H174" s="8">
        <v>21945</v>
      </c>
      <c r="I174" s="8">
        <v>550854.01441269997</v>
      </c>
      <c r="J174" s="8">
        <v>500</v>
      </c>
      <c r="K174" s="8">
        <v>500</v>
      </c>
      <c r="L174" s="7">
        <f t="shared" si="11"/>
        <v>54510</v>
      </c>
      <c r="M174" s="7">
        <f t="shared" si="8"/>
        <v>605364.01441269997</v>
      </c>
      <c r="N174" s="8"/>
      <c r="O174" s="8"/>
    </row>
    <row r="175" spans="1:15" x14ac:dyDescent="0.25">
      <c r="A175" s="9">
        <v>10931</v>
      </c>
      <c r="B175" s="9">
        <f t="shared" si="9"/>
        <v>1</v>
      </c>
      <c r="C175" s="9">
        <f t="shared" si="10"/>
        <v>0</v>
      </c>
      <c r="D175" s="7" t="s">
        <v>188</v>
      </c>
      <c r="E175" s="8">
        <v>293</v>
      </c>
      <c r="F175" s="8">
        <v>4169</v>
      </c>
      <c r="G175" s="8">
        <v>8768</v>
      </c>
      <c r="H175" s="8">
        <v>20738</v>
      </c>
      <c r="I175" s="8">
        <v>213376.47835310202</v>
      </c>
      <c r="J175" s="8">
        <v>500</v>
      </c>
      <c r="K175" s="8">
        <v>500</v>
      </c>
      <c r="L175" s="7">
        <f t="shared" si="11"/>
        <v>33675</v>
      </c>
      <c r="M175" s="7">
        <f t="shared" si="8"/>
        <v>247051.47835310202</v>
      </c>
      <c r="N175" s="8"/>
      <c r="O175" s="8"/>
    </row>
    <row r="176" spans="1:15" x14ac:dyDescent="0.25">
      <c r="A176" s="9">
        <v>10932</v>
      </c>
      <c r="B176" s="9">
        <f t="shared" si="9"/>
        <v>1</v>
      </c>
      <c r="C176" s="9">
        <f t="shared" si="10"/>
        <v>0</v>
      </c>
      <c r="D176" s="7" t="s">
        <v>189</v>
      </c>
      <c r="E176" s="8">
        <v>284</v>
      </c>
      <c r="F176" s="8">
        <v>7487</v>
      </c>
      <c r="G176" s="8">
        <v>10701</v>
      </c>
      <c r="H176" s="8">
        <v>5952</v>
      </c>
      <c r="I176" s="8">
        <v>206261.52647355234</v>
      </c>
      <c r="J176" s="8">
        <v>500</v>
      </c>
      <c r="K176" s="8">
        <v>500</v>
      </c>
      <c r="L176" s="7">
        <f t="shared" si="11"/>
        <v>24140</v>
      </c>
      <c r="M176" s="7">
        <f t="shared" si="8"/>
        <v>230401.52647355234</v>
      </c>
      <c r="N176" s="8"/>
      <c r="O176" s="8"/>
    </row>
    <row r="177" spans="1:15" x14ac:dyDescent="0.25">
      <c r="A177" s="9">
        <v>20101</v>
      </c>
      <c r="B177" s="9">
        <f t="shared" si="9"/>
        <v>2</v>
      </c>
      <c r="C177" s="9">
        <f t="shared" si="10"/>
        <v>3</v>
      </c>
      <c r="D177" s="7" t="s">
        <v>2039</v>
      </c>
      <c r="E177" s="8">
        <v>97688</v>
      </c>
      <c r="F177" s="8">
        <v>43901</v>
      </c>
      <c r="G177" s="8">
        <v>9584498</v>
      </c>
      <c r="H177" s="8">
        <v>42316540</v>
      </c>
      <c r="I177" s="8">
        <v>115566091.36349338</v>
      </c>
      <c r="J177" s="8">
        <v>500</v>
      </c>
      <c r="K177" s="8">
        <v>500</v>
      </c>
      <c r="L177" s="7">
        <f t="shared" si="11"/>
        <v>51944939</v>
      </c>
      <c r="M177" s="7">
        <f t="shared" si="8"/>
        <v>167511030.36349338</v>
      </c>
      <c r="N177" s="8">
        <v>1</v>
      </c>
      <c r="O177" s="8">
        <v>1</v>
      </c>
    </row>
    <row r="178" spans="1:15" x14ac:dyDescent="0.25">
      <c r="A178" s="9">
        <v>20201</v>
      </c>
      <c r="B178" s="9">
        <f t="shared" si="9"/>
        <v>2</v>
      </c>
      <c r="C178" s="9">
        <f t="shared" si="10"/>
        <v>3</v>
      </c>
      <c r="D178" s="7" t="s">
        <v>190</v>
      </c>
      <c r="E178" s="8">
        <v>60489</v>
      </c>
      <c r="F178" s="8">
        <v>28799</v>
      </c>
      <c r="G178" s="8">
        <v>6325687</v>
      </c>
      <c r="H178" s="8">
        <v>28644278</v>
      </c>
      <c r="I178" s="8">
        <v>71542451.11310102</v>
      </c>
      <c r="J178" s="8">
        <v>500</v>
      </c>
      <c r="K178" s="8">
        <v>500</v>
      </c>
      <c r="L178" s="7">
        <f t="shared" si="11"/>
        <v>34998764</v>
      </c>
      <c r="M178" s="7">
        <f t="shared" si="8"/>
        <v>106541215.11310102</v>
      </c>
      <c r="N178" s="8">
        <v>1</v>
      </c>
      <c r="O178" s="8"/>
    </row>
    <row r="179" spans="1:15" x14ac:dyDescent="0.25">
      <c r="A179" s="9">
        <v>20302</v>
      </c>
      <c r="B179" s="9">
        <f t="shared" si="9"/>
        <v>2</v>
      </c>
      <c r="C179" s="9">
        <f t="shared" si="10"/>
        <v>0</v>
      </c>
      <c r="D179" s="7" t="s">
        <v>191</v>
      </c>
      <c r="E179" s="8">
        <v>1238</v>
      </c>
      <c r="F179" s="8">
        <v>4715</v>
      </c>
      <c r="G179" s="8">
        <v>64698</v>
      </c>
      <c r="H179" s="8">
        <v>101136</v>
      </c>
      <c r="I179" s="8">
        <v>963526.3361624172</v>
      </c>
      <c r="J179" s="8">
        <v>500</v>
      </c>
      <c r="K179" s="8">
        <v>500</v>
      </c>
      <c r="L179" s="7">
        <f t="shared" si="11"/>
        <v>170549</v>
      </c>
      <c r="M179" s="7">
        <f t="shared" si="8"/>
        <v>1134075.3361624172</v>
      </c>
      <c r="N179" s="8"/>
      <c r="O179" s="8"/>
    </row>
    <row r="180" spans="1:15" x14ac:dyDescent="0.25">
      <c r="A180" s="9">
        <v>20305</v>
      </c>
      <c r="B180" s="9">
        <f t="shared" si="9"/>
        <v>2</v>
      </c>
      <c r="C180" s="9">
        <f t="shared" si="10"/>
        <v>0</v>
      </c>
      <c r="D180" s="7" t="s">
        <v>192</v>
      </c>
      <c r="E180" s="8">
        <v>6895</v>
      </c>
      <c r="F180" s="8">
        <v>28043</v>
      </c>
      <c r="G180" s="8">
        <v>853797</v>
      </c>
      <c r="H180" s="8">
        <v>1908546</v>
      </c>
      <c r="I180" s="8">
        <v>5961204.840459724</v>
      </c>
      <c r="J180" s="8">
        <v>500</v>
      </c>
      <c r="K180" s="8">
        <v>500</v>
      </c>
      <c r="L180" s="7">
        <f t="shared" si="11"/>
        <v>2790386</v>
      </c>
      <c r="M180" s="7">
        <f t="shared" si="8"/>
        <v>8751590.840459723</v>
      </c>
      <c r="N180" s="8"/>
      <c r="O180" s="8"/>
    </row>
    <row r="181" spans="1:15" x14ac:dyDescent="0.25">
      <c r="A181" s="9">
        <v>20306</v>
      </c>
      <c r="B181" s="9">
        <f t="shared" si="9"/>
        <v>2</v>
      </c>
      <c r="C181" s="9">
        <f t="shared" si="10"/>
        <v>0</v>
      </c>
      <c r="D181" s="7" t="s">
        <v>193</v>
      </c>
      <c r="E181" s="8">
        <v>2648</v>
      </c>
      <c r="F181" s="8">
        <v>12013</v>
      </c>
      <c r="G181" s="8">
        <v>140571</v>
      </c>
      <c r="H181" s="8">
        <v>381651</v>
      </c>
      <c r="I181" s="8">
        <v>2048401.4424642674</v>
      </c>
      <c r="J181" s="8">
        <v>500</v>
      </c>
      <c r="K181" s="8">
        <v>500</v>
      </c>
      <c r="L181" s="7">
        <f t="shared" si="11"/>
        <v>534235</v>
      </c>
      <c r="M181" s="7">
        <f t="shared" si="8"/>
        <v>2582636.4424642674</v>
      </c>
      <c r="N181" s="8"/>
      <c r="O181" s="8"/>
    </row>
    <row r="182" spans="1:15" x14ac:dyDescent="0.25">
      <c r="A182" s="9">
        <v>20307</v>
      </c>
      <c r="B182" s="9">
        <f t="shared" si="9"/>
        <v>2</v>
      </c>
      <c r="C182" s="9">
        <f t="shared" si="10"/>
        <v>0</v>
      </c>
      <c r="D182" s="7" t="s">
        <v>194</v>
      </c>
      <c r="E182" s="8">
        <v>3423</v>
      </c>
      <c r="F182" s="8">
        <v>15050</v>
      </c>
      <c r="G182" s="8">
        <v>301457</v>
      </c>
      <c r="H182" s="8">
        <v>762866</v>
      </c>
      <c r="I182" s="8">
        <v>2678536.8773231832</v>
      </c>
      <c r="J182" s="8">
        <v>500</v>
      </c>
      <c r="K182" s="8">
        <v>500</v>
      </c>
      <c r="L182" s="7">
        <f t="shared" si="11"/>
        <v>1079373</v>
      </c>
      <c r="M182" s="7">
        <f t="shared" si="8"/>
        <v>3757909.8773231832</v>
      </c>
      <c r="N182" s="8"/>
      <c r="O182" s="8"/>
    </row>
    <row r="183" spans="1:15" x14ac:dyDescent="0.25">
      <c r="A183" s="9">
        <v>20316</v>
      </c>
      <c r="B183" s="9">
        <f t="shared" si="9"/>
        <v>2</v>
      </c>
      <c r="C183" s="9">
        <f t="shared" si="10"/>
        <v>0</v>
      </c>
      <c r="D183" s="7" t="s">
        <v>195</v>
      </c>
      <c r="E183" s="8">
        <v>1595</v>
      </c>
      <c r="F183" s="8">
        <v>8675</v>
      </c>
      <c r="G183" s="8">
        <v>74618</v>
      </c>
      <c r="H183" s="8">
        <v>37833</v>
      </c>
      <c r="I183" s="8">
        <v>1225944.2176768994</v>
      </c>
      <c r="J183" s="8">
        <v>500</v>
      </c>
      <c r="K183" s="8">
        <v>500</v>
      </c>
      <c r="L183" s="7">
        <f t="shared" si="11"/>
        <v>121126</v>
      </c>
      <c r="M183" s="7">
        <f t="shared" si="8"/>
        <v>1347070.2176768994</v>
      </c>
      <c r="N183" s="8"/>
      <c r="O183" s="8"/>
    </row>
    <row r="184" spans="1:15" x14ac:dyDescent="0.25">
      <c r="A184" s="9">
        <v>20320</v>
      </c>
      <c r="B184" s="9">
        <f t="shared" si="9"/>
        <v>2</v>
      </c>
      <c r="C184" s="9">
        <f t="shared" si="10"/>
        <v>0</v>
      </c>
      <c r="D184" s="7" t="s">
        <v>196</v>
      </c>
      <c r="E184" s="8">
        <v>1261</v>
      </c>
      <c r="F184" s="8">
        <v>10100</v>
      </c>
      <c r="G184" s="8">
        <v>98550</v>
      </c>
      <c r="H184" s="8">
        <v>155388</v>
      </c>
      <c r="I184" s="8">
        <v>1044389.6622761356</v>
      </c>
      <c r="J184" s="8">
        <v>500</v>
      </c>
      <c r="K184" s="8">
        <v>500</v>
      </c>
      <c r="L184" s="7">
        <f t="shared" si="11"/>
        <v>264038</v>
      </c>
      <c r="M184" s="7">
        <f t="shared" si="8"/>
        <v>1308427.6622761358</v>
      </c>
      <c r="N184" s="8"/>
      <c r="O184" s="8"/>
    </row>
    <row r="185" spans="1:15" x14ac:dyDescent="0.25">
      <c r="A185" s="9">
        <v>20321</v>
      </c>
      <c r="B185" s="9">
        <f t="shared" si="9"/>
        <v>2</v>
      </c>
      <c r="C185" s="9">
        <f t="shared" si="10"/>
        <v>0</v>
      </c>
      <c r="D185" s="7" t="s">
        <v>197</v>
      </c>
      <c r="E185" s="8">
        <v>1366</v>
      </c>
      <c r="F185" s="8">
        <v>9385</v>
      </c>
      <c r="G185" s="8">
        <v>80298</v>
      </c>
      <c r="H185" s="8">
        <v>119626</v>
      </c>
      <c r="I185" s="8">
        <v>1127879.4167875147</v>
      </c>
      <c r="J185" s="8">
        <v>500</v>
      </c>
      <c r="K185" s="8">
        <v>500</v>
      </c>
      <c r="L185" s="7">
        <f t="shared" si="11"/>
        <v>209309</v>
      </c>
      <c r="M185" s="7">
        <f t="shared" si="8"/>
        <v>1337188.4167875147</v>
      </c>
      <c r="N185" s="8"/>
      <c r="O185" s="8"/>
    </row>
    <row r="186" spans="1:15" x14ac:dyDescent="0.25">
      <c r="A186" s="9">
        <v>20402</v>
      </c>
      <c r="B186" s="9">
        <f t="shared" si="9"/>
        <v>2</v>
      </c>
      <c r="C186" s="9">
        <f t="shared" si="10"/>
        <v>0</v>
      </c>
      <c r="D186" s="7" t="s">
        <v>198</v>
      </c>
      <c r="E186" s="8">
        <v>7670</v>
      </c>
      <c r="F186" s="8">
        <v>18777</v>
      </c>
      <c r="G186" s="8">
        <v>426013</v>
      </c>
      <c r="H186" s="8">
        <v>639366</v>
      </c>
      <c r="I186" s="8">
        <v>5784338.4228342334</v>
      </c>
      <c r="J186" s="8">
        <v>500</v>
      </c>
      <c r="K186" s="8">
        <v>500</v>
      </c>
      <c r="L186" s="7">
        <f t="shared" si="11"/>
        <v>1084156</v>
      </c>
      <c r="M186" s="7">
        <f t="shared" si="8"/>
        <v>6868494.4228342334</v>
      </c>
      <c r="N186" s="8"/>
      <c r="O186" s="8"/>
    </row>
    <row r="187" spans="1:15" x14ac:dyDescent="0.25">
      <c r="A187" s="9">
        <v>20403</v>
      </c>
      <c r="B187" s="9">
        <f t="shared" si="9"/>
        <v>2</v>
      </c>
      <c r="C187" s="9">
        <f t="shared" si="10"/>
        <v>0</v>
      </c>
      <c r="D187" s="7" t="s">
        <v>199</v>
      </c>
      <c r="E187" s="8">
        <v>2507</v>
      </c>
      <c r="F187" s="8">
        <v>17563</v>
      </c>
      <c r="G187" s="8">
        <v>166962</v>
      </c>
      <c r="H187" s="8">
        <v>595287</v>
      </c>
      <c r="I187" s="8">
        <v>1909418.0485483808</v>
      </c>
      <c r="J187" s="8">
        <v>500</v>
      </c>
      <c r="K187" s="8">
        <v>500</v>
      </c>
      <c r="L187" s="7">
        <f t="shared" si="11"/>
        <v>779812</v>
      </c>
      <c r="M187" s="7">
        <f t="shared" si="8"/>
        <v>2689230.0485483808</v>
      </c>
      <c r="N187" s="8"/>
      <c r="O187" s="8"/>
    </row>
    <row r="188" spans="1:15" x14ac:dyDescent="0.25">
      <c r="A188" s="9">
        <v>20405</v>
      </c>
      <c r="B188" s="9">
        <f t="shared" si="9"/>
        <v>2</v>
      </c>
      <c r="C188" s="9">
        <f t="shared" si="10"/>
        <v>0</v>
      </c>
      <c r="D188" s="7" t="s">
        <v>200</v>
      </c>
      <c r="E188" s="8">
        <v>7161</v>
      </c>
      <c r="F188" s="8">
        <v>19258</v>
      </c>
      <c r="G188" s="8">
        <v>439623</v>
      </c>
      <c r="H188" s="8">
        <v>2079941</v>
      </c>
      <c r="I188" s="8">
        <v>5394774.9646566091</v>
      </c>
      <c r="J188" s="8">
        <v>500</v>
      </c>
      <c r="K188" s="8">
        <v>500</v>
      </c>
      <c r="L188" s="7">
        <f t="shared" si="11"/>
        <v>2538822</v>
      </c>
      <c r="M188" s="7">
        <f t="shared" si="8"/>
        <v>7933596.9646566091</v>
      </c>
      <c r="N188" s="8"/>
      <c r="O188" s="8"/>
    </row>
    <row r="189" spans="1:15" x14ac:dyDescent="0.25">
      <c r="A189" s="9">
        <v>20409</v>
      </c>
      <c r="B189" s="9">
        <f t="shared" si="9"/>
        <v>2</v>
      </c>
      <c r="C189" s="9">
        <f t="shared" si="10"/>
        <v>0</v>
      </c>
      <c r="D189" s="7" t="s">
        <v>201</v>
      </c>
      <c r="E189" s="8">
        <v>2836</v>
      </c>
      <c r="F189" s="8">
        <v>30542</v>
      </c>
      <c r="G189" s="8">
        <v>147376</v>
      </c>
      <c r="H189" s="8">
        <v>518672</v>
      </c>
      <c r="I189" s="8">
        <v>2121517.2258691769</v>
      </c>
      <c r="J189" s="8">
        <v>500</v>
      </c>
      <c r="K189" s="8">
        <v>500</v>
      </c>
      <c r="L189" s="7">
        <f t="shared" si="11"/>
        <v>696590</v>
      </c>
      <c r="M189" s="7">
        <f t="shared" si="8"/>
        <v>2818107.2258691769</v>
      </c>
      <c r="N189" s="8"/>
      <c r="O189" s="8"/>
    </row>
    <row r="190" spans="1:15" x14ac:dyDescent="0.25">
      <c r="A190" s="9">
        <v>20412</v>
      </c>
      <c r="B190" s="9">
        <f t="shared" si="9"/>
        <v>2</v>
      </c>
      <c r="C190" s="9">
        <f t="shared" si="10"/>
        <v>0</v>
      </c>
      <c r="D190" s="7" t="s">
        <v>202</v>
      </c>
      <c r="E190" s="8">
        <v>2449</v>
      </c>
      <c r="F190" s="8">
        <v>6891</v>
      </c>
      <c r="G190" s="8">
        <v>281055</v>
      </c>
      <c r="H190" s="8">
        <v>158143</v>
      </c>
      <c r="I190" s="8">
        <v>2026211.6685699304</v>
      </c>
      <c r="J190" s="8">
        <v>500</v>
      </c>
      <c r="K190" s="8">
        <v>500</v>
      </c>
      <c r="L190" s="7">
        <f t="shared" si="11"/>
        <v>446089</v>
      </c>
      <c r="M190" s="7">
        <f t="shared" si="8"/>
        <v>2472300.6685699304</v>
      </c>
      <c r="N190" s="8"/>
      <c r="O190" s="8"/>
    </row>
    <row r="191" spans="1:15" x14ac:dyDescent="0.25">
      <c r="A191" s="9">
        <v>20414</v>
      </c>
      <c r="B191" s="9">
        <f t="shared" si="9"/>
        <v>2</v>
      </c>
      <c r="C191" s="9">
        <f t="shared" si="10"/>
        <v>0</v>
      </c>
      <c r="D191" s="7" t="s">
        <v>203</v>
      </c>
      <c r="E191" s="8">
        <v>2905</v>
      </c>
      <c r="F191" s="8">
        <v>10206</v>
      </c>
      <c r="G191" s="8">
        <v>172001</v>
      </c>
      <c r="H191" s="8">
        <v>96604</v>
      </c>
      <c r="I191" s="8">
        <v>2196913.9526413046</v>
      </c>
      <c r="J191" s="8">
        <v>500</v>
      </c>
      <c r="K191" s="8">
        <v>500</v>
      </c>
      <c r="L191" s="7">
        <f t="shared" si="11"/>
        <v>278811</v>
      </c>
      <c r="M191" s="7">
        <f t="shared" si="8"/>
        <v>2475724.9526413046</v>
      </c>
      <c r="N191" s="8"/>
      <c r="O191" s="8"/>
    </row>
    <row r="192" spans="1:15" x14ac:dyDescent="0.25">
      <c r="A192" s="9">
        <v>20415</v>
      </c>
      <c r="B192" s="9">
        <f t="shared" si="9"/>
        <v>2</v>
      </c>
      <c r="C192" s="9">
        <f t="shared" si="10"/>
        <v>0</v>
      </c>
      <c r="D192" s="7" t="s">
        <v>204</v>
      </c>
      <c r="E192" s="8">
        <v>3419</v>
      </c>
      <c r="F192" s="8">
        <v>1813</v>
      </c>
      <c r="G192" s="8">
        <v>516046</v>
      </c>
      <c r="H192" s="8">
        <v>611814</v>
      </c>
      <c r="I192" s="8">
        <v>2649565.3733661203</v>
      </c>
      <c r="J192" s="8">
        <v>500</v>
      </c>
      <c r="K192" s="8">
        <v>500</v>
      </c>
      <c r="L192" s="7">
        <f t="shared" si="11"/>
        <v>1129673</v>
      </c>
      <c r="M192" s="7">
        <f t="shared" si="8"/>
        <v>3779238.3733661203</v>
      </c>
      <c r="N192" s="8"/>
      <c r="O192" s="8"/>
    </row>
    <row r="193" spans="1:15" x14ac:dyDescent="0.25">
      <c r="A193" s="9">
        <v>20416</v>
      </c>
      <c r="B193" s="9">
        <f t="shared" si="9"/>
        <v>2</v>
      </c>
      <c r="C193" s="9">
        <f t="shared" si="10"/>
        <v>0</v>
      </c>
      <c r="D193" s="7" t="s">
        <v>205</v>
      </c>
      <c r="E193" s="8">
        <v>1796</v>
      </c>
      <c r="F193" s="8">
        <v>6005</v>
      </c>
      <c r="G193" s="8">
        <v>95978</v>
      </c>
      <c r="H193" s="8">
        <v>196200</v>
      </c>
      <c r="I193" s="8">
        <v>1356165.1316732131</v>
      </c>
      <c r="J193" s="8">
        <v>500</v>
      </c>
      <c r="K193" s="8">
        <v>500</v>
      </c>
      <c r="L193" s="7">
        <f t="shared" si="11"/>
        <v>298183</v>
      </c>
      <c r="M193" s="7">
        <f t="shared" si="8"/>
        <v>1654348.1316732131</v>
      </c>
      <c r="N193" s="8"/>
      <c r="O193" s="8"/>
    </row>
    <row r="194" spans="1:15" x14ac:dyDescent="0.25">
      <c r="A194" s="9">
        <v>20417</v>
      </c>
      <c r="B194" s="9">
        <f t="shared" si="9"/>
        <v>2</v>
      </c>
      <c r="C194" s="9">
        <f t="shared" si="10"/>
        <v>0</v>
      </c>
      <c r="D194" s="7" t="s">
        <v>206</v>
      </c>
      <c r="E194" s="8">
        <v>2427</v>
      </c>
      <c r="F194" s="8">
        <v>5807</v>
      </c>
      <c r="G194" s="8">
        <v>154642</v>
      </c>
      <c r="H194" s="8">
        <v>124110</v>
      </c>
      <c r="I194" s="8">
        <v>1825353.1522582294</v>
      </c>
      <c r="J194" s="8">
        <v>500</v>
      </c>
      <c r="K194" s="8">
        <v>500</v>
      </c>
      <c r="L194" s="7">
        <f t="shared" si="11"/>
        <v>284559</v>
      </c>
      <c r="M194" s="7">
        <f t="shared" si="8"/>
        <v>2109912.1522582294</v>
      </c>
      <c r="N194" s="8"/>
      <c r="O194" s="8"/>
    </row>
    <row r="195" spans="1:15" x14ac:dyDescent="0.25">
      <c r="A195" s="9">
        <v>20418</v>
      </c>
      <c r="B195" s="9">
        <f t="shared" si="9"/>
        <v>2</v>
      </c>
      <c r="C195" s="9">
        <f t="shared" si="10"/>
        <v>0</v>
      </c>
      <c r="D195" s="7" t="s">
        <v>207</v>
      </c>
      <c r="E195" s="8">
        <v>3835</v>
      </c>
      <c r="F195" s="8">
        <v>19040</v>
      </c>
      <c r="G195" s="8">
        <v>242217</v>
      </c>
      <c r="H195" s="8">
        <v>680468</v>
      </c>
      <c r="I195" s="8">
        <v>2857000.7324418924</v>
      </c>
      <c r="J195" s="8">
        <v>500</v>
      </c>
      <c r="K195" s="8">
        <v>500</v>
      </c>
      <c r="L195" s="7">
        <f t="shared" si="11"/>
        <v>941725</v>
      </c>
      <c r="M195" s="7">
        <f t="shared" si="8"/>
        <v>3798725.7324418924</v>
      </c>
      <c r="N195" s="8"/>
      <c r="O195" s="8"/>
    </row>
    <row r="196" spans="1:15" x14ac:dyDescent="0.25">
      <c r="A196" s="9">
        <v>20419</v>
      </c>
      <c r="B196" s="9">
        <f t="shared" si="9"/>
        <v>2</v>
      </c>
      <c r="C196" s="9">
        <f t="shared" si="10"/>
        <v>0</v>
      </c>
      <c r="D196" s="7" t="s">
        <v>208</v>
      </c>
      <c r="E196" s="8">
        <v>1531</v>
      </c>
      <c r="F196" s="8">
        <v>3033</v>
      </c>
      <c r="G196" s="8">
        <v>506405</v>
      </c>
      <c r="H196" s="8">
        <v>432845</v>
      </c>
      <c r="I196" s="8">
        <v>1196047.7281888453</v>
      </c>
      <c r="J196" s="8">
        <v>500</v>
      </c>
      <c r="K196" s="8">
        <v>500</v>
      </c>
      <c r="L196" s="7">
        <f t="shared" si="11"/>
        <v>942283</v>
      </c>
      <c r="M196" s="7">
        <f t="shared" si="8"/>
        <v>2138330.7281888453</v>
      </c>
      <c r="N196" s="8"/>
      <c r="O196" s="8"/>
    </row>
    <row r="197" spans="1:15" x14ac:dyDescent="0.25">
      <c r="A197" s="9">
        <v>20421</v>
      </c>
      <c r="B197" s="9">
        <f t="shared" si="9"/>
        <v>2</v>
      </c>
      <c r="C197" s="9">
        <f t="shared" si="10"/>
        <v>0</v>
      </c>
      <c r="D197" s="7" t="s">
        <v>209</v>
      </c>
      <c r="E197" s="8">
        <v>4501</v>
      </c>
      <c r="F197" s="8">
        <v>14239</v>
      </c>
      <c r="G197" s="8">
        <v>277790</v>
      </c>
      <c r="H197" s="8">
        <v>368006</v>
      </c>
      <c r="I197" s="8">
        <v>3434828.8182986444</v>
      </c>
      <c r="J197" s="8">
        <v>500</v>
      </c>
      <c r="K197" s="8">
        <v>500</v>
      </c>
      <c r="L197" s="7">
        <f t="shared" si="11"/>
        <v>660035</v>
      </c>
      <c r="M197" s="7">
        <f t="shared" si="8"/>
        <v>4094863.8182986444</v>
      </c>
      <c r="N197" s="8"/>
      <c r="O197" s="8"/>
    </row>
    <row r="198" spans="1:15" x14ac:dyDescent="0.25">
      <c r="A198" s="9">
        <v>20424</v>
      </c>
      <c r="B198" s="9">
        <f t="shared" si="9"/>
        <v>2</v>
      </c>
      <c r="C198" s="9">
        <f t="shared" si="10"/>
        <v>0</v>
      </c>
      <c r="D198" s="7" t="s">
        <v>2040</v>
      </c>
      <c r="E198" s="8">
        <v>2690</v>
      </c>
      <c r="F198" s="8">
        <v>1277</v>
      </c>
      <c r="G198" s="8">
        <v>707415</v>
      </c>
      <c r="H198" s="8">
        <v>681899</v>
      </c>
      <c r="I198" s="8">
        <v>2236775.4613778065</v>
      </c>
      <c r="J198" s="8">
        <v>500</v>
      </c>
      <c r="K198" s="8">
        <v>500</v>
      </c>
      <c r="L198" s="7">
        <f t="shared" si="11"/>
        <v>1390591</v>
      </c>
      <c r="M198" s="7">
        <f t="shared" ref="M198:M261" si="12">L198+I198</f>
        <v>3627366.4613778065</v>
      </c>
      <c r="N198" s="8"/>
      <c r="O198" s="8"/>
    </row>
    <row r="199" spans="1:15" x14ac:dyDescent="0.25">
      <c r="A199" s="9">
        <v>20425</v>
      </c>
      <c r="B199" s="9">
        <f t="shared" ref="B199:B262" si="13">INT(A199/10000)</f>
        <v>2</v>
      </c>
      <c r="C199" s="9">
        <f t="shared" ref="C199:C262" si="14">IF(E199&lt;=10000,0,IF(E199&lt;=20000,1,IF(E199&lt;=50000,2,3)))</f>
        <v>0</v>
      </c>
      <c r="D199" s="7" t="s">
        <v>210</v>
      </c>
      <c r="E199" s="8">
        <v>3109</v>
      </c>
      <c r="F199" s="8">
        <v>15514</v>
      </c>
      <c r="G199" s="8">
        <v>193513</v>
      </c>
      <c r="H199" s="8">
        <v>613436</v>
      </c>
      <c r="I199" s="8">
        <v>2302636.7320775744</v>
      </c>
      <c r="J199" s="8">
        <v>500</v>
      </c>
      <c r="K199" s="8">
        <v>500</v>
      </c>
      <c r="L199" s="7">
        <f t="shared" ref="L199:L262" si="15">F199/J199*500+G199/K199*500+H199</f>
        <v>822463</v>
      </c>
      <c r="M199" s="7">
        <f t="shared" si="12"/>
        <v>3125099.7320775744</v>
      </c>
      <c r="N199" s="8"/>
      <c r="O199" s="8"/>
    </row>
    <row r="200" spans="1:15" x14ac:dyDescent="0.25">
      <c r="A200" s="9">
        <v>20428</v>
      </c>
      <c r="B200" s="9">
        <f t="shared" si="13"/>
        <v>2</v>
      </c>
      <c r="C200" s="9">
        <f t="shared" si="14"/>
        <v>0</v>
      </c>
      <c r="D200" s="7" t="s">
        <v>2041</v>
      </c>
      <c r="E200" s="8">
        <v>1070</v>
      </c>
      <c r="F200" s="8">
        <v>7163</v>
      </c>
      <c r="G200" s="8">
        <v>55563</v>
      </c>
      <c r="H200" s="8">
        <v>39700</v>
      </c>
      <c r="I200" s="8">
        <v>835233.76302640396</v>
      </c>
      <c r="J200" s="8">
        <v>500</v>
      </c>
      <c r="K200" s="8">
        <v>500</v>
      </c>
      <c r="L200" s="7">
        <f t="shared" si="15"/>
        <v>102426</v>
      </c>
      <c r="M200" s="7">
        <f t="shared" si="12"/>
        <v>937659.76302640396</v>
      </c>
      <c r="N200" s="8"/>
      <c r="O200" s="8"/>
    </row>
    <row r="201" spans="1:15" x14ac:dyDescent="0.25">
      <c r="A201" s="9">
        <v>20432</v>
      </c>
      <c r="B201" s="9">
        <f t="shared" si="13"/>
        <v>2</v>
      </c>
      <c r="C201" s="9">
        <f t="shared" si="14"/>
        <v>0</v>
      </c>
      <c r="D201" s="7" t="s">
        <v>211</v>
      </c>
      <c r="E201" s="8">
        <v>2614</v>
      </c>
      <c r="F201" s="8">
        <v>6170</v>
      </c>
      <c r="G201" s="8">
        <v>269442</v>
      </c>
      <c r="H201" s="8">
        <v>138126</v>
      </c>
      <c r="I201" s="8">
        <v>2046816.6901016105</v>
      </c>
      <c r="J201" s="8">
        <v>500</v>
      </c>
      <c r="K201" s="8">
        <v>500</v>
      </c>
      <c r="L201" s="7">
        <f t="shared" si="15"/>
        <v>413738</v>
      </c>
      <c r="M201" s="7">
        <f t="shared" si="12"/>
        <v>2460554.6901016105</v>
      </c>
      <c r="N201" s="8"/>
      <c r="O201" s="8"/>
    </row>
    <row r="202" spans="1:15" x14ac:dyDescent="0.25">
      <c r="A202" s="9">
        <v>20435</v>
      </c>
      <c r="B202" s="9">
        <f t="shared" si="13"/>
        <v>2</v>
      </c>
      <c r="C202" s="9">
        <f t="shared" si="14"/>
        <v>0</v>
      </c>
      <c r="D202" s="7" t="s">
        <v>2042</v>
      </c>
      <c r="E202" s="8">
        <v>2191</v>
      </c>
      <c r="F202" s="8">
        <v>4197</v>
      </c>
      <c r="G202" s="8">
        <v>283164</v>
      </c>
      <c r="H202" s="8">
        <v>217180</v>
      </c>
      <c r="I202" s="8">
        <v>1691160.1747048495</v>
      </c>
      <c r="J202" s="8">
        <v>500</v>
      </c>
      <c r="K202" s="8">
        <v>500</v>
      </c>
      <c r="L202" s="7">
        <f t="shared" si="15"/>
        <v>504541</v>
      </c>
      <c r="M202" s="7">
        <f t="shared" si="12"/>
        <v>2195701.1747048497</v>
      </c>
      <c r="N202" s="8"/>
      <c r="O202" s="8"/>
    </row>
    <row r="203" spans="1:15" x14ac:dyDescent="0.25">
      <c r="A203" s="9">
        <v>20441</v>
      </c>
      <c r="B203" s="9">
        <f t="shared" si="13"/>
        <v>2</v>
      </c>
      <c r="C203" s="9">
        <f t="shared" si="14"/>
        <v>0</v>
      </c>
      <c r="D203" s="7" t="s">
        <v>212</v>
      </c>
      <c r="E203" s="8">
        <v>617</v>
      </c>
      <c r="F203" s="8">
        <v>8405</v>
      </c>
      <c r="G203" s="8">
        <v>20227</v>
      </c>
      <c r="H203" s="8">
        <v>9587</v>
      </c>
      <c r="I203" s="8">
        <v>468191.44621132454</v>
      </c>
      <c r="J203" s="8">
        <v>500</v>
      </c>
      <c r="K203" s="8">
        <v>500</v>
      </c>
      <c r="L203" s="7">
        <f t="shared" si="15"/>
        <v>38219</v>
      </c>
      <c r="M203" s="7">
        <f t="shared" si="12"/>
        <v>506410.44621132454</v>
      </c>
      <c r="N203" s="8"/>
      <c r="O203" s="8"/>
    </row>
    <row r="204" spans="1:15" x14ac:dyDescent="0.25">
      <c r="A204" s="9">
        <v>20442</v>
      </c>
      <c r="B204" s="9">
        <f t="shared" si="13"/>
        <v>2</v>
      </c>
      <c r="C204" s="9">
        <f t="shared" si="14"/>
        <v>0</v>
      </c>
      <c r="D204" s="7" t="s">
        <v>213</v>
      </c>
      <c r="E204" s="8">
        <v>3327</v>
      </c>
      <c r="F204" s="8">
        <v>24157</v>
      </c>
      <c r="G204" s="8">
        <v>213277</v>
      </c>
      <c r="H204" s="8">
        <v>374433</v>
      </c>
      <c r="I204" s="8">
        <v>2497259.2901060535</v>
      </c>
      <c r="J204" s="8">
        <v>500</v>
      </c>
      <c r="K204" s="8">
        <v>500</v>
      </c>
      <c r="L204" s="7">
        <f t="shared" si="15"/>
        <v>611867</v>
      </c>
      <c r="M204" s="7">
        <f t="shared" si="12"/>
        <v>3109126.2901060535</v>
      </c>
      <c r="N204" s="8"/>
      <c r="O204" s="8"/>
    </row>
    <row r="205" spans="1:15" x14ac:dyDescent="0.25">
      <c r="A205" s="9">
        <v>20501</v>
      </c>
      <c r="B205" s="9">
        <f t="shared" si="13"/>
        <v>2</v>
      </c>
      <c r="C205" s="9">
        <f t="shared" si="14"/>
        <v>0</v>
      </c>
      <c r="D205" s="7" t="s">
        <v>214</v>
      </c>
      <c r="E205" s="8">
        <v>4613</v>
      </c>
      <c r="F205" s="8">
        <v>6392</v>
      </c>
      <c r="G205" s="8">
        <v>483533</v>
      </c>
      <c r="H205" s="8">
        <v>3668939</v>
      </c>
      <c r="I205" s="8">
        <v>3389278.6606906662</v>
      </c>
      <c r="J205" s="8">
        <v>500</v>
      </c>
      <c r="K205" s="8">
        <v>500</v>
      </c>
      <c r="L205" s="7">
        <f t="shared" si="15"/>
        <v>4158864</v>
      </c>
      <c r="M205" s="7">
        <f t="shared" si="12"/>
        <v>7548142.6606906662</v>
      </c>
      <c r="N205" s="8"/>
      <c r="O205" s="8"/>
    </row>
    <row r="206" spans="1:15" x14ac:dyDescent="0.25">
      <c r="A206" s="9">
        <v>20502</v>
      </c>
      <c r="B206" s="9">
        <f t="shared" si="13"/>
        <v>2</v>
      </c>
      <c r="C206" s="9">
        <f t="shared" si="14"/>
        <v>0</v>
      </c>
      <c r="D206" s="7" t="s">
        <v>215</v>
      </c>
      <c r="E206" s="8">
        <v>2804</v>
      </c>
      <c r="F206" s="8">
        <v>13188</v>
      </c>
      <c r="G206" s="8">
        <v>150372</v>
      </c>
      <c r="H206" s="8">
        <v>526240</v>
      </c>
      <c r="I206" s="8">
        <v>2110509.1385222008</v>
      </c>
      <c r="J206" s="8">
        <v>500</v>
      </c>
      <c r="K206" s="8">
        <v>500</v>
      </c>
      <c r="L206" s="7">
        <f t="shared" si="15"/>
        <v>689800</v>
      </c>
      <c r="M206" s="7">
        <f t="shared" si="12"/>
        <v>2800309.1385222008</v>
      </c>
      <c r="N206" s="8"/>
      <c r="O206" s="8"/>
    </row>
    <row r="207" spans="1:15" x14ac:dyDescent="0.25">
      <c r="A207" s="9">
        <v>20503</v>
      </c>
      <c r="B207" s="9">
        <f t="shared" si="13"/>
        <v>2</v>
      </c>
      <c r="C207" s="9">
        <f t="shared" si="14"/>
        <v>0</v>
      </c>
      <c r="D207" s="7" t="s">
        <v>216</v>
      </c>
      <c r="E207" s="8">
        <v>951</v>
      </c>
      <c r="F207" s="8">
        <v>7302</v>
      </c>
      <c r="G207" s="8">
        <v>39700</v>
      </c>
      <c r="H207" s="8">
        <v>43147</v>
      </c>
      <c r="I207" s="8">
        <v>725862.96557546791</v>
      </c>
      <c r="J207" s="8">
        <v>500</v>
      </c>
      <c r="K207" s="8">
        <v>500</v>
      </c>
      <c r="L207" s="7">
        <f t="shared" si="15"/>
        <v>90149</v>
      </c>
      <c r="M207" s="7">
        <f t="shared" si="12"/>
        <v>816011.96557546791</v>
      </c>
      <c r="N207" s="8"/>
      <c r="O207" s="8"/>
    </row>
    <row r="208" spans="1:15" x14ac:dyDescent="0.25">
      <c r="A208" s="9">
        <v>20504</v>
      </c>
      <c r="B208" s="9">
        <f t="shared" si="13"/>
        <v>2</v>
      </c>
      <c r="C208" s="9">
        <f t="shared" si="14"/>
        <v>0</v>
      </c>
      <c r="D208" s="7" t="s">
        <v>217</v>
      </c>
      <c r="E208" s="8">
        <v>1335</v>
      </c>
      <c r="F208" s="8">
        <v>12514</v>
      </c>
      <c r="G208" s="8">
        <v>73385</v>
      </c>
      <c r="H208" s="8">
        <v>133106</v>
      </c>
      <c r="I208" s="8">
        <v>1025118.1313969129</v>
      </c>
      <c r="J208" s="8">
        <v>500</v>
      </c>
      <c r="K208" s="8">
        <v>500</v>
      </c>
      <c r="L208" s="7">
        <f t="shared" si="15"/>
        <v>219005</v>
      </c>
      <c r="M208" s="7">
        <f t="shared" si="12"/>
        <v>1244123.131396913</v>
      </c>
      <c r="N208" s="8"/>
      <c r="O208" s="8"/>
    </row>
    <row r="209" spans="1:15" x14ac:dyDescent="0.25">
      <c r="A209" s="9">
        <v>20505</v>
      </c>
      <c r="B209" s="9">
        <f t="shared" si="13"/>
        <v>2</v>
      </c>
      <c r="C209" s="9">
        <f t="shared" si="14"/>
        <v>0</v>
      </c>
      <c r="D209" s="7" t="s">
        <v>218</v>
      </c>
      <c r="E209" s="8">
        <v>5049</v>
      </c>
      <c r="F209" s="8">
        <v>30579</v>
      </c>
      <c r="G209" s="8">
        <v>331420</v>
      </c>
      <c r="H209" s="8">
        <v>803385</v>
      </c>
      <c r="I209" s="8">
        <v>3868651.2068833378</v>
      </c>
      <c r="J209" s="8">
        <v>500</v>
      </c>
      <c r="K209" s="8">
        <v>500</v>
      </c>
      <c r="L209" s="7">
        <f t="shared" si="15"/>
        <v>1165384</v>
      </c>
      <c r="M209" s="7">
        <f t="shared" si="12"/>
        <v>5034035.2068833373</v>
      </c>
      <c r="N209" s="8"/>
      <c r="O209" s="8"/>
    </row>
    <row r="210" spans="1:15" x14ac:dyDescent="0.25">
      <c r="A210" s="9">
        <v>20506</v>
      </c>
      <c r="B210" s="9">
        <f t="shared" si="13"/>
        <v>2</v>
      </c>
      <c r="C210" s="9">
        <f t="shared" si="14"/>
        <v>0</v>
      </c>
      <c r="D210" s="7" t="s">
        <v>219</v>
      </c>
      <c r="E210" s="8">
        <v>832</v>
      </c>
      <c r="F210" s="8">
        <v>12279</v>
      </c>
      <c r="G210" s="8">
        <v>81438</v>
      </c>
      <c r="H210" s="8">
        <v>72170</v>
      </c>
      <c r="I210" s="8">
        <v>654863.86694907688</v>
      </c>
      <c r="J210" s="8">
        <v>500</v>
      </c>
      <c r="K210" s="8">
        <v>500</v>
      </c>
      <c r="L210" s="7">
        <f t="shared" si="15"/>
        <v>165887</v>
      </c>
      <c r="M210" s="7">
        <f t="shared" si="12"/>
        <v>820750.86694907688</v>
      </c>
      <c r="N210" s="8"/>
      <c r="O210" s="8"/>
    </row>
    <row r="211" spans="1:15" x14ac:dyDescent="0.25">
      <c r="A211" s="9">
        <v>20508</v>
      </c>
      <c r="B211" s="9">
        <f t="shared" si="13"/>
        <v>2</v>
      </c>
      <c r="C211" s="9">
        <f t="shared" si="14"/>
        <v>0</v>
      </c>
      <c r="D211" s="7" t="s">
        <v>220</v>
      </c>
      <c r="E211" s="8">
        <v>1281</v>
      </c>
      <c r="F211" s="8">
        <v>10792</v>
      </c>
      <c r="G211" s="8">
        <v>58973</v>
      </c>
      <c r="H211" s="8">
        <v>88790</v>
      </c>
      <c r="I211" s="8">
        <v>980067.05372256949</v>
      </c>
      <c r="J211" s="8">
        <v>500</v>
      </c>
      <c r="K211" s="8">
        <v>500</v>
      </c>
      <c r="L211" s="7">
        <f t="shared" si="15"/>
        <v>158555</v>
      </c>
      <c r="M211" s="7">
        <f t="shared" si="12"/>
        <v>1138622.0537225695</v>
      </c>
      <c r="N211" s="8"/>
      <c r="O211" s="8"/>
    </row>
    <row r="212" spans="1:15" x14ac:dyDescent="0.25">
      <c r="A212" s="9">
        <v>20509</v>
      </c>
      <c r="B212" s="9">
        <f t="shared" si="13"/>
        <v>2</v>
      </c>
      <c r="C212" s="9">
        <f t="shared" si="14"/>
        <v>0</v>
      </c>
      <c r="D212" s="7" t="s">
        <v>221</v>
      </c>
      <c r="E212" s="8">
        <v>1480</v>
      </c>
      <c r="F212" s="8">
        <v>13324</v>
      </c>
      <c r="G212" s="8">
        <v>78634</v>
      </c>
      <c r="H212" s="8">
        <v>136459</v>
      </c>
      <c r="I212" s="8">
        <v>1131360.1258835085</v>
      </c>
      <c r="J212" s="8">
        <v>500</v>
      </c>
      <c r="K212" s="8">
        <v>500</v>
      </c>
      <c r="L212" s="7">
        <f t="shared" si="15"/>
        <v>228417</v>
      </c>
      <c r="M212" s="7">
        <f t="shared" si="12"/>
        <v>1359777.1258835085</v>
      </c>
      <c r="N212" s="8"/>
      <c r="O212" s="8"/>
    </row>
    <row r="213" spans="1:15" x14ac:dyDescent="0.25">
      <c r="A213" s="9">
        <v>20511</v>
      </c>
      <c r="B213" s="9">
        <f t="shared" si="13"/>
        <v>2</v>
      </c>
      <c r="C213" s="9">
        <f t="shared" si="14"/>
        <v>0</v>
      </c>
      <c r="D213" s="7" t="s">
        <v>222</v>
      </c>
      <c r="E213" s="8">
        <v>1474</v>
      </c>
      <c r="F213" s="8">
        <v>23395</v>
      </c>
      <c r="G213" s="8">
        <v>67257</v>
      </c>
      <c r="H213" s="8">
        <v>61688</v>
      </c>
      <c r="I213" s="8">
        <v>1132494.5182618024</v>
      </c>
      <c r="J213" s="8">
        <v>500</v>
      </c>
      <c r="K213" s="8">
        <v>500</v>
      </c>
      <c r="L213" s="7">
        <f t="shared" si="15"/>
        <v>152340</v>
      </c>
      <c r="M213" s="7">
        <f t="shared" si="12"/>
        <v>1284834.5182618024</v>
      </c>
      <c r="N213" s="8"/>
      <c r="O213" s="8"/>
    </row>
    <row r="214" spans="1:15" x14ac:dyDescent="0.25">
      <c r="A214" s="9">
        <v>20512</v>
      </c>
      <c r="B214" s="9">
        <f t="shared" si="13"/>
        <v>2</v>
      </c>
      <c r="C214" s="9">
        <f t="shared" si="14"/>
        <v>0</v>
      </c>
      <c r="D214" s="7" t="s">
        <v>223</v>
      </c>
      <c r="E214" s="8">
        <v>1968</v>
      </c>
      <c r="F214" s="8">
        <v>33593</v>
      </c>
      <c r="G214" s="8">
        <v>105290</v>
      </c>
      <c r="H214" s="8">
        <v>107268</v>
      </c>
      <c r="I214" s="8">
        <v>1493297.8692729997</v>
      </c>
      <c r="J214" s="8">
        <v>500</v>
      </c>
      <c r="K214" s="8">
        <v>500</v>
      </c>
      <c r="L214" s="7">
        <f t="shared" si="15"/>
        <v>246151</v>
      </c>
      <c r="M214" s="7">
        <f t="shared" si="12"/>
        <v>1739448.8692729997</v>
      </c>
      <c r="N214" s="8"/>
      <c r="O214" s="8"/>
    </row>
    <row r="215" spans="1:15" x14ac:dyDescent="0.25">
      <c r="A215" s="9">
        <v>20513</v>
      </c>
      <c r="B215" s="9">
        <f t="shared" si="13"/>
        <v>2</v>
      </c>
      <c r="C215" s="9">
        <f t="shared" si="14"/>
        <v>0</v>
      </c>
      <c r="D215" s="7" t="s">
        <v>224</v>
      </c>
      <c r="E215" s="8">
        <v>1860</v>
      </c>
      <c r="F215" s="8">
        <v>15787</v>
      </c>
      <c r="G215" s="8">
        <v>118140</v>
      </c>
      <c r="H215" s="8">
        <v>514494</v>
      </c>
      <c r="I215" s="8">
        <v>1384345.0146901766</v>
      </c>
      <c r="J215" s="8">
        <v>500</v>
      </c>
      <c r="K215" s="8">
        <v>500</v>
      </c>
      <c r="L215" s="7">
        <f t="shared" si="15"/>
        <v>648421</v>
      </c>
      <c r="M215" s="7">
        <f t="shared" si="12"/>
        <v>2032766.0146901766</v>
      </c>
      <c r="N215" s="8"/>
      <c r="O215" s="8"/>
    </row>
    <row r="216" spans="1:15" x14ac:dyDescent="0.25">
      <c r="A216" s="9">
        <v>20515</v>
      </c>
      <c r="B216" s="9">
        <f t="shared" si="13"/>
        <v>2</v>
      </c>
      <c r="C216" s="9">
        <f t="shared" si="14"/>
        <v>0</v>
      </c>
      <c r="D216" s="7" t="s">
        <v>225</v>
      </c>
      <c r="E216" s="8">
        <v>3279</v>
      </c>
      <c r="F216" s="8">
        <v>24561</v>
      </c>
      <c r="G216" s="8">
        <v>194716</v>
      </c>
      <c r="H216" s="8">
        <v>464832</v>
      </c>
      <c r="I216" s="8">
        <v>2465173.0433054725</v>
      </c>
      <c r="J216" s="8">
        <v>500</v>
      </c>
      <c r="K216" s="8">
        <v>500</v>
      </c>
      <c r="L216" s="7">
        <f t="shared" si="15"/>
        <v>684109</v>
      </c>
      <c r="M216" s="7">
        <f t="shared" si="12"/>
        <v>3149282.0433054725</v>
      </c>
      <c r="N216" s="8"/>
      <c r="O216" s="8"/>
    </row>
    <row r="217" spans="1:15" x14ac:dyDescent="0.25">
      <c r="A217" s="9">
        <v>20518</v>
      </c>
      <c r="B217" s="9">
        <f t="shared" si="13"/>
        <v>2</v>
      </c>
      <c r="C217" s="9">
        <f t="shared" si="14"/>
        <v>0</v>
      </c>
      <c r="D217" s="7" t="s">
        <v>226</v>
      </c>
      <c r="E217" s="8">
        <v>2062</v>
      </c>
      <c r="F217" s="8">
        <v>30764</v>
      </c>
      <c r="G217" s="8">
        <v>88333</v>
      </c>
      <c r="H217" s="8">
        <v>94815</v>
      </c>
      <c r="I217" s="8">
        <v>1595756.6031111518</v>
      </c>
      <c r="J217" s="8">
        <v>500</v>
      </c>
      <c r="K217" s="8">
        <v>500</v>
      </c>
      <c r="L217" s="7">
        <f t="shared" si="15"/>
        <v>213912</v>
      </c>
      <c r="M217" s="7">
        <f t="shared" si="12"/>
        <v>1809668.6031111518</v>
      </c>
      <c r="N217" s="8"/>
      <c r="O217" s="8"/>
    </row>
    <row r="218" spans="1:15" x14ac:dyDescent="0.25">
      <c r="A218" s="9">
        <v>20519</v>
      </c>
      <c r="B218" s="9">
        <f t="shared" si="13"/>
        <v>2</v>
      </c>
      <c r="C218" s="9">
        <f t="shared" si="14"/>
        <v>0</v>
      </c>
      <c r="D218" s="7" t="s">
        <v>227</v>
      </c>
      <c r="E218" s="8">
        <v>1042</v>
      </c>
      <c r="F218" s="8">
        <v>6278</v>
      </c>
      <c r="G218" s="8">
        <v>66015</v>
      </c>
      <c r="H218" s="8">
        <v>253154</v>
      </c>
      <c r="I218" s="8">
        <v>798269.42852010136</v>
      </c>
      <c r="J218" s="8">
        <v>500</v>
      </c>
      <c r="K218" s="8">
        <v>500</v>
      </c>
      <c r="L218" s="7">
        <f t="shared" si="15"/>
        <v>325447</v>
      </c>
      <c r="M218" s="7">
        <f t="shared" si="12"/>
        <v>1123716.4285201014</v>
      </c>
      <c r="N218" s="8"/>
      <c r="O218" s="8"/>
    </row>
    <row r="219" spans="1:15" x14ac:dyDescent="0.25">
      <c r="A219" s="9">
        <v>20520</v>
      </c>
      <c r="B219" s="9">
        <f t="shared" si="13"/>
        <v>2</v>
      </c>
      <c r="C219" s="9">
        <f t="shared" si="14"/>
        <v>0</v>
      </c>
      <c r="D219" s="7" t="s">
        <v>228</v>
      </c>
      <c r="E219" s="8">
        <v>1330</v>
      </c>
      <c r="F219" s="8">
        <v>21096</v>
      </c>
      <c r="G219" s="8">
        <v>79365</v>
      </c>
      <c r="H219" s="8">
        <v>228358</v>
      </c>
      <c r="I219" s="8">
        <v>996258.76127132506</v>
      </c>
      <c r="J219" s="8">
        <v>500</v>
      </c>
      <c r="K219" s="8">
        <v>500</v>
      </c>
      <c r="L219" s="7">
        <f t="shared" si="15"/>
        <v>328819</v>
      </c>
      <c r="M219" s="7">
        <f t="shared" si="12"/>
        <v>1325077.7612713249</v>
      </c>
      <c r="N219" s="8"/>
      <c r="O219" s="8"/>
    </row>
    <row r="220" spans="1:15" x14ac:dyDescent="0.25">
      <c r="A220" s="9">
        <v>20523</v>
      </c>
      <c r="B220" s="9">
        <f t="shared" si="13"/>
        <v>2</v>
      </c>
      <c r="C220" s="9">
        <f t="shared" si="14"/>
        <v>0</v>
      </c>
      <c r="D220" s="7" t="s">
        <v>229</v>
      </c>
      <c r="E220" s="8">
        <v>3571</v>
      </c>
      <c r="F220" s="8">
        <v>35400</v>
      </c>
      <c r="G220" s="8">
        <v>248102</v>
      </c>
      <c r="H220" s="8">
        <v>376350</v>
      </c>
      <c r="I220" s="8">
        <v>2724917.5160763585</v>
      </c>
      <c r="J220" s="8">
        <v>500</v>
      </c>
      <c r="K220" s="8">
        <v>500</v>
      </c>
      <c r="L220" s="7">
        <f t="shared" si="15"/>
        <v>659852</v>
      </c>
      <c r="M220" s="7">
        <f t="shared" si="12"/>
        <v>3384769.5160763585</v>
      </c>
      <c r="N220" s="8"/>
      <c r="O220" s="8"/>
    </row>
    <row r="221" spans="1:15" x14ac:dyDescent="0.25">
      <c r="A221" s="9">
        <v>20527</v>
      </c>
      <c r="B221" s="9">
        <f t="shared" si="13"/>
        <v>2</v>
      </c>
      <c r="C221" s="9">
        <f t="shared" si="14"/>
        <v>1</v>
      </c>
      <c r="D221" s="7" t="s">
        <v>230</v>
      </c>
      <c r="E221" s="8">
        <v>12551</v>
      </c>
      <c r="F221" s="8">
        <v>28410</v>
      </c>
      <c r="G221" s="8">
        <v>1183472</v>
      </c>
      <c r="H221" s="8">
        <v>5188773</v>
      </c>
      <c r="I221" s="8">
        <v>10722253.315297794</v>
      </c>
      <c r="J221" s="8">
        <v>500</v>
      </c>
      <c r="K221" s="8">
        <v>500</v>
      </c>
      <c r="L221" s="7">
        <f t="shared" si="15"/>
        <v>6400655</v>
      </c>
      <c r="M221" s="7">
        <f t="shared" si="12"/>
        <v>17122908.315297794</v>
      </c>
      <c r="N221" s="8"/>
      <c r="O221" s="8"/>
    </row>
    <row r="222" spans="1:15" x14ac:dyDescent="0.25">
      <c r="A222" s="9">
        <v>20530</v>
      </c>
      <c r="B222" s="9">
        <f t="shared" si="13"/>
        <v>2</v>
      </c>
      <c r="C222" s="9">
        <f t="shared" si="14"/>
        <v>0</v>
      </c>
      <c r="D222" s="7" t="s">
        <v>231</v>
      </c>
      <c r="E222" s="8">
        <v>2142</v>
      </c>
      <c r="F222" s="8">
        <v>23840</v>
      </c>
      <c r="G222" s="8">
        <v>106308</v>
      </c>
      <c r="H222" s="8">
        <v>286958</v>
      </c>
      <c r="I222" s="8">
        <v>1648901.7195594551</v>
      </c>
      <c r="J222" s="8">
        <v>500</v>
      </c>
      <c r="K222" s="8">
        <v>500</v>
      </c>
      <c r="L222" s="7">
        <f t="shared" si="15"/>
        <v>417106</v>
      </c>
      <c r="M222" s="7">
        <f t="shared" si="12"/>
        <v>2066007.7195594551</v>
      </c>
      <c r="N222" s="8"/>
      <c r="O222" s="8"/>
    </row>
    <row r="223" spans="1:15" x14ac:dyDescent="0.25">
      <c r="A223" s="9">
        <v>20531</v>
      </c>
      <c r="B223" s="9">
        <f t="shared" si="13"/>
        <v>2</v>
      </c>
      <c r="C223" s="9">
        <f t="shared" si="14"/>
        <v>0</v>
      </c>
      <c r="D223" s="7" t="s">
        <v>232</v>
      </c>
      <c r="E223" s="8">
        <v>2116</v>
      </c>
      <c r="F223" s="8">
        <v>19000</v>
      </c>
      <c r="G223" s="8">
        <v>105677</v>
      </c>
      <c r="H223" s="8">
        <v>233293</v>
      </c>
      <c r="I223" s="8">
        <v>1622419.8117028924</v>
      </c>
      <c r="J223" s="8">
        <v>500</v>
      </c>
      <c r="K223" s="8">
        <v>500</v>
      </c>
      <c r="L223" s="7">
        <f t="shared" si="15"/>
        <v>357970</v>
      </c>
      <c r="M223" s="7">
        <f t="shared" si="12"/>
        <v>1980389.8117028924</v>
      </c>
      <c r="N223" s="8"/>
      <c r="O223" s="8"/>
    </row>
    <row r="224" spans="1:15" x14ac:dyDescent="0.25">
      <c r="A224" s="9">
        <v>20534</v>
      </c>
      <c r="B224" s="9">
        <f t="shared" si="13"/>
        <v>2</v>
      </c>
      <c r="C224" s="9">
        <f t="shared" si="14"/>
        <v>0</v>
      </c>
      <c r="D224" s="7" t="s">
        <v>233</v>
      </c>
      <c r="E224" s="8">
        <v>3633</v>
      </c>
      <c r="F224" s="8">
        <v>31483</v>
      </c>
      <c r="G224" s="8">
        <v>204374</v>
      </c>
      <c r="H224" s="8">
        <v>212562</v>
      </c>
      <c r="I224" s="8">
        <v>2733371.056852581</v>
      </c>
      <c r="J224" s="8">
        <v>500</v>
      </c>
      <c r="K224" s="8">
        <v>500</v>
      </c>
      <c r="L224" s="7">
        <f t="shared" si="15"/>
        <v>448419</v>
      </c>
      <c r="M224" s="7">
        <f t="shared" si="12"/>
        <v>3181790.056852581</v>
      </c>
      <c r="N224" s="8"/>
      <c r="O224" s="8"/>
    </row>
    <row r="225" spans="1:15" x14ac:dyDescent="0.25">
      <c r="A225" s="9">
        <v>20601</v>
      </c>
      <c r="B225" s="9">
        <f t="shared" si="13"/>
        <v>2</v>
      </c>
      <c r="C225" s="9">
        <f t="shared" si="14"/>
        <v>0</v>
      </c>
      <c r="D225" s="7" t="s">
        <v>234</v>
      </c>
      <c r="E225" s="8">
        <v>1660</v>
      </c>
      <c r="F225" s="8">
        <v>5130</v>
      </c>
      <c r="G225" s="8">
        <v>515543</v>
      </c>
      <c r="H225" s="8">
        <v>811597</v>
      </c>
      <c r="I225" s="8">
        <v>1859938.3303491413</v>
      </c>
      <c r="J225" s="8">
        <v>500</v>
      </c>
      <c r="K225" s="8">
        <v>500</v>
      </c>
      <c r="L225" s="7">
        <f t="shared" si="15"/>
        <v>1332270</v>
      </c>
      <c r="M225" s="7">
        <f t="shared" si="12"/>
        <v>3192208.3303491413</v>
      </c>
      <c r="N225" s="8"/>
      <c r="O225" s="8"/>
    </row>
    <row r="226" spans="1:15" x14ac:dyDescent="0.25">
      <c r="A226" s="9">
        <v>20602</v>
      </c>
      <c r="B226" s="9">
        <f t="shared" si="13"/>
        <v>2</v>
      </c>
      <c r="C226" s="9">
        <f t="shared" si="14"/>
        <v>0</v>
      </c>
      <c r="D226" s="7" t="s">
        <v>235</v>
      </c>
      <c r="E226" s="8">
        <v>1859</v>
      </c>
      <c r="F226" s="8">
        <v>9690</v>
      </c>
      <c r="G226" s="8">
        <v>79270</v>
      </c>
      <c r="H226" s="8">
        <v>49901</v>
      </c>
      <c r="I226" s="8">
        <v>1413287.1364075306</v>
      </c>
      <c r="J226" s="8">
        <v>500</v>
      </c>
      <c r="K226" s="8">
        <v>500</v>
      </c>
      <c r="L226" s="7">
        <f t="shared" si="15"/>
        <v>138861</v>
      </c>
      <c r="M226" s="7">
        <f t="shared" si="12"/>
        <v>1552148.1364075306</v>
      </c>
      <c r="N226" s="8"/>
      <c r="O226" s="8"/>
    </row>
    <row r="227" spans="1:15" x14ac:dyDescent="0.25">
      <c r="A227" s="9">
        <v>20603</v>
      </c>
      <c r="B227" s="9">
        <f t="shared" si="13"/>
        <v>2</v>
      </c>
      <c r="C227" s="9">
        <f t="shared" si="14"/>
        <v>0</v>
      </c>
      <c r="D227" s="7" t="s">
        <v>236</v>
      </c>
      <c r="E227" s="8">
        <v>1308</v>
      </c>
      <c r="F227" s="8">
        <v>4641</v>
      </c>
      <c r="G227" s="8">
        <v>82002</v>
      </c>
      <c r="H227" s="8">
        <v>112687</v>
      </c>
      <c r="I227" s="8">
        <v>1059506.5753280928</v>
      </c>
      <c r="J227" s="8">
        <v>500</v>
      </c>
      <c r="K227" s="8">
        <v>500</v>
      </c>
      <c r="L227" s="7">
        <f t="shared" si="15"/>
        <v>199330</v>
      </c>
      <c r="M227" s="7">
        <f t="shared" si="12"/>
        <v>1258836.5753280928</v>
      </c>
      <c r="N227" s="8"/>
      <c r="O227" s="8"/>
    </row>
    <row r="228" spans="1:15" x14ac:dyDescent="0.25">
      <c r="A228" s="9">
        <v>20604</v>
      </c>
      <c r="B228" s="9">
        <f t="shared" si="13"/>
        <v>2</v>
      </c>
      <c r="C228" s="9">
        <f t="shared" si="14"/>
        <v>0</v>
      </c>
      <c r="D228" s="7" t="s">
        <v>237</v>
      </c>
      <c r="E228" s="8">
        <v>1639</v>
      </c>
      <c r="F228" s="8">
        <v>6030</v>
      </c>
      <c r="G228" s="8">
        <v>86213</v>
      </c>
      <c r="H228" s="8">
        <v>323298</v>
      </c>
      <c r="I228" s="8">
        <v>1288203.5590275456</v>
      </c>
      <c r="J228" s="8">
        <v>500</v>
      </c>
      <c r="K228" s="8">
        <v>500</v>
      </c>
      <c r="L228" s="7">
        <f t="shared" si="15"/>
        <v>415541</v>
      </c>
      <c r="M228" s="7">
        <f t="shared" si="12"/>
        <v>1703744.5590275456</v>
      </c>
      <c r="N228" s="8"/>
      <c r="O228" s="8"/>
    </row>
    <row r="229" spans="1:15" x14ac:dyDescent="0.25">
      <c r="A229" s="9">
        <v>20605</v>
      </c>
      <c r="B229" s="9">
        <f t="shared" si="13"/>
        <v>2</v>
      </c>
      <c r="C229" s="9">
        <f t="shared" si="14"/>
        <v>0</v>
      </c>
      <c r="D229" s="7" t="s">
        <v>238</v>
      </c>
      <c r="E229" s="8">
        <v>1390</v>
      </c>
      <c r="F229" s="8">
        <v>3351</v>
      </c>
      <c r="G229" s="8">
        <v>68409</v>
      </c>
      <c r="H229" s="8">
        <v>90345</v>
      </c>
      <c r="I229" s="8">
        <v>1094245.3019533996</v>
      </c>
      <c r="J229" s="8">
        <v>500</v>
      </c>
      <c r="K229" s="8">
        <v>500</v>
      </c>
      <c r="L229" s="7">
        <f t="shared" si="15"/>
        <v>162105</v>
      </c>
      <c r="M229" s="7">
        <f t="shared" si="12"/>
        <v>1256350.3019533996</v>
      </c>
      <c r="N229" s="8"/>
      <c r="O229" s="8"/>
    </row>
    <row r="230" spans="1:15" x14ac:dyDescent="0.25">
      <c r="A230" s="9">
        <v>20607</v>
      </c>
      <c r="B230" s="9">
        <f t="shared" si="13"/>
        <v>2</v>
      </c>
      <c r="C230" s="9">
        <f t="shared" si="14"/>
        <v>0</v>
      </c>
      <c r="D230" s="7" t="s">
        <v>239</v>
      </c>
      <c r="E230" s="8">
        <v>1168</v>
      </c>
      <c r="F230" s="8">
        <v>5092</v>
      </c>
      <c r="G230" s="8">
        <v>101474</v>
      </c>
      <c r="H230" s="8">
        <v>290073</v>
      </c>
      <c r="I230" s="8">
        <v>986220.15716784087</v>
      </c>
      <c r="J230" s="8">
        <v>500</v>
      </c>
      <c r="K230" s="8">
        <v>500</v>
      </c>
      <c r="L230" s="7">
        <f t="shared" si="15"/>
        <v>396639</v>
      </c>
      <c r="M230" s="7">
        <f t="shared" si="12"/>
        <v>1382859.1571678407</v>
      </c>
      <c r="N230" s="8"/>
      <c r="O230" s="8"/>
    </row>
    <row r="231" spans="1:15" x14ac:dyDescent="0.25">
      <c r="A231" s="9">
        <v>20608</v>
      </c>
      <c r="B231" s="9">
        <f t="shared" si="13"/>
        <v>2</v>
      </c>
      <c r="C231" s="9">
        <f t="shared" si="14"/>
        <v>0</v>
      </c>
      <c r="D231" s="7" t="s">
        <v>240</v>
      </c>
      <c r="E231" s="8">
        <v>2601</v>
      </c>
      <c r="F231" s="8">
        <v>3419</v>
      </c>
      <c r="G231" s="8">
        <v>117983</v>
      </c>
      <c r="H231" s="8">
        <v>466375</v>
      </c>
      <c r="I231" s="8">
        <v>2040557.8842362838</v>
      </c>
      <c r="J231" s="8">
        <v>500</v>
      </c>
      <c r="K231" s="8">
        <v>500</v>
      </c>
      <c r="L231" s="7">
        <f t="shared" si="15"/>
        <v>587777</v>
      </c>
      <c r="M231" s="7">
        <f t="shared" si="12"/>
        <v>2628334.8842362836</v>
      </c>
      <c r="N231" s="8"/>
      <c r="O231" s="8"/>
    </row>
    <row r="232" spans="1:15" x14ac:dyDescent="0.25">
      <c r="A232" s="9">
        <v>20609</v>
      </c>
      <c r="B232" s="9">
        <f t="shared" si="13"/>
        <v>2</v>
      </c>
      <c r="C232" s="9">
        <f t="shared" si="14"/>
        <v>0</v>
      </c>
      <c r="D232" s="7" t="s">
        <v>241</v>
      </c>
      <c r="E232" s="8">
        <v>1777</v>
      </c>
      <c r="F232" s="8">
        <v>9345</v>
      </c>
      <c r="G232" s="8">
        <v>124472</v>
      </c>
      <c r="H232" s="8">
        <v>320075</v>
      </c>
      <c r="I232" s="8">
        <v>1380405.3995551416</v>
      </c>
      <c r="J232" s="8">
        <v>500</v>
      </c>
      <c r="K232" s="8">
        <v>500</v>
      </c>
      <c r="L232" s="7">
        <f t="shared" si="15"/>
        <v>453892</v>
      </c>
      <c r="M232" s="7">
        <f t="shared" si="12"/>
        <v>1834297.3995551416</v>
      </c>
      <c r="N232" s="8"/>
      <c r="O232" s="8"/>
    </row>
    <row r="233" spans="1:15" x14ac:dyDescent="0.25">
      <c r="A233" s="9">
        <v>20610</v>
      </c>
      <c r="B233" s="9">
        <f t="shared" si="13"/>
        <v>2</v>
      </c>
      <c r="C233" s="9">
        <f t="shared" si="14"/>
        <v>0</v>
      </c>
      <c r="D233" s="7" t="s">
        <v>2043</v>
      </c>
      <c r="E233" s="8">
        <v>1044</v>
      </c>
      <c r="F233" s="8">
        <v>1964</v>
      </c>
      <c r="G233" s="8">
        <v>119378</v>
      </c>
      <c r="H233" s="8">
        <v>281934</v>
      </c>
      <c r="I233" s="8">
        <v>1029581.2201898457</v>
      </c>
      <c r="J233" s="8">
        <v>500</v>
      </c>
      <c r="K233" s="8">
        <v>500</v>
      </c>
      <c r="L233" s="7">
        <f t="shared" si="15"/>
        <v>403276</v>
      </c>
      <c r="M233" s="7">
        <f t="shared" si="12"/>
        <v>1432857.2201898457</v>
      </c>
      <c r="N233" s="8"/>
      <c r="O233" s="8"/>
    </row>
    <row r="234" spans="1:15" x14ac:dyDescent="0.25">
      <c r="A234" s="9">
        <v>20611</v>
      </c>
      <c r="B234" s="9">
        <f t="shared" si="13"/>
        <v>2</v>
      </c>
      <c r="C234" s="9">
        <f t="shared" si="14"/>
        <v>0</v>
      </c>
      <c r="D234" s="7" t="s">
        <v>242</v>
      </c>
      <c r="E234" s="8">
        <v>2016</v>
      </c>
      <c r="F234" s="8">
        <v>3866</v>
      </c>
      <c r="G234" s="8">
        <v>103278</v>
      </c>
      <c r="H234" s="8">
        <v>96321</v>
      </c>
      <c r="I234" s="8">
        <v>1557128.3058029169</v>
      </c>
      <c r="J234" s="8">
        <v>500</v>
      </c>
      <c r="K234" s="8">
        <v>500</v>
      </c>
      <c r="L234" s="7">
        <f t="shared" si="15"/>
        <v>203465</v>
      </c>
      <c r="M234" s="7">
        <f t="shared" si="12"/>
        <v>1760593.3058029169</v>
      </c>
      <c r="N234" s="8"/>
      <c r="O234" s="8"/>
    </row>
    <row r="235" spans="1:15" x14ac:dyDescent="0.25">
      <c r="A235" s="9">
        <v>20613</v>
      </c>
      <c r="B235" s="9">
        <f t="shared" si="13"/>
        <v>2</v>
      </c>
      <c r="C235" s="9">
        <f t="shared" si="14"/>
        <v>0</v>
      </c>
      <c r="D235" s="7" t="s">
        <v>243</v>
      </c>
      <c r="E235" s="8">
        <v>1184</v>
      </c>
      <c r="F235" s="8">
        <v>8566</v>
      </c>
      <c r="G235" s="8">
        <v>40101</v>
      </c>
      <c r="H235" s="8">
        <v>39576</v>
      </c>
      <c r="I235" s="8">
        <v>899281.03488203802</v>
      </c>
      <c r="J235" s="8">
        <v>500</v>
      </c>
      <c r="K235" s="8">
        <v>500</v>
      </c>
      <c r="L235" s="7">
        <f t="shared" si="15"/>
        <v>88243</v>
      </c>
      <c r="M235" s="7">
        <f t="shared" si="12"/>
        <v>987524.03488203802</v>
      </c>
      <c r="N235" s="8"/>
      <c r="O235" s="8"/>
    </row>
    <row r="236" spans="1:15" x14ac:dyDescent="0.25">
      <c r="A236" s="9">
        <v>20616</v>
      </c>
      <c r="B236" s="9">
        <f t="shared" si="13"/>
        <v>2</v>
      </c>
      <c r="C236" s="9">
        <f t="shared" si="14"/>
        <v>0</v>
      </c>
      <c r="D236" s="7" t="s">
        <v>244</v>
      </c>
      <c r="E236" s="8">
        <v>1725</v>
      </c>
      <c r="F236" s="8">
        <v>7051</v>
      </c>
      <c r="G236" s="8">
        <v>93703</v>
      </c>
      <c r="H236" s="8">
        <v>241566</v>
      </c>
      <c r="I236" s="8">
        <v>1316092.2781727996</v>
      </c>
      <c r="J236" s="8">
        <v>500</v>
      </c>
      <c r="K236" s="8">
        <v>500</v>
      </c>
      <c r="L236" s="7">
        <f t="shared" si="15"/>
        <v>342320</v>
      </c>
      <c r="M236" s="7">
        <f t="shared" si="12"/>
        <v>1658412.2781727996</v>
      </c>
      <c r="N236" s="8"/>
      <c r="O236" s="8"/>
    </row>
    <row r="237" spans="1:15" x14ac:dyDescent="0.25">
      <c r="A237" s="9">
        <v>20618</v>
      </c>
      <c r="B237" s="9">
        <f t="shared" si="13"/>
        <v>2</v>
      </c>
      <c r="C237" s="9">
        <f t="shared" si="14"/>
        <v>0</v>
      </c>
      <c r="D237" s="7" t="s">
        <v>245</v>
      </c>
      <c r="E237" s="8">
        <v>803</v>
      </c>
      <c r="F237" s="8">
        <v>2708</v>
      </c>
      <c r="G237" s="8">
        <v>110407</v>
      </c>
      <c r="H237" s="8">
        <v>99556</v>
      </c>
      <c r="I237" s="8">
        <v>740980.26314658322</v>
      </c>
      <c r="J237" s="8">
        <v>500</v>
      </c>
      <c r="K237" s="8">
        <v>500</v>
      </c>
      <c r="L237" s="7">
        <f t="shared" si="15"/>
        <v>212671</v>
      </c>
      <c r="M237" s="7">
        <f t="shared" si="12"/>
        <v>953651.26314658322</v>
      </c>
      <c r="N237" s="8"/>
      <c r="O237" s="8"/>
    </row>
    <row r="238" spans="1:15" x14ac:dyDescent="0.25">
      <c r="A238" s="9">
        <v>20619</v>
      </c>
      <c r="B238" s="9">
        <f t="shared" si="13"/>
        <v>2</v>
      </c>
      <c r="C238" s="9">
        <f t="shared" si="14"/>
        <v>0</v>
      </c>
      <c r="D238" s="7" t="s">
        <v>246</v>
      </c>
      <c r="E238" s="8">
        <v>2040</v>
      </c>
      <c r="F238" s="8">
        <v>9661</v>
      </c>
      <c r="G238" s="8">
        <v>87897</v>
      </c>
      <c r="H238" s="8">
        <v>151470</v>
      </c>
      <c r="I238" s="8">
        <v>1626582.7945535548</v>
      </c>
      <c r="J238" s="8">
        <v>500</v>
      </c>
      <c r="K238" s="8">
        <v>500</v>
      </c>
      <c r="L238" s="7">
        <f t="shared" si="15"/>
        <v>249028</v>
      </c>
      <c r="M238" s="7">
        <f t="shared" si="12"/>
        <v>1875610.7945535548</v>
      </c>
      <c r="N238" s="8"/>
      <c r="O238" s="8"/>
    </row>
    <row r="239" spans="1:15" x14ac:dyDescent="0.25">
      <c r="A239" s="9">
        <v>20620</v>
      </c>
      <c r="B239" s="9">
        <f t="shared" si="13"/>
        <v>2</v>
      </c>
      <c r="C239" s="9">
        <f t="shared" si="14"/>
        <v>0</v>
      </c>
      <c r="D239" s="7" t="s">
        <v>247</v>
      </c>
      <c r="E239" s="8">
        <v>3343</v>
      </c>
      <c r="F239" s="8">
        <v>6489</v>
      </c>
      <c r="G239" s="8">
        <v>420737</v>
      </c>
      <c r="H239" s="8">
        <v>350421</v>
      </c>
      <c r="I239" s="8">
        <v>2771150.2598477108</v>
      </c>
      <c r="J239" s="8">
        <v>500</v>
      </c>
      <c r="K239" s="8">
        <v>500</v>
      </c>
      <c r="L239" s="7">
        <f t="shared" si="15"/>
        <v>777647</v>
      </c>
      <c r="M239" s="7">
        <f t="shared" si="12"/>
        <v>3548797.2598477108</v>
      </c>
      <c r="N239" s="8"/>
      <c r="O239" s="8"/>
    </row>
    <row r="240" spans="1:15" x14ac:dyDescent="0.25">
      <c r="A240" s="9">
        <v>20622</v>
      </c>
      <c r="B240" s="9">
        <f t="shared" si="13"/>
        <v>2</v>
      </c>
      <c r="C240" s="9">
        <f t="shared" si="14"/>
        <v>0</v>
      </c>
      <c r="D240" s="7" t="s">
        <v>248</v>
      </c>
      <c r="E240" s="8">
        <v>800</v>
      </c>
      <c r="F240" s="8">
        <v>3296</v>
      </c>
      <c r="G240" s="8">
        <v>27254</v>
      </c>
      <c r="H240" s="8">
        <v>34545</v>
      </c>
      <c r="I240" s="8">
        <v>631278.9694062263</v>
      </c>
      <c r="J240" s="8">
        <v>500</v>
      </c>
      <c r="K240" s="8">
        <v>500</v>
      </c>
      <c r="L240" s="7">
        <f t="shared" si="15"/>
        <v>65095</v>
      </c>
      <c r="M240" s="7">
        <f t="shared" si="12"/>
        <v>696373.9694062263</v>
      </c>
      <c r="N240" s="8"/>
      <c r="O240" s="8"/>
    </row>
    <row r="241" spans="1:15" x14ac:dyDescent="0.25">
      <c r="A241" s="9">
        <v>20624</v>
      </c>
      <c r="B241" s="9">
        <f t="shared" si="13"/>
        <v>2</v>
      </c>
      <c r="C241" s="9">
        <f t="shared" si="14"/>
        <v>0</v>
      </c>
      <c r="D241" s="7" t="s">
        <v>249</v>
      </c>
      <c r="E241" s="8">
        <v>983</v>
      </c>
      <c r="F241" s="8">
        <v>3415</v>
      </c>
      <c r="G241" s="8">
        <v>63551</v>
      </c>
      <c r="H241" s="8">
        <v>150793</v>
      </c>
      <c r="I241" s="8">
        <v>741460.85834259237</v>
      </c>
      <c r="J241" s="8">
        <v>500</v>
      </c>
      <c r="K241" s="8">
        <v>500</v>
      </c>
      <c r="L241" s="7">
        <f t="shared" si="15"/>
        <v>217759</v>
      </c>
      <c r="M241" s="7">
        <f t="shared" si="12"/>
        <v>959219.85834259237</v>
      </c>
      <c r="N241" s="8"/>
      <c r="O241" s="8"/>
    </row>
    <row r="242" spans="1:15" x14ac:dyDescent="0.25">
      <c r="A242" s="9">
        <v>20625</v>
      </c>
      <c r="B242" s="9">
        <f t="shared" si="13"/>
        <v>2</v>
      </c>
      <c r="C242" s="9">
        <f t="shared" si="14"/>
        <v>0</v>
      </c>
      <c r="D242" s="7" t="s">
        <v>250</v>
      </c>
      <c r="E242" s="8">
        <v>1186</v>
      </c>
      <c r="F242" s="8">
        <v>6723</v>
      </c>
      <c r="G242" s="8">
        <v>62235</v>
      </c>
      <c r="H242" s="8">
        <v>96081</v>
      </c>
      <c r="I242" s="8">
        <v>940133.41692836257</v>
      </c>
      <c r="J242" s="8">
        <v>500</v>
      </c>
      <c r="K242" s="8">
        <v>500</v>
      </c>
      <c r="L242" s="7">
        <f t="shared" si="15"/>
        <v>165039</v>
      </c>
      <c r="M242" s="7">
        <f t="shared" si="12"/>
        <v>1105172.4169283626</v>
      </c>
      <c r="N242" s="8"/>
      <c r="O242" s="8"/>
    </row>
    <row r="243" spans="1:15" x14ac:dyDescent="0.25">
      <c r="A243" s="9">
        <v>20627</v>
      </c>
      <c r="B243" s="9">
        <f t="shared" si="13"/>
        <v>2</v>
      </c>
      <c r="C243" s="9">
        <f t="shared" si="14"/>
        <v>0</v>
      </c>
      <c r="D243" s="7" t="s">
        <v>251</v>
      </c>
      <c r="E243" s="8">
        <v>2260</v>
      </c>
      <c r="F243" s="8">
        <v>10595</v>
      </c>
      <c r="G243" s="8">
        <v>133160</v>
      </c>
      <c r="H243" s="8">
        <v>366716</v>
      </c>
      <c r="I243" s="8">
        <v>1783070.5741178177</v>
      </c>
      <c r="J243" s="8">
        <v>500</v>
      </c>
      <c r="K243" s="8">
        <v>500</v>
      </c>
      <c r="L243" s="7">
        <f t="shared" si="15"/>
        <v>510471</v>
      </c>
      <c r="M243" s="7">
        <f t="shared" si="12"/>
        <v>2293541.5741178179</v>
      </c>
      <c r="N243" s="8"/>
      <c r="O243" s="8"/>
    </row>
    <row r="244" spans="1:15" x14ac:dyDescent="0.25">
      <c r="A244" s="9">
        <v>20630</v>
      </c>
      <c r="B244" s="9">
        <f t="shared" si="13"/>
        <v>2</v>
      </c>
      <c r="C244" s="9">
        <f t="shared" si="14"/>
        <v>0</v>
      </c>
      <c r="D244" s="7" t="s">
        <v>252</v>
      </c>
      <c r="E244" s="8">
        <v>5967</v>
      </c>
      <c r="F244" s="8">
        <v>5838</v>
      </c>
      <c r="G244" s="8">
        <v>431690</v>
      </c>
      <c r="H244" s="8">
        <v>1329691</v>
      </c>
      <c r="I244" s="8">
        <v>4799294.5825365828</v>
      </c>
      <c r="J244" s="8">
        <v>500</v>
      </c>
      <c r="K244" s="8">
        <v>500</v>
      </c>
      <c r="L244" s="7">
        <f t="shared" si="15"/>
        <v>1767219</v>
      </c>
      <c r="M244" s="7">
        <f t="shared" si="12"/>
        <v>6566513.5825365828</v>
      </c>
      <c r="N244" s="8"/>
      <c r="O244" s="8"/>
    </row>
    <row r="245" spans="1:15" x14ac:dyDescent="0.25">
      <c r="A245" s="9">
        <v>20631</v>
      </c>
      <c r="B245" s="9">
        <f t="shared" si="13"/>
        <v>2</v>
      </c>
      <c r="C245" s="9">
        <f t="shared" si="14"/>
        <v>0</v>
      </c>
      <c r="D245" s="7" t="s">
        <v>253</v>
      </c>
      <c r="E245" s="8">
        <v>1748</v>
      </c>
      <c r="F245" s="8">
        <v>5987</v>
      </c>
      <c r="G245" s="8">
        <v>87167</v>
      </c>
      <c r="H245" s="8">
        <v>240358</v>
      </c>
      <c r="I245" s="8">
        <v>1352017.6038734566</v>
      </c>
      <c r="J245" s="8">
        <v>500</v>
      </c>
      <c r="K245" s="8">
        <v>500</v>
      </c>
      <c r="L245" s="7">
        <f t="shared" si="15"/>
        <v>333512</v>
      </c>
      <c r="M245" s="7">
        <f t="shared" si="12"/>
        <v>1685529.6038734566</v>
      </c>
      <c r="N245" s="8"/>
      <c r="O245" s="8"/>
    </row>
    <row r="246" spans="1:15" x14ac:dyDescent="0.25">
      <c r="A246" s="9">
        <v>20632</v>
      </c>
      <c r="B246" s="9">
        <f t="shared" si="13"/>
        <v>2</v>
      </c>
      <c r="C246" s="9">
        <f t="shared" si="14"/>
        <v>0</v>
      </c>
      <c r="D246" s="7" t="s">
        <v>254</v>
      </c>
      <c r="E246" s="8">
        <v>1758</v>
      </c>
      <c r="F246" s="8">
        <v>3890</v>
      </c>
      <c r="G246" s="8">
        <v>157574</v>
      </c>
      <c r="H246" s="8">
        <v>370664</v>
      </c>
      <c r="I246" s="8">
        <v>1639202.0711508431</v>
      </c>
      <c r="J246" s="8">
        <v>500</v>
      </c>
      <c r="K246" s="8">
        <v>500</v>
      </c>
      <c r="L246" s="7">
        <f t="shared" si="15"/>
        <v>532128</v>
      </c>
      <c r="M246" s="7">
        <f t="shared" si="12"/>
        <v>2171330.0711508431</v>
      </c>
      <c r="N246" s="8"/>
      <c r="O246" s="8"/>
    </row>
    <row r="247" spans="1:15" x14ac:dyDescent="0.25">
      <c r="A247" s="9">
        <v>20633</v>
      </c>
      <c r="B247" s="9">
        <f t="shared" si="13"/>
        <v>2</v>
      </c>
      <c r="C247" s="9">
        <f t="shared" si="14"/>
        <v>0</v>
      </c>
      <c r="D247" s="7" t="s">
        <v>255</v>
      </c>
      <c r="E247" s="8">
        <v>1296</v>
      </c>
      <c r="F247" s="8">
        <v>5160</v>
      </c>
      <c r="G247" s="8">
        <v>87830</v>
      </c>
      <c r="H247" s="8">
        <v>544968</v>
      </c>
      <c r="I247" s="8">
        <v>951990.45127661829</v>
      </c>
      <c r="J247" s="8">
        <v>500</v>
      </c>
      <c r="K247" s="8">
        <v>500</v>
      </c>
      <c r="L247" s="7">
        <f t="shared" si="15"/>
        <v>637958</v>
      </c>
      <c r="M247" s="7">
        <f t="shared" si="12"/>
        <v>1589948.4512766183</v>
      </c>
      <c r="N247" s="8"/>
      <c r="O247" s="8"/>
    </row>
    <row r="248" spans="1:15" x14ac:dyDescent="0.25">
      <c r="A248" s="9">
        <v>20634</v>
      </c>
      <c r="B248" s="9">
        <f t="shared" si="13"/>
        <v>2</v>
      </c>
      <c r="C248" s="9">
        <f t="shared" si="14"/>
        <v>0</v>
      </c>
      <c r="D248" s="7" t="s">
        <v>2044</v>
      </c>
      <c r="E248" s="8">
        <v>6312</v>
      </c>
      <c r="F248" s="8">
        <v>8529</v>
      </c>
      <c r="G248" s="8">
        <v>588028</v>
      </c>
      <c r="H248" s="8">
        <v>1129711</v>
      </c>
      <c r="I248" s="8">
        <v>4987320.8080539852</v>
      </c>
      <c r="J248" s="8">
        <v>500</v>
      </c>
      <c r="K248" s="8">
        <v>500</v>
      </c>
      <c r="L248" s="7">
        <f t="shared" si="15"/>
        <v>1726268</v>
      </c>
      <c r="M248" s="7">
        <f t="shared" si="12"/>
        <v>6713588.8080539852</v>
      </c>
      <c r="N248" s="8"/>
      <c r="O248" s="8"/>
    </row>
    <row r="249" spans="1:15" x14ac:dyDescent="0.25">
      <c r="A249" s="9">
        <v>20635</v>
      </c>
      <c r="B249" s="9">
        <f t="shared" si="13"/>
        <v>2</v>
      </c>
      <c r="C249" s="9">
        <f t="shared" si="14"/>
        <v>1</v>
      </c>
      <c r="D249" s="7" t="s">
        <v>256</v>
      </c>
      <c r="E249" s="8">
        <v>15564</v>
      </c>
      <c r="F249" s="8">
        <v>14327</v>
      </c>
      <c r="G249" s="8">
        <v>1424584</v>
      </c>
      <c r="H249" s="8">
        <v>6572608</v>
      </c>
      <c r="I249" s="8">
        <v>13374203.910840772</v>
      </c>
      <c r="J249" s="8">
        <v>500</v>
      </c>
      <c r="K249" s="8">
        <v>500</v>
      </c>
      <c r="L249" s="7">
        <f t="shared" si="15"/>
        <v>8011519</v>
      </c>
      <c r="M249" s="7">
        <f t="shared" si="12"/>
        <v>21385722.910840772</v>
      </c>
      <c r="N249" s="8"/>
      <c r="O249" s="8"/>
    </row>
    <row r="250" spans="1:15" x14ac:dyDescent="0.25">
      <c r="A250" s="9">
        <v>20636</v>
      </c>
      <c r="B250" s="9">
        <f t="shared" si="13"/>
        <v>2</v>
      </c>
      <c r="C250" s="9">
        <f t="shared" si="14"/>
        <v>0</v>
      </c>
      <c r="D250" s="7" t="s">
        <v>257</v>
      </c>
      <c r="E250" s="8">
        <v>1614</v>
      </c>
      <c r="F250" s="8">
        <v>5744</v>
      </c>
      <c r="G250" s="8">
        <v>54492</v>
      </c>
      <c r="H250" s="8">
        <v>124345</v>
      </c>
      <c r="I250" s="8">
        <v>1229820.0727813966</v>
      </c>
      <c r="J250" s="8">
        <v>500</v>
      </c>
      <c r="K250" s="8">
        <v>500</v>
      </c>
      <c r="L250" s="7">
        <f t="shared" si="15"/>
        <v>184581</v>
      </c>
      <c r="M250" s="7">
        <f t="shared" si="12"/>
        <v>1414401.0727813966</v>
      </c>
      <c r="N250" s="8"/>
      <c r="O250" s="8"/>
    </row>
    <row r="251" spans="1:15" x14ac:dyDescent="0.25">
      <c r="A251" s="9">
        <v>20637</v>
      </c>
      <c r="B251" s="9">
        <f t="shared" si="13"/>
        <v>2</v>
      </c>
      <c r="C251" s="9">
        <f t="shared" si="14"/>
        <v>0</v>
      </c>
      <c r="D251" s="7" t="s">
        <v>258</v>
      </c>
      <c r="E251" s="8">
        <v>2039</v>
      </c>
      <c r="F251" s="8">
        <v>13406</v>
      </c>
      <c r="G251" s="8">
        <v>87218</v>
      </c>
      <c r="H251" s="8">
        <v>158684</v>
      </c>
      <c r="I251" s="8">
        <v>1562993.998803051</v>
      </c>
      <c r="J251" s="8">
        <v>500</v>
      </c>
      <c r="K251" s="8">
        <v>500</v>
      </c>
      <c r="L251" s="7">
        <f t="shared" si="15"/>
        <v>259308</v>
      </c>
      <c r="M251" s="7">
        <f t="shared" si="12"/>
        <v>1822301.998803051</v>
      </c>
      <c r="N251" s="8"/>
      <c r="O251" s="8"/>
    </row>
    <row r="252" spans="1:15" x14ac:dyDescent="0.25">
      <c r="A252" s="9">
        <v>20638</v>
      </c>
      <c r="B252" s="9">
        <f t="shared" si="13"/>
        <v>2</v>
      </c>
      <c r="C252" s="9">
        <f t="shared" si="14"/>
        <v>0</v>
      </c>
      <c r="D252" s="7" t="s">
        <v>259</v>
      </c>
      <c r="E252" s="8">
        <v>1223</v>
      </c>
      <c r="F252" s="8">
        <v>3479</v>
      </c>
      <c r="G252" s="8">
        <v>46285</v>
      </c>
      <c r="H252" s="8">
        <v>63411</v>
      </c>
      <c r="I252" s="8">
        <v>958596.11318776011</v>
      </c>
      <c r="J252" s="8">
        <v>500</v>
      </c>
      <c r="K252" s="8">
        <v>500</v>
      </c>
      <c r="L252" s="7">
        <f t="shared" si="15"/>
        <v>113175</v>
      </c>
      <c r="M252" s="7">
        <f t="shared" si="12"/>
        <v>1071771.1131877601</v>
      </c>
      <c r="N252" s="8"/>
      <c r="O252" s="8"/>
    </row>
    <row r="253" spans="1:15" x14ac:dyDescent="0.25">
      <c r="A253" s="9">
        <v>20639</v>
      </c>
      <c r="B253" s="9">
        <f t="shared" si="13"/>
        <v>2</v>
      </c>
      <c r="C253" s="9">
        <f t="shared" si="14"/>
        <v>0</v>
      </c>
      <c r="D253" s="7" t="s">
        <v>260</v>
      </c>
      <c r="E253" s="8">
        <v>756</v>
      </c>
      <c r="F253" s="8">
        <v>9980</v>
      </c>
      <c r="G253" s="8">
        <v>227365</v>
      </c>
      <c r="H253" s="8">
        <v>260314</v>
      </c>
      <c r="I253" s="8">
        <v>875315.42473282944</v>
      </c>
      <c r="J253" s="8">
        <v>500</v>
      </c>
      <c r="K253" s="8">
        <v>500</v>
      </c>
      <c r="L253" s="7">
        <f t="shared" si="15"/>
        <v>497659</v>
      </c>
      <c r="M253" s="7">
        <f t="shared" si="12"/>
        <v>1372974.4247328294</v>
      </c>
      <c r="N253" s="8"/>
      <c r="O253" s="8"/>
    </row>
    <row r="254" spans="1:15" x14ac:dyDescent="0.25">
      <c r="A254" s="9">
        <v>20640</v>
      </c>
      <c r="B254" s="9">
        <f t="shared" si="13"/>
        <v>2</v>
      </c>
      <c r="C254" s="9">
        <f t="shared" si="14"/>
        <v>0</v>
      </c>
      <c r="D254" s="7" t="s">
        <v>261</v>
      </c>
      <c r="E254" s="8">
        <v>1204</v>
      </c>
      <c r="F254" s="8">
        <v>2503</v>
      </c>
      <c r="G254" s="8">
        <v>73841</v>
      </c>
      <c r="H254" s="8">
        <v>218372</v>
      </c>
      <c r="I254" s="8">
        <v>929154.40372687357</v>
      </c>
      <c r="J254" s="8">
        <v>500</v>
      </c>
      <c r="K254" s="8">
        <v>500</v>
      </c>
      <c r="L254" s="7">
        <f t="shared" si="15"/>
        <v>294716</v>
      </c>
      <c r="M254" s="7">
        <f t="shared" si="12"/>
        <v>1223870.4037268735</v>
      </c>
      <c r="N254" s="8"/>
      <c r="O254" s="8"/>
    </row>
    <row r="255" spans="1:15" x14ac:dyDescent="0.25">
      <c r="A255" s="9">
        <v>20642</v>
      </c>
      <c r="B255" s="9">
        <f t="shared" si="13"/>
        <v>2</v>
      </c>
      <c r="C255" s="9">
        <f t="shared" si="14"/>
        <v>0</v>
      </c>
      <c r="D255" s="7" t="s">
        <v>262</v>
      </c>
      <c r="E255" s="8">
        <v>1773</v>
      </c>
      <c r="F255" s="8">
        <v>13296</v>
      </c>
      <c r="G255" s="8">
        <v>89010</v>
      </c>
      <c r="H255" s="8">
        <v>156061</v>
      </c>
      <c r="I255" s="8">
        <v>1471820.6609536968</v>
      </c>
      <c r="J255" s="8">
        <v>500</v>
      </c>
      <c r="K255" s="8">
        <v>500</v>
      </c>
      <c r="L255" s="7">
        <f t="shared" si="15"/>
        <v>258367</v>
      </c>
      <c r="M255" s="7">
        <f t="shared" si="12"/>
        <v>1730187.6609536968</v>
      </c>
      <c r="N255" s="8"/>
      <c r="O255" s="8"/>
    </row>
    <row r="256" spans="1:15" x14ac:dyDescent="0.25">
      <c r="A256" s="9">
        <v>20643</v>
      </c>
      <c r="B256" s="9">
        <f t="shared" si="13"/>
        <v>2</v>
      </c>
      <c r="C256" s="9">
        <f t="shared" si="14"/>
        <v>0</v>
      </c>
      <c r="D256" s="7" t="s">
        <v>263</v>
      </c>
      <c r="E256" s="8">
        <v>2552</v>
      </c>
      <c r="F256" s="8">
        <v>9850</v>
      </c>
      <c r="G256" s="8">
        <v>169982</v>
      </c>
      <c r="H256" s="8">
        <v>376600</v>
      </c>
      <c r="I256" s="8">
        <v>1967447.4802679443</v>
      </c>
      <c r="J256" s="8">
        <v>500</v>
      </c>
      <c r="K256" s="8">
        <v>500</v>
      </c>
      <c r="L256" s="7">
        <f t="shared" si="15"/>
        <v>556432</v>
      </c>
      <c r="M256" s="7">
        <f t="shared" si="12"/>
        <v>2523879.4802679443</v>
      </c>
      <c r="N256" s="8"/>
      <c r="O256" s="8"/>
    </row>
    <row r="257" spans="1:15" x14ac:dyDescent="0.25">
      <c r="A257" s="9">
        <v>20644</v>
      </c>
      <c r="B257" s="9">
        <f t="shared" si="13"/>
        <v>2</v>
      </c>
      <c r="C257" s="9">
        <f t="shared" si="14"/>
        <v>0</v>
      </c>
      <c r="D257" s="7" t="s">
        <v>264</v>
      </c>
      <c r="E257" s="8">
        <v>2221</v>
      </c>
      <c r="F257" s="8">
        <v>9434</v>
      </c>
      <c r="G257" s="8">
        <v>136229</v>
      </c>
      <c r="H257" s="8">
        <v>472820</v>
      </c>
      <c r="I257" s="8">
        <v>1687899.3307170256</v>
      </c>
      <c r="J257" s="8">
        <v>500</v>
      </c>
      <c r="K257" s="8">
        <v>500</v>
      </c>
      <c r="L257" s="7">
        <f t="shared" si="15"/>
        <v>618483</v>
      </c>
      <c r="M257" s="7">
        <f t="shared" si="12"/>
        <v>2306382.3307170253</v>
      </c>
      <c r="N257" s="8"/>
      <c r="O257" s="8"/>
    </row>
    <row r="258" spans="1:15" x14ac:dyDescent="0.25">
      <c r="A258" s="9">
        <v>20701</v>
      </c>
      <c r="B258" s="9">
        <f t="shared" si="13"/>
        <v>2</v>
      </c>
      <c r="C258" s="9">
        <f t="shared" si="14"/>
        <v>0</v>
      </c>
      <c r="D258" s="7" t="s">
        <v>265</v>
      </c>
      <c r="E258" s="8">
        <v>1446</v>
      </c>
      <c r="F258" s="8">
        <v>3448</v>
      </c>
      <c r="G258" s="8">
        <v>91738</v>
      </c>
      <c r="H258" s="8">
        <v>118835</v>
      </c>
      <c r="I258" s="8">
        <v>1137831.2785407326</v>
      </c>
      <c r="J258" s="8">
        <v>500</v>
      </c>
      <c r="K258" s="8">
        <v>500</v>
      </c>
      <c r="L258" s="7">
        <f t="shared" si="15"/>
        <v>214021</v>
      </c>
      <c r="M258" s="7">
        <f t="shared" si="12"/>
        <v>1351852.2785407326</v>
      </c>
      <c r="N258" s="8"/>
      <c r="O258" s="8"/>
    </row>
    <row r="259" spans="1:15" x14ac:dyDescent="0.25">
      <c r="A259" s="9">
        <v>20702</v>
      </c>
      <c r="B259" s="9">
        <f t="shared" si="13"/>
        <v>2</v>
      </c>
      <c r="C259" s="9">
        <f t="shared" si="14"/>
        <v>0</v>
      </c>
      <c r="D259" s="7" t="s">
        <v>266</v>
      </c>
      <c r="E259" s="8">
        <v>6995</v>
      </c>
      <c r="F259" s="8">
        <v>11343</v>
      </c>
      <c r="G259" s="8">
        <v>456004</v>
      </c>
      <c r="H259" s="8">
        <v>1543375</v>
      </c>
      <c r="I259" s="8">
        <v>5276717.3464488443</v>
      </c>
      <c r="J259" s="8">
        <v>500</v>
      </c>
      <c r="K259" s="8">
        <v>500</v>
      </c>
      <c r="L259" s="7">
        <f t="shared" si="15"/>
        <v>2010722</v>
      </c>
      <c r="M259" s="7">
        <f t="shared" si="12"/>
        <v>7287439.3464488443</v>
      </c>
      <c r="N259" s="8"/>
      <c r="O259" s="8"/>
    </row>
    <row r="260" spans="1:15" x14ac:dyDescent="0.25">
      <c r="A260" s="9">
        <v>20703</v>
      </c>
      <c r="B260" s="9">
        <f t="shared" si="13"/>
        <v>2</v>
      </c>
      <c r="C260" s="9">
        <f t="shared" si="14"/>
        <v>0</v>
      </c>
      <c r="D260" s="7" t="s">
        <v>267</v>
      </c>
      <c r="E260" s="8">
        <v>1376</v>
      </c>
      <c r="F260" s="8">
        <v>10065</v>
      </c>
      <c r="G260" s="8">
        <v>75260</v>
      </c>
      <c r="H260" s="8">
        <v>60053</v>
      </c>
      <c r="I260" s="8">
        <v>1065632.3771827586</v>
      </c>
      <c r="J260" s="8">
        <v>500</v>
      </c>
      <c r="K260" s="8">
        <v>500</v>
      </c>
      <c r="L260" s="7">
        <f t="shared" si="15"/>
        <v>145378</v>
      </c>
      <c r="M260" s="7">
        <f t="shared" si="12"/>
        <v>1211010.3771827586</v>
      </c>
      <c r="N260" s="8"/>
      <c r="O260" s="8"/>
    </row>
    <row r="261" spans="1:15" x14ac:dyDescent="0.25">
      <c r="A261" s="9">
        <v>20705</v>
      </c>
      <c r="B261" s="9">
        <f t="shared" si="13"/>
        <v>2</v>
      </c>
      <c r="C261" s="9">
        <f t="shared" si="14"/>
        <v>0</v>
      </c>
      <c r="D261" s="7" t="s">
        <v>268</v>
      </c>
      <c r="E261" s="8">
        <v>2329</v>
      </c>
      <c r="F261" s="8">
        <v>6979</v>
      </c>
      <c r="G261" s="8">
        <v>194570</v>
      </c>
      <c r="H261" s="8">
        <v>300127</v>
      </c>
      <c r="I261" s="8">
        <v>1866037.9618081474</v>
      </c>
      <c r="J261" s="8">
        <v>500</v>
      </c>
      <c r="K261" s="8">
        <v>500</v>
      </c>
      <c r="L261" s="7">
        <f t="shared" si="15"/>
        <v>501676</v>
      </c>
      <c r="M261" s="7">
        <f t="shared" si="12"/>
        <v>2367713.9618081474</v>
      </c>
      <c r="N261" s="8"/>
      <c r="O261" s="8"/>
    </row>
    <row r="262" spans="1:15" x14ac:dyDescent="0.25">
      <c r="A262" s="9">
        <v>20707</v>
      </c>
      <c r="B262" s="9">
        <f t="shared" si="13"/>
        <v>2</v>
      </c>
      <c r="C262" s="9">
        <f t="shared" si="14"/>
        <v>0</v>
      </c>
      <c r="D262" s="7" t="s">
        <v>269</v>
      </c>
      <c r="E262" s="8">
        <v>623</v>
      </c>
      <c r="F262" s="8">
        <v>3377</v>
      </c>
      <c r="G262" s="8">
        <v>25442</v>
      </c>
      <c r="H262" s="8">
        <v>159012</v>
      </c>
      <c r="I262" s="8">
        <v>470689.3595058198</v>
      </c>
      <c r="J262" s="8">
        <v>500</v>
      </c>
      <c r="K262" s="8">
        <v>500</v>
      </c>
      <c r="L262" s="7">
        <f t="shared" si="15"/>
        <v>187831</v>
      </c>
      <c r="M262" s="7">
        <f t="shared" ref="M262:M325" si="16">L262+I262</f>
        <v>658520.35950581986</v>
      </c>
      <c r="N262" s="8"/>
      <c r="O262" s="8"/>
    </row>
    <row r="263" spans="1:15" x14ac:dyDescent="0.25">
      <c r="A263" s="9">
        <v>20708</v>
      </c>
      <c r="B263" s="9">
        <f t="shared" ref="B263:B326" si="17">INT(A263/10000)</f>
        <v>2</v>
      </c>
      <c r="C263" s="9">
        <f t="shared" ref="C263:C326" si="18">IF(E263&lt;=10000,0,IF(E263&lt;=20000,1,IF(E263&lt;=50000,2,3)))</f>
        <v>0</v>
      </c>
      <c r="D263" s="7" t="s">
        <v>270</v>
      </c>
      <c r="E263" s="8">
        <v>1138</v>
      </c>
      <c r="F263" s="8">
        <v>2759</v>
      </c>
      <c r="G263" s="8">
        <v>109594</v>
      </c>
      <c r="H263" s="8">
        <v>131879</v>
      </c>
      <c r="I263" s="8">
        <v>930418.29071978398</v>
      </c>
      <c r="J263" s="8">
        <v>500</v>
      </c>
      <c r="K263" s="8">
        <v>500</v>
      </c>
      <c r="L263" s="7">
        <f t="shared" ref="L263:L326" si="19">F263/J263*500+G263/K263*500+H263</f>
        <v>244232</v>
      </c>
      <c r="M263" s="7">
        <f t="shared" si="16"/>
        <v>1174650.2907197839</v>
      </c>
      <c r="N263" s="8"/>
      <c r="O263" s="8"/>
    </row>
    <row r="264" spans="1:15" x14ac:dyDescent="0.25">
      <c r="A264" s="9">
        <v>20710</v>
      </c>
      <c r="B264" s="9">
        <f t="shared" si="17"/>
        <v>2</v>
      </c>
      <c r="C264" s="9">
        <f t="shared" si="18"/>
        <v>0</v>
      </c>
      <c r="D264" s="7" t="s">
        <v>271</v>
      </c>
      <c r="E264" s="8">
        <v>2226</v>
      </c>
      <c r="F264" s="8">
        <v>4809</v>
      </c>
      <c r="G264" s="8">
        <v>106114</v>
      </c>
      <c r="H264" s="8">
        <v>232525</v>
      </c>
      <c r="I264" s="8">
        <v>1711755.48156321</v>
      </c>
      <c r="J264" s="8">
        <v>500</v>
      </c>
      <c r="K264" s="8">
        <v>500</v>
      </c>
      <c r="L264" s="7">
        <f t="shared" si="19"/>
        <v>343448</v>
      </c>
      <c r="M264" s="7">
        <f t="shared" si="16"/>
        <v>2055203.48156321</v>
      </c>
      <c r="N264" s="8"/>
      <c r="O264" s="8"/>
    </row>
    <row r="265" spans="1:15" x14ac:dyDescent="0.25">
      <c r="A265" s="9">
        <v>20711</v>
      </c>
      <c r="B265" s="9">
        <f t="shared" si="17"/>
        <v>2</v>
      </c>
      <c r="C265" s="9">
        <f t="shared" si="18"/>
        <v>0</v>
      </c>
      <c r="D265" s="7" t="s">
        <v>272</v>
      </c>
      <c r="E265" s="8">
        <v>8641</v>
      </c>
      <c r="F265" s="8">
        <v>21127</v>
      </c>
      <c r="G265" s="8">
        <v>783968</v>
      </c>
      <c r="H265" s="8">
        <v>1926971</v>
      </c>
      <c r="I265" s="8">
        <v>6842135.0691233324</v>
      </c>
      <c r="J265" s="8">
        <v>500</v>
      </c>
      <c r="K265" s="8">
        <v>500</v>
      </c>
      <c r="L265" s="7">
        <f t="shared" si="19"/>
        <v>2732066</v>
      </c>
      <c r="M265" s="7">
        <f t="shared" si="16"/>
        <v>9574201.0691233315</v>
      </c>
      <c r="N265" s="8"/>
      <c r="O265" s="8"/>
    </row>
    <row r="266" spans="1:15" x14ac:dyDescent="0.25">
      <c r="A266" s="9">
        <v>20712</v>
      </c>
      <c r="B266" s="9">
        <f t="shared" si="17"/>
        <v>2</v>
      </c>
      <c r="C266" s="9">
        <f t="shared" si="18"/>
        <v>0</v>
      </c>
      <c r="D266" s="7" t="s">
        <v>273</v>
      </c>
      <c r="E266" s="8">
        <v>1251</v>
      </c>
      <c r="F266" s="8">
        <v>4583</v>
      </c>
      <c r="G266" s="8">
        <v>61338</v>
      </c>
      <c r="H266" s="8">
        <v>15937</v>
      </c>
      <c r="I266" s="8">
        <v>949406.53056235088</v>
      </c>
      <c r="J266" s="8">
        <v>500</v>
      </c>
      <c r="K266" s="8">
        <v>500</v>
      </c>
      <c r="L266" s="7">
        <f t="shared" si="19"/>
        <v>81858</v>
      </c>
      <c r="M266" s="7">
        <f t="shared" si="16"/>
        <v>1031264.5305623509</v>
      </c>
      <c r="N266" s="8"/>
      <c r="O266" s="8"/>
    </row>
    <row r="267" spans="1:15" x14ac:dyDescent="0.25">
      <c r="A267" s="9">
        <v>20713</v>
      </c>
      <c r="B267" s="9">
        <f t="shared" si="17"/>
        <v>2</v>
      </c>
      <c r="C267" s="9">
        <f t="shared" si="18"/>
        <v>0</v>
      </c>
      <c r="D267" s="7" t="s">
        <v>274</v>
      </c>
      <c r="E267" s="8">
        <v>831</v>
      </c>
      <c r="F267" s="8">
        <v>5456</v>
      </c>
      <c r="G267" s="8">
        <v>48987</v>
      </c>
      <c r="H267" s="8">
        <v>86521</v>
      </c>
      <c r="I267" s="8">
        <v>619973.25165324076</v>
      </c>
      <c r="J267" s="8">
        <v>500</v>
      </c>
      <c r="K267" s="8">
        <v>500</v>
      </c>
      <c r="L267" s="7">
        <f t="shared" si="19"/>
        <v>140964</v>
      </c>
      <c r="M267" s="7">
        <f t="shared" si="16"/>
        <v>760937.25165324076</v>
      </c>
      <c r="N267" s="8"/>
      <c r="O267" s="8"/>
    </row>
    <row r="268" spans="1:15" x14ac:dyDescent="0.25">
      <c r="A268" s="9">
        <v>20719</v>
      </c>
      <c r="B268" s="9">
        <f t="shared" si="17"/>
        <v>2</v>
      </c>
      <c r="C268" s="9">
        <f t="shared" si="18"/>
        <v>0</v>
      </c>
      <c r="D268" s="7" t="s">
        <v>275</v>
      </c>
      <c r="E268" s="8">
        <v>2229</v>
      </c>
      <c r="F268" s="8">
        <v>6049</v>
      </c>
      <c r="G268" s="8">
        <v>148419</v>
      </c>
      <c r="H268" s="8">
        <v>144002</v>
      </c>
      <c r="I268" s="8">
        <v>1731635.8785885868</v>
      </c>
      <c r="J268" s="8">
        <v>500</v>
      </c>
      <c r="K268" s="8">
        <v>500</v>
      </c>
      <c r="L268" s="7">
        <f t="shared" si="19"/>
        <v>298470</v>
      </c>
      <c r="M268" s="7">
        <f t="shared" si="16"/>
        <v>2030105.8785885868</v>
      </c>
      <c r="N268" s="8"/>
      <c r="O268" s="8"/>
    </row>
    <row r="269" spans="1:15" x14ac:dyDescent="0.25">
      <c r="A269" s="9">
        <v>20720</v>
      </c>
      <c r="B269" s="9">
        <f t="shared" si="17"/>
        <v>2</v>
      </c>
      <c r="C269" s="9">
        <f t="shared" si="18"/>
        <v>0</v>
      </c>
      <c r="D269" s="7" t="s">
        <v>276</v>
      </c>
      <c r="E269" s="8">
        <v>5900</v>
      </c>
      <c r="F269" s="8">
        <v>21727</v>
      </c>
      <c r="G269" s="8">
        <v>328363</v>
      </c>
      <c r="H269" s="8">
        <v>1226838</v>
      </c>
      <c r="I269" s="8">
        <v>4466454.7823584378</v>
      </c>
      <c r="J269" s="8">
        <v>500</v>
      </c>
      <c r="K269" s="8">
        <v>500</v>
      </c>
      <c r="L269" s="7">
        <f t="shared" si="19"/>
        <v>1576928</v>
      </c>
      <c r="M269" s="7">
        <f t="shared" si="16"/>
        <v>6043382.7823584378</v>
      </c>
      <c r="N269" s="8"/>
      <c r="O269" s="8"/>
    </row>
    <row r="270" spans="1:15" x14ac:dyDescent="0.25">
      <c r="A270" s="9">
        <v>20721</v>
      </c>
      <c r="B270" s="9">
        <f t="shared" si="17"/>
        <v>2</v>
      </c>
      <c r="C270" s="9">
        <f t="shared" si="18"/>
        <v>0</v>
      </c>
      <c r="D270" s="7" t="s">
        <v>277</v>
      </c>
      <c r="E270" s="8">
        <v>1820</v>
      </c>
      <c r="F270" s="8">
        <v>5756</v>
      </c>
      <c r="G270" s="8">
        <v>102500</v>
      </c>
      <c r="H270" s="8">
        <v>136342</v>
      </c>
      <c r="I270" s="8">
        <v>1402559.1757746148</v>
      </c>
      <c r="J270" s="8">
        <v>500</v>
      </c>
      <c r="K270" s="8">
        <v>500</v>
      </c>
      <c r="L270" s="7">
        <f t="shared" si="19"/>
        <v>244598</v>
      </c>
      <c r="M270" s="7">
        <f t="shared" si="16"/>
        <v>1647157.1757746148</v>
      </c>
      <c r="N270" s="8"/>
      <c r="O270" s="8"/>
    </row>
    <row r="271" spans="1:15" x14ac:dyDescent="0.25">
      <c r="A271" s="9">
        <v>20722</v>
      </c>
      <c r="B271" s="9">
        <f t="shared" si="17"/>
        <v>2</v>
      </c>
      <c r="C271" s="9">
        <f t="shared" si="18"/>
        <v>0</v>
      </c>
      <c r="D271" s="7" t="s">
        <v>278</v>
      </c>
      <c r="E271" s="8">
        <v>4238</v>
      </c>
      <c r="F271" s="8">
        <v>14796</v>
      </c>
      <c r="G271" s="8">
        <v>296281</v>
      </c>
      <c r="H271" s="8">
        <v>470428</v>
      </c>
      <c r="I271" s="8">
        <v>3222923.6254583537</v>
      </c>
      <c r="J271" s="8">
        <v>500</v>
      </c>
      <c r="K271" s="8">
        <v>500</v>
      </c>
      <c r="L271" s="7">
        <f t="shared" si="19"/>
        <v>781505</v>
      </c>
      <c r="M271" s="7">
        <f t="shared" si="16"/>
        <v>4004428.6254583537</v>
      </c>
      <c r="N271" s="8"/>
      <c r="O271" s="8"/>
    </row>
    <row r="272" spans="1:15" x14ac:dyDescent="0.25">
      <c r="A272" s="9">
        <v>20723</v>
      </c>
      <c r="B272" s="9">
        <f t="shared" si="17"/>
        <v>2</v>
      </c>
      <c r="C272" s="9">
        <f t="shared" si="18"/>
        <v>0</v>
      </c>
      <c r="D272" s="7" t="s">
        <v>279</v>
      </c>
      <c r="E272" s="8">
        <v>1641</v>
      </c>
      <c r="F272" s="8">
        <v>10998</v>
      </c>
      <c r="G272" s="8">
        <v>73856</v>
      </c>
      <c r="H272" s="8">
        <v>96126</v>
      </c>
      <c r="I272" s="8">
        <v>1273426.4212311816</v>
      </c>
      <c r="J272" s="8">
        <v>500</v>
      </c>
      <c r="K272" s="8">
        <v>500</v>
      </c>
      <c r="L272" s="7">
        <f t="shared" si="19"/>
        <v>180980</v>
      </c>
      <c r="M272" s="7">
        <f t="shared" si="16"/>
        <v>1454406.4212311816</v>
      </c>
      <c r="N272" s="8"/>
      <c r="O272" s="8"/>
    </row>
    <row r="273" spans="1:15" x14ac:dyDescent="0.25">
      <c r="A273" s="9">
        <v>20724</v>
      </c>
      <c r="B273" s="9">
        <f t="shared" si="17"/>
        <v>2</v>
      </c>
      <c r="C273" s="9">
        <f t="shared" si="18"/>
        <v>0</v>
      </c>
      <c r="D273" s="7" t="s">
        <v>280</v>
      </c>
      <c r="E273" s="8">
        <v>4325</v>
      </c>
      <c r="F273" s="8">
        <v>13277</v>
      </c>
      <c r="G273" s="8">
        <v>529784</v>
      </c>
      <c r="H273" s="8">
        <v>878034</v>
      </c>
      <c r="I273" s="8">
        <v>3378384.5317752552</v>
      </c>
      <c r="J273" s="8">
        <v>500</v>
      </c>
      <c r="K273" s="8">
        <v>500</v>
      </c>
      <c r="L273" s="7">
        <f t="shared" si="19"/>
        <v>1421095</v>
      </c>
      <c r="M273" s="7">
        <f t="shared" si="16"/>
        <v>4799479.5317752548</v>
      </c>
      <c r="N273" s="8"/>
      <c r="O273" s="8"/>
    </row>
    <row r="274" spans="1:15" x14ac:dyDescent="0.25">
      <c r="A274" s="9">
        <v>20725</v>
      </c>
      <c r="B274" s="9">
        <f t="shared" si="17"/>
        <v>2</v>
      </c>
      <c r="C274" s="9">
        <f t="shared" si="18"/>
        <v>0</v>
      </c>
      <c r="D274" s="7" t="s">
        <v>281</v>
      </c>
      <c r="E274" s="8">
        <v>8791</v>
      </c>
      <c r="F274" s="8">
        <v>12689</v>
      </c>
      <c r="G274" s="8">
        <v>1367019</v>
      </c>
      <c r="H274" s="8">
        <v>1784058</v>
      </c>
      <c r="I274" s="8">
        <v>7002781.8198721511</v>
      </c>
      <c r="J274" s="8">
        <v>500</v>
      </c>
      <c r="K274" s="8">
        <v>500</v>
      </c>
      <c r="L274" s="7">
        <f t="shared" si="19"/>
        <v>3163766</v>
      </c>
      <c r="M274" s="7">
        <f t="shared" si="16"/>
        <v>10166547.819872152</v>
      </c>
      <c r="N274" s="8"/>
      <c r="O274" s="8"/>
    </row>
    <row r="275" spans="1:15" x14ac:dyDescent="0.25">
      <c r="A275" s="9">
        <v>20726</v>
      </c>
      <c r="B275" s="9">
        <f t="shared" si="17"/>
        <v>2</v>
      </c>
      <c r="C275" s="9">
        <f t="shared" si="18"/>
        <v>0</v>
      </c>
      <c r="D275" s="7" t="s">
        <v>282</v>
      </c>
      <c r="E275" s="8">
        <v>2963</v>
      </c>
      <c r="F275" s="8">
        <v>10728</v>
      </c>
      <c r="G275" s="8">
        <v>273906</v>
      </c>
      <c r="H275" s="8">
        <v>1091451</v>
      </c>
      <c r="I275" s="8">
        <v>2153060.1304150703</v>
      </c>
      <c r="J275" s="8">
        <v>500</v>
      </c>
      <c r="K275" s="8">
        <v>500</v>
      </c>
      <c r="L275" s="7">
        <f t="shared" si="19"/>
        <v>1376085</v>
      </c>
      <c r="M275" s="7">
        <f t="shared" si="16"/>
        <v>3529145.1304150703</v>
      </c>
      <c r="N275" s="8"/>
      <c r="O275" s="8"/>
    </row>
    <row r="276" spans="1:15" x14ac:dyDescent="0.25">
      <c r="A276" s="9">
        <v>20727</v>
      </c>
      <c r="B276" s="9">
        <f t="shared" si="17"/>
        <v>2</v>
      </c>
      <c r="C276" s="9">
        <f t="shared" si="18"/>
        <v>0</v>
      </c>
      <c r="D276" s="7" t="s">
        <v>283</v>
      </c>
      <c r="E276" s="8">
        <v>5517</v>
      </c>
      <c r="F276" s="8">
        <v>6823</v>
      </c>
      <c r="G276" s="8">
        <v>367070</v>
      </c>
      <c r="H276" s="8">
        <v>993277</v>
      </c>
      <c r="I276" s="8">
        <v>4126717.1674312511</v>
      </c>
      <c r="J276" s="8">
        <v>500</v>
      </c>
      <c r="K276" s="8">
        <v>500</v>
      </c>
      <c r="L276" s="7">
        <f t="shared" si="19"/>
        <v>1367170</v>
      </c>
      <c r="M276" s="7">
        <f t="shared" si="16"/>
        <v>5493887.1674312511</v>
      </c>
      <c r="N276" s="8"/>
      <c r="O276" s="8"/>
    </row>
    <row r="277" spans="1:15" x14ac:dyDescent="0.25">
      <c r="A277" s="9">
        <v>20801</v>
      </c>
      <c r="B277" s="9">
        <f t="shared" si="17"/>
        <v>2</v>
      </c>
      <c r="C277" s="9">
        <f t="shared" si="18"/>
        <v>0</v>
      </c>
      <c r="D277" s="7" t="s">
        <v>284</v>
      </c>
      <c r="E277" s="8">
        <v>4019</v>
      </c>
      <c r="F277" s="8">
        <v>22168</v>
      </c>
      <c r="G277" s="8">
        <v>246325</v>
      </c>
      <c r="H277" s="8">
        <v>678738</v>
      </c>
      <c r="I277" s="8">
        <v>3089017.4276530291</v>
      </c>
      <c r="J277" s="8">
        <v>500</v>
      </c>
      <c r="K277" s="8">
        <v>500</v>
      </c>
      <c r="L277" s="7">
        <f t="shared" si="19"/>
        <v>947231</v>
      </c>
      <c r="M277" s="7">
        <f t="shared" si="16"/>
        <v>4036248.4276530291</v>
      </c>
      <c r="N277" s="8"/>
      <c r="O277" s="8"/>
    </row>
    <row r="278" spans="1:15" x14ac:dyDescent="0.25">
      <c r="A278" s="9">
        <v>20802</v>
      </c>
      <c r="B278" s="9">
        <f t="shared" si="17"/>
        <v>2</v>
      </c>
      <c r="C278" s="9">
        <f t="shared" si="18"/>
        <v>0</v>
      </c>
      <c r="D278" s="7" t="s">
        <v>285</v>
      </c>
      <c r="E278" s="8">
        <v>798</v>
      </c>
      <c r="F278" s="8">
        <v>8559</v>
      </c>
      <c r="G278" s="8">
        <v>33339</v>
      </c>
      <c r="H278" s="8">
        <v>41826</v>
      </c>
      <c r="I278" s="8">
        <v>605975.70865948941</v>
      </c>
      <c r="J278" s="8">
        <v>500</v>
      </c>
      <c r="K278" s="8">
        <v>500</v>
      </c>
      <c r="L278" s="7">
        <f t="shared" si="19"/>
        <v>83724</v>
      </c>
      <c r="M278" s="7">
        <f t="shared" si="16"/>
        <v>689699.70865948941</v>
      </c>
      <c r="N278" s="8"/>
      <c r="O278" s="8"/>
    </row>
    <row r="279" spans="1:15" x14ac:dyDescent="0.25">
      <c r="A279" s="9">
        <v>20803</v>
      </c>
      <c r="B279" s="9">
        <f t="shared" si="17"/>
        <v>2</v>
      </c>
      <c r="C279" s="9">
        <f t="shared" si="18"/>
        <v>0</v>
      </c>
      <c r="D279" s="7" t="s">
        <v>286</v>
      </c>
      <c r="E279" s="8">
        <v>5865</v>
      </c>
      <c r="F279" s="8">
        <v>18411</v>
      </c>
      <c r="G279" s="8">
        <v>458958</v>
      </c>
      <c r="H279" s="8">
        <v>960399</v>
      </c>
      <c r="I279" s="8">
        <v>4499218.7802574923</v>
      </c>
      <c r="J279" s="8">
        <v>500</v>
      </c>
      <c r="K279" s="8">
        <v>500</v>
      </c>
      <c r="L279" s="7">
        <f t="shared" si="19"/>
        <v>1437768</v>
      </c>
      <c r="M279" s="7">
        <f t="shared" si="16"/>
        <v>5936986.7802574923</v>
      </c>
      <c r="N279" s="8"/>
      <c r="O279" s="8"/>
    </row>
    <row r="280" spans="1:15" x14ac:dyDescent="0.25">
      <c r="A280" s="9">
        <v>20804</v>
      </c>
      <c r="B280" s="9">
        <f t="shared" si="17"/>
        <v>2</v>
      </c>
      <c r="C280" s="9">
        <f t="shared" si="18"/>
        <v>0</v>
      </c>
      <c r="D280" s="7" t="s">
        <v>287</v>
      </c>
      <c r="E280" s="8">
        <v>2388</v>
      </c>
      <c r="F280" s="8">
        <v>32785</v>
      </c>
      <c r="G280" s="8">
        <v>143648</v>
      </c>
      <c r="H280" s="8">
        <v>206735</v>
      </c>
      <c r="I280" s="8">
        <v>1903415.5380685332</v>
      </c>
      <c r="J280" s="8">
        <v>500</v>
      </c>
      <c r="K280" s="8">
        <v>500</v>
      </c>
      <c r="L280" s="7">
        <f t="shared" si="19"/>
        <v>383168</v>
      </c>
      <c r="M280" s="7">
        <f t="shared" si="16"/>
        <v>2286583.5380685329</v>
      </c>
      <c r="N280" s="8"/>
      <c r="O280" s="8"/>
    </row>
    <row r="281" spans="1:15" x14ac:dyDescent="0.25">
      <c r="A281" s="9">
        <v>20805</v>
      </c>
      <c r="B281" s="9">
        <f t="shared" si="17"/>
        <v>2</v>
      </c>
      <c r="C281" s="9">
        <f t="shared" si="18"/>
        <v>0</v>
      </c>
      <c r="D281" s="7" t="s">
        <v>288</v>
      </c>
      <c r="E281" s="8">
        <v>2117</v>
      </c>
      <c r="F281" s="8">
        <v>11809</v>
      </c>
      <c r="G281" s="8">
        <v>187686</v>
      </c>
      <c r="H281" s="8">
        <v>3608686</v>
      </c>
      <c r="I281" s="8">
        <v>1515848.8378563991</v>
      </c>
      <c r="J281" s="8">
        <v>500</v>
      </c>
      <c r="K281" s="8">
        <v>500</v>
      </c>
      <c r="L281" s="7">
        <f t="shared" si="19"/>
        <v>3808181</v>
      </c>
      <c r="M281" s="7">
        <f t="shared" si="16"/>
        <v>5324029.8378563989</v>
      </c>
      <c r="N281" s="8"/>
      <c r="O281" s="8"/>
    </row>
    <row r="282" spans="1:15" x14ac:dyDescent="0.25">
      <c r="A282" s="9">
        <v>20806</v>
      </c>
      <c r="B282" s="9">
        <f t="shared" si="17"/>
        <v>2</v>
      </c>
      <c r="C282" s="9">
        <f t="shared" si="18"/>
        <v>0</v>
      </c>
      <c r="D282" s="7" t="s">
        <v>289</v>
      </c>
      <c r="E282" s="8">
        <v>1782</v>
      </c>
      <c r="F282" s="8">
        <v>8943</v>
      </c>
      <c r="G282" s="8">
        <v>92005</v>
      </c>
      <c r="H282" s="8">
        <v>70110</v>
      </c>
      <c r="I282" s="8">
        <v>1350743.8159498596</v>
      </c>
      <c r="J282" s="8">
        <v>500</v>
      </c>
      <c r="K282" s="8">
        <v>500</v>
      </c>
      <c r="L282" s="7">
        <f t="shared" si="19"/>
        <v>171058</v>
      </c>
      <c r="M282" s="7">
        <f t="shared" si="16"/>
        <v>1521801.8159498596</v>
      </c>
      <c r="N282" s="8"/>
      <c r="O282" s="8"/>
    </row>
    <row r="283" spans="1:15" x14ac:dyDescent="0.25">
      <c r="A283" s="9">
        <v>20807</v>
      </c>
      <c r="B283" s="9">
        <f t="shared" si="17"/>
        <v>2</v>
      </c>
      <c r="C283" s="9">
        <f t="shared" si="18"/>
        <v>0</v>
      </c>
      <c r="D283" s="7" t="s">
        <v>290</v>
      </c>
      <c r="E283" s="8">
        <v>1605</v>
      </c>
      <c r="F283" s="8">
        <v>11191</v>
      </c>
      <c r="G283" s="8">
        <v>80566</v>
      </c>
      <c r="H283" s="8">
        <v>45899</v>
      </c>
      <c r="I283" s="8">
        <v>1212941.7074661702</v>
      </c>
      <c r="J283" s="8">
        <v>500</v>
      </c>
      <c r="K283" s="8">
        <v>500</v>
      </c>
      <c r="L283" s="7">
        <f t="shared" si="19"/>
        <v>137656</v>
      </c>
      <c r="M283" s="7">
        <f t="shared" si="16"/>
        <v>1350597.7074661702</v>
      </c>
      <c r="N283" s="8"/>
      <c r="O283" s="8"/>
    </row>
    <row r="284" spans="1:15" x14ac:dyDescent="0.25">
      <c r="A284" s="9">
        <v>20808</v>
      </c>
      <c r="B284" s="9">
        <f t="shared" si="17"/>
        <v>2</v>
      </c>
      <c r="C284" s="9">
        <f t="shared" si="18"/>
        <v>0</v>
      </c>
      <c r="D284" s="7" t="s">
        <v>291</v>
      </c>
      <c r="E284" s="8">
        <v>3524</v>
      </c>
      <c r="F284" s="8">
        <v>19204</v>
      </c>
      <c r="G284" s="8">
        <v>206110</v>
      </c>
      <c r="H284" s="8">
        <v>1016554</v>
      </c>
      <c r="I284" s="8">
        <v>2630437.2702110116</v>
      </c>
      <c r="J284" s="8">
        <v>500</v>
      </c>
      <c r="K284" s="8">
        <v>500</v>
      </c>
      <c r="L284" s="7">
        <f t="shared" si="19"/>
        <v>1241868</v>
      </c>
      <c r="M284" s="7">
        <f t="shared" si="16"/>
        <v>3872305.2702110116</v>
      </c>
      <c r="N284" s="8"/>
      <c r="O284" s="8"/>
    </row>
    <row r="285" spans="1:15" x14ac:dyDescent="0.25">
      <c r="A285" s="9">
        <v>20810</v>
      </c>
      <c r="B285" s="9">
        <f t="shared" si="17"/>
        <v>2</v>
      </c>
      <c r="C285" s="9">
        <f t="shared" si="18"/>
        <v>0</v>
      </c>
      <c r="D285" s="7" t="s">
        <v>292</v>
      </c>
      <c r="E285" s="8">
        <v>1041</v>
      </c>
      <c r="F285" s="8">
        <v>8092</v>
      </c>
      <c r="G285" s="8">
        <v>49637</v>
      </c>
      <c r="H285" s="8">
        <v>37948</v>
      </c>
      <c r="I285" s="8">
        <v>788077.22648206563</v>
      </c>
      <c r="J285" s="8">
        <v>500</v>
      </c>
      <c r="K285" s="8">
        <v>500</v>
      </c>
      <c r="L285" s="7">
        <f t="shared" si="19"/>
        <v>95677</v>
      </c>
      <c r="M285" s="7">
        <f t="shared" si="16"/>
        <v>883754.22648206563</v>
      </c>
      <c r="N285" s="8"/>
      <c r="O285" s="8"/>
    </row>
    <row r="286" spans="1:15" x14ac:dyDescent="0.25">
      <c r="A286" s="9">
        <v>20812</v>
      </c>
      <c r="B286" s="9">
        <f t="shared" si="17"/>
        <v>2</v>
      </c>
      <c r="C286" s="9">
        <f t="shared" si="18"/>
        <v>0</v>
      </c>
      <c r="D286" s="7" t="s">
        <v>293</v>
      </c>
      <c r="E286" s="8">
        <v>1542</v>
      </c>
      <c r="F286" s="8">
        <v>14852</v>
      </c>
      <c r="G286" s="8">
        <v>82187</v>
      </c>
      <c r="H286" s="8">
        <v>336039</v>
      </c>
      <c r="I286" s="8">
        <v>1132705.8827410487</v>
      </c>
      <c r="J286" s="8">
        <v>500</v>
      </c>
      <c r="K286" s="8">
        <v>500</v>
      </c>
      <c r="L286" s="7">
        <f t="shared" si="19"/>
        <v>433078</v>
      </c>
      <c r="M286" s="7">
        <f t="shared" si="16"/>
        <v>1565783.8827410487</v>
      </c>
      <c r="N286" s="8"/>
      <c r="O286" s="8"/>
    </row>
    <row r="287" spans="1:15" x14ac:dyDescent="0.25">
      <c r="A287" s="9">
        <v>20813</v>
      </c>
      <c r="B287" s="9">
        <f t="shared" si="17"/>
        <v>2</v>
      </c>
      <c r="C287" s="9">
        <f t="shared" si="18"/>
        <v>0</v>
      </c>
      <c r="D287" s="7" t="s">
        <v>2045</v>
      </c>
      <c r="E287" s="8">
        <v>4413</v>
      </c>
      <c r="F287" s="8">
        <v>12540</v>
      </c>
      <c r="G287" s="8">
        <v>641375</v>
      </c>
      <c r="H287" s="8">
        <v>574631</v>
      </c>
      <c r="I287" s="8">
        <v>3872495.0882165539</v>
      </c>
      <c r="J287" s="8">
        <v>500</v>
      </c>
      <c r="K287" s="8">
        <v>500</v>
      </c>
      <c r="L287" s="7">
        <f t="shared" si="19"/>
        <v>1228546</v>
      </c>
      <c r="M287" s="7">
        <f t="shared" si="16"/>
        <v>5101041.0882165544</v>
      </c>
      <c r="N287" s="8"/>
      <c r="O287" s="8"/>
    </row>
    <row r="288" spans="1:15" x14ac:dyDescent="0.25">
      <c r="A288" s="9">
        <v>20815</v>
      </c>
      <c r="B288" s="9">
        <f t="shared" si="17"/>
        <v>2</v>
      </c>
      <c r="C288" s="9">
        <f t="shared" si="18"/>
        <v>0</v>
      </c>
      <c r="D288" s="7" t="s">
        <v>294</v>
      </c>
      <c r="E288" s="8">
        <v>2018</v>
      </c>
      <c r="F288" s="8">
        <v>11832</v>
      </c>
      <c r="G288" s="8">
        <v>125988</v>
      </c>
      <c r="H288" s="8">
        <v>207402</v>
      </c>
      <c r="I288" s="8">
        <v>1554013.3452860801</v>
      </c>
      <c r="J288" s="8">
        <v>500</v>
      </c>
      <c r="K288" s="8">
        <v>500</v>
      </c>
      <c r="L288" s="7">
        <f t="shared" si="19"/>
        <v>345222</v>
      </c>
      <c r="M288" s="7">
        <f t="shared" si="16"/>
        <v>1899235.3452860801</v>
      </c>
      <c r="N288" s="8"/>
      <c r="O288" s="8"/>
    </row>
    <row r="289" spans="1:15" x14ac:dyDescent="0.25">
      <c r="A289" s="9">
        <v>20817</v>
      </c>
      <c r="B289" s="9">
        <f t="shared" si="17"/>
        <v>2</v>
      </c>
      <c r="C289" s="9">
        <f t="shared" si="18"/>
        <v>1</v>
      </c>
      <c r="D289" s="7" t="s">
        <v>295</v>
      </c>
      <c r="E289" s="8">
        <v>10970</v>
      </c>
      <c r="F289" s="8">
        <v>51869</v>
      </c>
      <c r="G289" s="8">
        <v>803494</v>
      </c>
      <c r="H289" s="8">
        <v>3312092</v>
      </c>
      <c r="I289" s="8">
        <v>9476053.9576411564</v>
      </c>
      <c r="J289" s="8">
        <v>500</v>
      </c>
      <c r="K289" s="8">
        <v>500</v>
      </c>
      <c r="L289" s="7">
        <f t="shared" si="19"/>
        <v>4167455</v>
      </c>
      <c r="M289" s="7">
        <f t="shared" si="16"/>
        <v>13643508.957641156</v>
      </c>
      <c r="N289" s="8"/>
      <c r="O289" s="8"/>
    </row>
    <row r="290" spans="1:15" x14ac:dyDescent="0.25">
      <c r="A290" s="9">
        <v>20901</v>
      </c>
      <c r="B290" s="9">
        <f t="shared" si="17"/>
        <v>2</v>
      </c>
      <c r="C290" s="9">
        <f t="shared" si="18"/>
        <v>0</v>
      </c>
      <c r="D290" s="7" t="s">
        <v>2046</v>
      </c>
      <c r="E290" s="8">
        <v>4388</v>
      </c>
      <c r="F290" s="8">
        <v>18249</v>
      </c>
      <c r="G290" s="8">
        <v>341184</v>
      </c>
      <c r="H290" s="8">
        <v>1861556</v>
      </c>
      <c r="I290" s="8">
        <v>3236882.5967897587</v>
      </c>
      <c r="J290" s="8">
        <v>500</v>
      </c>
      <c r="K290" s="8">
        <v>500</v>
      </c>
      <c r="L290" s="7">
        <f t="shared" si="19"/>
        <v>2220989</v>
      </c>
      <c r="M290" s="7">
        <f t="shared" si="16"/>
        <v>5457871.5967897587</v>
      </c>
      <c r="N290" s="8"/>
      <c r="O290" s="8"/>
    </row>
    <row r="291" spans="1:15" x14ac:dyDescent="0.25">
      <c r="A291" s="9">
        <v>20905</v>
      </c>
      <c r="B291" s="9">
        <f t="shared" si="17"/>
        <v>2</v>
      </c>
      <c r="C291" s="9">
        <f t="shared" si="18"/>
        <v>0</v>
      </c>
      <c r="D291" s="7" t="s">
        <v>296</v>
      </c>
      <c r="E291" s="8">
        <v>2686</v>
      </c>
      <c r="F291" s="8">
        <v>14842</v>
      </c>
      <c r="G291" s="8">
        <v>199963</v>
      </c>
      <c r="H291" s="8">
        <v>1330319</v>
      </c>
      <c r="I291" s="8">
        <v>1947507.1438436806</v>
      </c>
      <c r="J291" s="8">
        <v>500</v>
      </c>
      <c r="K291" s="8">
        <v>500</v>
      </c>
      <c r="L291" s="7">
        <f t="shared" si="19"/>
        <v>1545124</v>
      </c>
      <c r="M291" s="7">
        <f t="shared" si="16"/>
        <v>3492631.1438436806</v>
      </c>
      <c r="N291" s="8"/>
      <c r="O291" s="8"/>
    </row>
    <row r="292" spans="1:15" x14ac:dyDescent="0.25">
      <c r="A292" s="9">
        <v>20909</v>
      </c>
      <c r="B292" s="9">
        <f t="shared" si="17"/>
        <v>2</v>
      </c>
      <c r="C292" s="9">
        <f t="shared" si="18"/>
        <v>0</v>
      </c>
      <c r="D292" s="7" t="s">
        <v>297</v>
      </c>
      <c r="E292" s="8">
        <v>3021</v>
      </c>
      <c r="F292" s="8">
        <v>22487</v>
      </c>
      <c r="G292" s="8">
        <v>148654</v>
      </c>
      <c r="H292" s="8">
        <v>301197</v>
      </c>
      <c r="I292" s="8">
        <v>2306624.9793747012</v>
      </c>
      <c r="J292" s="8">
        <v>500</v>
      </c>
      <c r="K292" s="8">
        <v>500</v>
      </c>
      <c r="L292" s="7">
        <f t="shared" si="19"/>
        <v>472338</v>
      </c>
      <c r="M292" s="7">
        <f t="shared" si="16"/>
        <v>2778962.9793747012</v>
      </c>
      <c r="N292" s="8"/>
      <c r="O292" s="8"/>
    </row>
    <row r="293" spans="1:15" x14ac:dyDescent="0.25">
      <c r="A293" s="9">
        <v>20911</v>
      </c>
      <c r="B293" s="9">
        <f t="shared" si="17"/>
        <v>2</v>
      </c>
      <c r="C293" s="9">
        <f t="shared" si="18"/>
        <v>0</v>
      </c>
      <c r="D293" s="7" t="s">
        <v>298</v>
      </c>
      <c r="E293" s="8">
        <v>968</v>
      </c>
      <c r="F293" s="8">
        <v>9670</v>
      </c>
      <c r="G293" s="8">
        <v>51763</v>
      </c>
      <c r="H293" s="8">
        <v>188323</v>
      </c>
      <c r="I293" s="8">
        <v>760231.93317276891</v>
      </c>
      <c r="J293" s="8">
        <v>500</v>
      </c>
      <c r="K293" s="8">
        <v>500</v>
      </c>
      <c r="L293" s="7">
        <f t="shared" si="19"/>
        <v>249756</v>
      </c>
      <c r="M293" s="7">
        <f t="shared" si="16"/>
        <v>1009987.9331727689</v>
      </c>
      <c r="N293" s="8"/>
      <c r="O293" s="8"/>
    </row>
    <row r="294" spans="1:15" x14ac:dyDescent="0.25">
      <c r="A294" s="9">
        <v>20912</v>
      </c>
      <c r="B294" s="9">
        <f t="shared" si="17"/>
        <v>2</v>
      </c>
      <c r="C294" s="9">
        <f t="shared" si="18"/>
        <v>0</v>
      </c>
      <c r="D294" s="7" t="s">
        <v>299</v>
      </c>
      <c r="E294" s="8">
        <v>1857</v>
      </c>
      <c r="F294" s="8">
        <v>13249</v>
      </c>
      <c r="G294" s="8">
        <v>108635</v>
      </c>
      <c r="H294" s="8">
        <v>152318</v>
      </c>
      <c r="I294" s="8">
        <v>1426703.7495056835</v>
      </c>
      <c r="J294" s="8">
        <v>500</v>
      </c>
      <c r="K294" s="8">
        <v>500</v>
      </c>
      <c r="L294" s="7">
        <f t="shared" si="19"/>
        <v>274202</v>
      </c>
      <c r="M294" s="7">
        <f t="shared" si="16"/>
        <v>1700905.7495056835</v>
      </c>
      <c r="N294" s="8"/>
      <c r="O294" s="8"/>
    </row>
    <row r="295" spans="1:15" x14ac:dyDescent="0.25">
      <c r="A295" s="9">
        <v>20913</v>
      </c>
      <c r="B295" s="9">
        <f t="shared" si="17"/>
        <v>2</v>
      </c>
      <c r="C295" s="9">
        <f t="shared" si="18"/>
        <v>1</v>
      </c>
      <c r="D295" s="7" t="s">
        <v>300</v>
      </c>
      <c r="E295" s="8">
        <v>10089</v>
      </c>
      <c r="F295" s="8">
        <v>46804</v>
      </c>
      <c r="G295" s="8">
        <v>619180</v>
      </c>
      <c r="H295" s="8">
        <v>3021109</v>
      </c>
      <c r="I295" s="8">
        <v>8580176.7794787176</v>
      </c>
      <c r="J295" s="8">
        <v>500</v>
      </c>
      <c r="K295" s="8">
        <v>500</v>
      </c>
      <c r="L295" s="7">
        <f t="shared" si="19"/>
        <v>3687093</v>
      </c>
      <c r="M295" s="7">
        <f t="shared" si="16"/>
        <v>12267269.779478718</v>
      </c>
      <c r="N295" s="8"/>
      <c r="O295" s="8"/>
    </row>
    <row r="296" spans="1:15" x14ac:dyDescent="0.25">
      <c r="A296" s="9">
        <v>20914</v>
      </c>
      <c r="B296" s="9">
        <f t="shared" si="17"/>
        <v>2</v>
      </c>
      <c r="C296" s="9">
        <f t="shared" si="18"/>
        <v>0</v>
      </c>
      <c r="D296" s="7" t="s">
        <v>301</v>
      </c>
      <c r="E296" s="8">
        <v>2012</v>
      </c>
      <c r="F296" s="8">
        <v>13994</v>
      </c>
      <c r="G296" s="8">
        <v>77009</v>
      </c>
      <c r="H296" s="8">
        <v>151051</v>
      </c>
      <c r="I296" s="8">
        <v>1531897.8183034002</v>
      </c>
      <c r="J296" s="8">
        <v>500</v>
      </c>
      <c r="K296" s="8">
        <v>500</v>
      </c>
      <c r="L296" s="7">
        <f t="shared" si="19"/>
        <v>242054</v>
      </c>
      <c r="M296" s="7">
        <f t="shared" si="16"/>
        <v>1773951.8183034002</v>
      </c>
      <c r="N296" s="8"/>
      <c r="O296" s="8"/>
    </row>
    <row r="297" spans="1:15" x14ac:dyDescent="0.25">
      <c r="A297" s="9">
        <v>20918</v>
      </c>
      <c r="B297" s="9">
        <f t="shared" si="17"/>
        <v>2</v>
      </c>
      <c r="C297" s="9">
        <f t="shared" si="18"/>
        <v>0</v>
      </c>
      <c r="D297" s="7" t="s">
        <v>302</v>
      </c>
      <c r="E297" s="8">
        <v>3398</v>
      </c>
      <c r="F297" s="8">
        <v>16396</v>
      </c>
      <c r="G297" s="8">
        <v>195845</v>
      </c>
      <c r="H297" s="8">
        <v>1469417</v>
      </c>
      <c r="I297" s="8">
        <v>2520367.6652430552</v>
      </c>
      <c r="J297" s="8">
        <v>500</v>
      </c>
      <c r="K297" s="8">
        <v>500</v>
      </c>
      <c r="L297" s="7">
        <f t="shared" si="19"/>
        <v>1681658</v>
      </c>
      <c r="M297" s="7">
        <f t="shared" si="16"/>
        <v>4202025.6652430557</v>
      </c>
      <c r="N297" s="8"/>
      <c r="O297" s="8"/>
    </row>
    <row r="298" spans="1:15" x14ac:dyDescent="0.25">
      <c r="A298" s="9">
        <v>20923</v>
      </c>
      <c r="B298" s="9">
        <f t="shared" si="17"/>
        <v>2</v>
      </c>
      <c r="C298" s="9">
        <f t="shared" si="18"/>
        <v>2</v>
      </c>
      <c r="D298" s="7" t="s">
        <v>303</v>
      </c>
      <c r="E298" s="8">
        <v>25105</v>
      </c>
      <c r="F298" s="8">
        <v>62569</v>
      </c>
      <c r="G298" s="8">
        <v>2031188</v>
      </c>
      <c r="H298" s="8">
        <v>7891921</v>
      </c>
      <c r="I298" s="8">
        <v>25721958.644819319</v>
      </c>
      <c r="J298" s="8">
        <v>500</v>
      </c>
      <c r="K298" s="8">
        <v>500</v>
      </c>
      <c r="L298" s="7">
        <f t="shared" si="19"/>
        <v>9985678</v>
      </c>
      <c r="M298" s="7">
        <f t="shared" si="16"/>
        <v>35707636.644819319</v>
      </c>
      <c r="N298" s="8"/>
      <c r="O298" s="8"/>
    </row>
    <row r="299" spans="1:15" x14ac:dyDescent="0.25">
      <c r="A299" s="9">
        <v>21001</v>
      </c>
      <c r="B299" s="9">
        <f t="shared" si="17"/>
        <v>2</v>
      </c>
      <c r="C299" s="9">
        <f t="shared" si="18"/>
        <v>0</v>
      </c>
      <c r="D299" s="7" t="s">
        <v>304</v>
      </c>
      <c r="E299" s="8">
        <v>1031</v>
      </c>
      <c r="F299" s="8">
        <v>11208</v>
      </c>
      <c r="G299" s="8">
        <v>109109</v>
      </c>
      <c r="H299" s="8">
        <v>76877</v>
      </c>
      <c r="I299" s="8">
        <v>810092.7486736594</v>
      </c>
      <c r="J299" s="8">
        <v>500</v>
      </c>
      <c r="K299" s="8">
        <v>500</v>
      </c>
      <c r="L299" s="7">
        <f t="shared" si="19"/>
        <v>197194</v>
      </c>
      <c r="M299" s="7">
        <f t="shared" si="16"/>
        <v>1007286.7486736594</v>
      </c>
      <c r="N299" s="8"/>
      <c r="O299" s="8"/>
    </row>
    <row r="300" spans="1:15" x14ac:dyDescent="0.25">
      <c r="A300" s="9">
        <v>21002</v>
      </c>
      <c r="B300" s="9">
        <f t="shared" si="17"/>
        <v>2</v>
      </c>
      <c r="C300" s="9">
        <f t="shared" si="18"/>
        <v>1</v>
      </c>
      <c r="D300" s="7" t="s">
        <v>305</v>
      </c>
      <c r="E300" s="8">
        <v>14289</v>
      </c>
      <c r="F300" s="8">
        <v>31753</v>
      </c>
      <c r="G300" s="8">
        <v>1039839</v>
      </c>
      <c r="H300" s="8">
        <v>3508903</v>
      </c>
      <c r="I300" s="8">
        <v>12432288.336144006</v>
      </c>
      <c r="J300" s="8">
        <v>500</v>
      </c>
      <c r="K300" s="8">
        <v>500</v>
      </c>
      <c r="L300" s="7">
        <f t="shared" si="19"/>
        <v>4580495</v>
      </c>
      <c r="M300" s="7">
        <f t="shared" si="16"/>
        <v>17012783.336144008</v>
      </c>
      <c r="N300" s="8"/>
      <c r="O300" s="8"/>
    </row>
    <row r="301" spans="1:15" x14ac:dyDescent="0.25">
      <c r="A301" s="9">
        <v>21003</v>
      </c>
      <c r="B301" s="9">
        <f t="shared" si="17"/>
        <v>2</v>
      </c>
      <c r="C301" s="9">
        <f t="shared" si="18"/>
        <v>0</v>
      </c>
      <c r="D301" s="7" t="s">
        <v>306</v>
      </c>
      <c r="E301" s="8">
        <v>1902</v>
      </c>
      <c r="F301" s="8">
        <v>9998</v>
      </c>
      <c r="G301" s="8">
        <v>155374</v>
      </c>
      <c r="H301" s="8">
        <v>505133</v>
      </c>
      <c r="I301" s="8">
        <v>1411775.784979956</v>
      </c>
      <c r="J301" s="8">
        <v>500</v>
      </c>
      <c r="K301" s="8">
        <v>500</v>
      </c>
      <c r="L301" s="7">
        <f t="shared" si="19"/>
        <v>670505</v>
      </c>
      <c r="M301" s="7">
        <f t="shared" si="16"/>
        <v>2082280.784979956</v>
      </c>
      <c r="N301" s="8"/>
      <c r="O301" s="8"/>
    </row>
    <row r="302" spans="1:15" x14ac:dyDescent="0.25">
      <c r="A302" s="9">
        <v>21004</v>
      </c>
      <c r="B302" s="9">
        <f t="shared" si="17"/>
        <v>2</v>
      </c>
      <c r="C302" s="9">
        <f t="shared" si="18"/>
        <v>0</v>
      </c>
      <c r="D302" s="7" t="s">
        <v>307</v>
      </c>
      <c r="E302" s="8">
        <v>1091</v>
      </c>
      <c r="F302" s="8">
        <v>11620</v>
      </c>
      <c r="G302" s="8">
        <v>60731</v>
      </c>
      <c r="H302" s="8">
        <v>270265</v>
      </c>
      <c r="I302" s="8">
        <v>826341.7773403147</v>
      </c>
      <c r="J302" s="8">
        <v>500</v>
      </c>
      <c r="K302" s="8">
        <v>500</v>
      </c>
      <c r="L302" s="7">
        <f t="shared" si="19"/>
        <v>342616</v>
      </c>
      <c r="M302" s="7">
        <f t="shared" si="16"/>
        <v>1168957.7773403148</v>
      </c>
      <c r="N302" s="8"/>
      <c r="O302" s="8"/>
    </row>
    <row r="303" spans="1:15" x14ac:dyDescent="0.25">
      <c r="A303" s="9">
        <v>21005</v>
      </c>
      <c r="B303" s="9">
        <f t="shared" si="17"/>
        <v>2</v>
      </c>
      <c r="C303" s="9">
        <f t="shared" si="18"/>
        <v>0</v>
      </c>
      <c r="D303" s="7" t="s">
        <v>308</v>
      </c>
      <c r="E303" s="8">
        <v>2325</v>
      </c>
      <c r="F303" s="8">
        <v>12855</v>
      </c>
      <c r="G303" s="8">
        <v>97986</v>
      </c>
      <c r="H303" s="8">
        <v>192012</v>
      </c>
      <c r="I303" s="8">
        <v>1781683.6449961455</v>
      </c>
      <c r="J303" s="8">
        <v>500</v>
      </c>
      <c r="K303" s="8">
        <v>500</v>
      </c>
      <c r="L303" s="7">
        <f t="shared" si="19"/>
        <v>302853</v>
      </c>
      <c r="M303" s="7">
        <f t="shared" si="16"/>
        <v>2084536.6449961455</v>
      </c>
      <c r="N303" s="8"/>
      <c r="O303" s="8"/>
    </row>
    <row r="304" spans="1:15" x14ac:dyDescent="0.25">
      <c r="A304" s="9">
        <v>21006</v>
      </c>
      <c r="B304" s="9">
        <f t="shared" si="17"/>
        <v>2</v>
      </c>
      <c r="C304" s="9">
        <f t="shared" si="18"/>
        <v>0</v>
      </c>
      <c r="D304" s="7" t="s">
        <v>309</v>
      </c>
      <c r="E304" s="8">
        <v>724</v>
      </c>
      <c r="F304" s="8">
        <v>5001</v>
      </c>
      <c r="G304" s="8">
        <v>234174</v>
      </c>
      <c r="H304" s="8">
        <v>162779</v>
      </c>
      <c r="I304" s="8">
        <v>746143.38028523489</v>
      </c>
      <c r="J304" s="8">
        <v>500</v>
      </c>
      <c r="K304" s="8">
        <v>500</v>
      </c>
      <c r="L304" s="7">
        <f t="shared" si="19"/>
        <v>401954</v>
      </c>
      <c r="M304" s="7">
        <f t="shared" si="16"/>
        <v>1148097.3802852349</v>
      </c>
      <c r="N304" s="8"/>
      <c r="O304" s="8"/>
    </row>
    <row r="305" spans="1:15" x14ac:dyDescent="0.25">
      <c r="A305" s="9">
        <v>21007</v>
      </c>
      <c r="B305" s="9">
        <f t="shared" si="17"/>
        <v>2</v>
      </c>
      <c r="C305" s="9">
        <f t="shared" si="18"/>
        <v>0</v>
      </c>
      <c r="D305" s="7" t="s">
        <v>310</v>
      </c>
      <c r="E305" s="8">
        <v>1849</v>
      </c>
      <c r="F305" s="8">
        <v>7007</v>
      </c>
      <c r="G305" s="8">
        <v>165651</v>
      </c>
      <c r="H305" s="8">
        <v>407608</v>
      </c>
      <c r="I305" s="8">
        <v>1553101.3417670266</v>
      </c>
      <c r="J305" s="8">
        <v>500</v>
      </c>
      <c r="K305" s="8">
        <v>500</v>
      </c>
      <c r="L305" s="7">
        <f t="shared" si="19"/>
        <v>580266</v>
      </c>
      <c r="M305" s="7">
        <f t="shared" si="16"/>
        <v>2133367.3417670266</v>
      </c>
      <c r="N305" s="8"/>
      <c r="O305" s="8"/>
    </row>
    <row r="306" spans="1:15" x14ac:dyDescent="0.25">
      <c r="A306" s="9">
        <v>21008</v>
      </c>
      <c r="B306" s="9">
        <f t="shared" si="17"/>
        <v>2</v>
      </c>
      <c r="C306" s="9">
        <f t="shared" si="18"/>
        <v>0</v>
      </c>
      <c r="D306" s="7" t="s">
        <v>311</v>
      </c>
      <c r="E306" s="8">
        <v>1523</v>
      </c>
      <c r="F306" s="8">
        <v>5686</v>
      </c>
      <c r="G306" s="8">
        <v>147482</v>
      </c>
      <c r="H306" s="8">
        <v>179214</v>
      </c>
      <c r="I306" s="8">
        <v>1171079.2703405952</v>
      </c>
      <c r="J306" s="8">
        <v>500</v>
      </c>
      <c r="K306" s="8">
        <v>500</v>
      </c>
      <c r="L306" s="7">
        <f t="shared" si="19"/>
        <v>332382</v>
      </c>
      <c r="M306" s="7">
        <f t="shared" si="16"/>
        <v>1503461.2703405952</v>
      </c>
      <c r="N306" s="8"/>
      <c r="O306" s="8"/>
    </row>
    <row r="307" spans="1:15" x14ac:dyDescent="0.25">
      <c r="A307" s="9">
        <v>21009</v>
      </c>
      <c r="B307" s="9">
        <f t="shared" si="17"/>
        <v>2</v>
      </c>
      <c r="C307" s="9">
        <f t="shared" si="18"/>
        <v>0</v>
      </c>
      <c r="D307" s="7" t="s">
        <v>2047</v>
      </c>
      <c r="E307" s="8">
        <v>3714</v>
      </c>
      <c r="F307" s="8">
        <v>6946</v>
      </c>
      <c r="G307" s="8">
        <v>469361</v>
      </c>
      <c r="H307" s="8">
        <v>415363</v>
      </c>
      <c r="I307" s="8">
        <v>3044846.301940552</v>
      </c>
      <c r="J307" s="8">
        <v>500</v>
      </c>
      <c r="K307" s="8">
        <v>500</v>
      </c>
      <c r="L307" s="7">
        <f t="shared" si="19"/>
        <v>891670</v>
      </c>
      <c r="M307" s="7">
        <f t="shared" si="16"/>
        <v>3936516.301940552</v>
      </c>
      <c r="N307" s="8"/>
      <c r="O307" s="8"/>
    </row>
    <row r="308" spans="1:15" x14ac:dyDescent="0.25">
      <c r="A308" s="9">
        <v>21010</v>
      </c>
      <c r="B308" s="9">
        <f t="shared" si="17"/>
        <v>2</v>
      </c>
      <c r="C308" s="9">
        <f t="shared" si="18"/>
        <v>0</v>
      </c>
      <c r="D308" s="7" t="s">
        <v>312</v>
      </c>
      <c r="E308" s="8">
        <v>1640</v>
      </c>
      <c r="F308" s="8">
        <v>8396</v>
      </c>
      <c r="G308" s="8">
        <v>129454</v>
      </c>
      <c r="H308" s="8">
        <v>49253</v>
      </c>
      <c r="I308" s="8">
        <v>1246561.2029795276</v>
      </c>
      <c r="J308" s="8">
        <v>500</v>
      </c>
      <c r="K308" s="8">
        <v>500</v>
      </c>
      <c r="L308" s="7">
        <f t="shared" si="19"/>
        <v>187103</v>
      </c>
      <c r="M308" s="7">
        <f t="shared" si="16"/>
        <v>1433664.2029795276</v>
      </c>
      <c r="N308" s="8"/>
      <c r="O308" s="8"/>
    </row>
    <row r="309" spans="1:15" x14ac:dyDescent="0.25">
      <c r="A309" s="9">
        <v>30101</v>
      </c>
      <c r="B309" s="9">
        <f t="shared" si="17"/>
        <v>3</v>
      </c>
      <c r="C309" s="9">
        <f t="shared" si="18"/>
        <v>2</v>
      </c>
      <c r="D309" s="7" t="s">
        <v>313</v>
      </c>
      <c r="E309" s="8">
        <v>24097</v>
      </c>
      <c r="F309" s="8">
        <v>31374</v>
      </c>
      <c r="G309" s="8">
        <v>1937891</v>
      </c>
      <c r="H309" s="8">
        <v>12261265</v>
      </c>
      <c r="I309" s="8">
        <v>26878446.30727338</v>
      </c>
      <c r="J309" s="8">
        <v>500</v>
      </c>
      <c r="K309" s="8">
        <v>500</v>
      </c>
      <c r="L309" s="7">
        <f t="shared" si="19"/>
        <v>14230530</v>
      </c>
      <c r="M309" s="7">
        <f t="shared" si="16"/>
        <v>41108976.30727338</v>
      </c>
      <c r="N309" s="8">
        <v>1</v>
      </c>
      <c r="O309" s="8"/>
    </row>
    <row r="310" spans="1:15" x14ac:dyDescent="0.25">
      <c r="A310" s="9">
        <v>30201</v>
      </c>
      <c r="B310" s="9">
        <f t="shared" si="17"/>
        <v>3</v>
      </c>
      <c r="C310" s="9">
        <f t="shared" si="18"/>
        <v>3</v>
      </c>
      <c r="D310" s="7" t="s">
        <v>314</v>
      </c>
      <c r="E310" s="8">
        <v>52739</v>
      </c>
      <c r="F310" s="8">
        <v>94323</v>
      </c>
      <c r="G310" s="8">
        <v>6124989</v>
      </c>
      <c r="H310" s="8">
        <v>28339220</v>
      </c>
      <c r="I310" s="8">
        <v>64075479.755975723</v>
      </c>
      <c r="J310" s="8">
        <v>500</v>
      </c>
      <c r="K310" s="8">
        <v>500</v>
      </c>
      <c r="L310" s="7">
        <f t="shared" si="19"/>
        <v>34558532</v>
      </c>
      <c r="M310" s="7">
        <f t="shared" si="16"/>
        <v>98634011.755975723</v>
      </c>
      <c r="N310" s="8">
        <v>1</v>
      </c>
      <c r="O310" s="8">
        <v>1</v>
      </c>
    </row>
    <row r="311" spans="1:15" x14ac:dyDescent="0.25">
      <c r="A311" s="9">
        <v>30301</v>
      </c>
      <c r="B311" s="9">
        <f t="shared" si="17"/>
        <v>3</v>
      </c>
      <c r="C311" s="9">
        <f t="shared" si="18"/>
        <v>1</v>
      </c>
      <c r="D311" s="7" t="s">
        <v>315</v>
      </c>
      <c r="E311" s="8">
        <v>11274</v>
      </c>
      <c r="F311" s="8">
        <v>28376</v>
      </c>
      <c r="G311" s="8">
        <v>750668</v>
      </c>
      <c r="H311" s="8">
        <v>3413780</v>
      </c>
      <c r="I311" s="8">
        <v>11953692.02346782</v>
      </c>
      <c r="J311" s="8">
        <v>500</v>
      </c>
      <c r="K311" s="8">
        <v>500</v>
      </c>
      <c r="L311" s="7">
        <f t="shared" si="19"/>
        <v>4192824</v>
      </c>
      <c r="M311" s="7">
        <f t="shared" si="16"/>
        <v>16146516.02346782</v>
      </c>
      <c r="N311" s="8">
        <v>1</v>
      </c>
      <c r="O311" s="8"/>
    </row>
    <row r="312" spans="1:15" x14ac:dyDescent="0.25">
      <c r="A312" s="9">
        <v>30401</v>
      </c>
      <c r="B312" s="9">
        <f t="shared" si="17"/>
        <v>3</v>
      </c>
      <c r="C312" s="9">
        <f t="shared" si="18"/>
        <v>2</v>
      </c>
      <c r="D312" s="7" t="s">
        <v>316</v>
      </c>
      <c r="E312" s="8">
        <v>42885</v>
      </c>
      <c r="F312" s="8">
        <v>16321</v>
      </c>
      <c r="G312" s="8">
        <v>3772651</v>
      </c>
      <c r="H312" s="8">
        <v>17842052</v>
      </c>
      <c r="I312" s="8">
        <v>47400089.763272181</v>
      </c>
      <c r="J312" s="8">
        <v>500</v>
      </c>
      <c r="K312" s="8">
        <v>500</v>
      </c>
      <c r="L312" s="7">
        <f t="shared" si="19"/>
        <v>21631024</v>
      </c>
      <c r="M312" s="7">
        <f t="shared" si="16"/>
        <v>69031113.763272181</v>
      </c>
      <c r="N312" s="8">
        <v>1</v>
      </c>
      <c r="O312" s="8"/>
    </row>
    <row r="313" spans="1:15" x14ac:dyDescent="0.25">
      <c r="A313" s="9">
        <v>30501</v>
      </c>
      <c r="B313" s="9">
        <f t="shared" si="17"/>
        <v>3</v>
      </c>
      <c r="C313" s="9">
        <f t="shared" si="18"/>
        <v>0</v>
      </c>
      <c r="D313" s="7" t="s">
        <v>317</v>
      </c>
      <c r="E313" s="8">
        <v>2090</v>
      </c>
      <c r="F313" s="8">
        <v>10184</v>
      </c>
      <c r="G313" s="8">
        <v>124768</v>
      </c>
      <c r="H313" s="8">
        <v>400057</v>
      </c>
      <c r="I313" s="8">
        <v>1596488.2784498367</v>
      </c>
      <c r="J313" s="8">
        <v>500</v>
      </c>
      <c r="K313" s="8">
        <v>500</v>
      </c>
      <c r="L313" s="7">
        <f t="shared" si="19"/>
        <v>535009</v>
      </c>
      <c r="M313" s="7">
        <f t="shared" si="16"/>
        <v>2131497.2784498367</v>
      </c>
      <c r="N313" s="8"/>
      <c r="O313" s="8"/>
    </row>
    <row r="314" spans="1:15" x14ac:dyDescent="0.25">
      <c r="A314" s="9">
        <v>30502</v>
      </c>
      <c r="B314" s="9">
        <f t="shared" si="17"/>
        <v>3</v>
      </c>
      <c r="C314" s="9">
        <f t="shared" si="18"/>
        <v>2</v>
      </c>
      <c r="D314" s="7" t="s">
        <v>318</v>
      </c>
      <c r="E314" s="8">
        <v>23202</v>
      </c>
      <c r="F314" s="8">
        <v>25539</v>
      </c>
      <c r="G314" s="8">
        <v>2195513</v>
      </c>
      <c r="H314" s="8">
        <v>13122860</v>
      </c>
      <c r="I314" s="8">
        <v>23920322.625020869</v>
      </c>
      <c r="J314" s="8">
        <v>500</v>
      </c>
      <c r="K314" s="8">
        <v>500</v>
      </c>
      <c r="L314" s="7">
        <f t="shared" si="19"/>
        <v>15343912</v>
      </c>
      <c r="M314" s="7">
        <f t="shared" si="16"/>
        <v>39264234.625020869</v>
      </c>
      <c r="N314" s="8"/>
      <c r="O314" s="8"/>
    </row>
    <row r="315" spans="1:15" x14ac:dyDescent="0.25">
      <c r="A315" s="9">
        <v>30503</v>
      </c>
      <c r="B315" s="9">
        <f t="shared" si="17"/>
        <v>3</v>
      </c>
      <c r="C315" s="9">
        <f t="shared" si="18"/>
        <v>0</v>
      </c>
      <c r="D315" s="7" t="s">
        <v>319</v>
      </c>
      <c r="E315" s="8">
        <v>3419</v>
      </c>
      <c r="F315" s="8">
        <v>29678</v>
      </c>
      <c r="G315" s="8">
        <v>160051</v>
      </c>
      <c r="H315" s="8">
        <v>303489</v>
      </c>
      <c r="I315" s="8">
        <v>2660312.5547255524</v>
      </c>
      <c r="J315" s="8">
        <v>500</v>
      </c>
      <c r="K315" s="8">
        <v>500</v>
      </c>
      <c r="L315" s="7">
        <f t="shared" si="19"/>
        <v>493218</v>
      </c>
      <c r="M315" s="7">
        <f t="shared" si="16"/>
        <v>3153530.5547255524</v>
      </c>
      <c r="N315" s="8"/>
      <c r="O315" s="8"/>
    </row>
    <row r="316" spans="1:15" x14ac:dyDescent="0.25">
      <c r="A316" s="9">
        <v>30504</v>
      </c>
      <c r="B316" s="9">
        <f t="shared" si="17"/>
        <v>3</v>
      </c>
      <c r="C316" s="9">
        <f t="shared" si="18"/>
        <v>0</v>
      </c>
      <c r="D316" s="7" t="s">
        <v>320</v>
      </c>
      <c r="E316" s="8">
        <v>3670</v>
      </c>
      <c r="F316" s="8">
        <v>27671</v>
      </c>
      <c r="G316" s="8">
        <v>197882</v>
      </c>
      <c r="H316" s="8">
        <v>1422448</v>
      </c>
      <c r="I316" s="8">
        <v>2744839.6801712164</v>
      </c>
      <c r="J316" s="8">
        <v>500</v>
      </c>
      <c r="K316" s="8">
        <v>500</v>
      </c>
      <c r="L316" s="7">
        <f t="shared" si="19"/>
        <v>1648001</v>
      </c>
      <c r="M316" s="7">
        <f t="shared" si="16"/>
        <v>4392840.6801712159</v>
      </c>
      <c r="N316" s="8"/>
      <c r="O316" s="8"/>
    </row>
    <row r="317" spans="1:15" x14ac:dyDescent="0.25">
      <c r="A317" s="9">
        <v>30506</v>
      </c>
      <c r="B317" s="9">
        <f t="shared" si="17"/>
        <v>3</v>
      </c>
      <c r="C317" s="9">
        <f t="shared" si="18"/>
        <v>0</v>
      </c>
      <c r="D317" s="7" t="s">
        <v>321</v>
      </c>
      <c r="E317" s="8">
        <v>3240</v>
      </c>
      <c r="F317" s="8">
        <v>12394</v>
      </c>
      <c r="G317" s="8">
        <v>208468</v>
      </c>
      <c r="H317" s="8">
        <v>405767</v>
      </c>
      <c r="I317" s="8">
        <v>2511953.1445596609</v>
      </c>
      <c r="J317" s="8">
        <v>500</v>
      </c>
      <c r="K317" s="8">
        <v>500</v>
      </c>
      <c r="L317" s="7">
        <f t="shared" si="19"/>
        <v>626629</v>
      </c>
      <c r="M317" s="7">
        <f t="shared" si="16"/>
        <v>3138582.1445596609</v>
      </c>
      <c r="N317" s="8"/>
      <c r="O317" s="8"/>
    </row>
    <row r="318" spans="1:15" x14ac:dyDescent="0.25">
      <c r="A318" s="9">
        <v>30507</v>
      </c>
      <c r="B318" s="9">
        <f t="shared" si="17"/>
        <v>3</v>
      </c>
      <c r="C318" s="9">
        <f t="shared" si="18"/>
        <v>0</v>
      </c>
      <c r="D318" s="7" t="s">
        <v>322</v>
      </c>
      <c r="E318" s="8">
        <v>2253</v>
      </c>
      <c r="F318" s="8">
        <v>17472</v>
      </c>
      <c r="G318" s="8">
        <v>92355</v>
      </c>
      <c r="H318" s="8">
        <v>200284</v>
      </c>
      <c r="I318" s="8">
        <v>1743314.6737512646</v>
      </c>
      <c r="J318" s="8">
        <v>500</v>
      </c>
      <c r="K318" s="8">
        <v>500</v>
      </c>
      <c r="L318" s="7">
        <f t="shared" si="19"/>
        <v>310111</v>
      </c>
      <c r="M318" s="7">
        <f t="shared" si="16"/>
        <v>2053425.6737512646</v>
      </c>
      <c r="N318" s="8"/>
      <c r="O318" s="8"/>
    </row>
    <row r="319" spans="1:15" x14ac:dyDescent="0.25">
      <c r="A319" s="9">
        <v>30508</v>
      </c>
      <c r="B319" s="9">
        <f t="shared" si="17"/>
        <v>3</v>
      </c>
      <c r="C319" s="9">
        <f t="shared" si="18"/>
        <v>0</v>
      </c>
      <c r="D319" s="7" t="s">
        <v>323</v>
      </c>
      <c r="E319" s="8">
        <v>2979</v>
      </c>
      <c r="F319" s="8">
        <v>2936</v>
      </c>
      <c r="G319" s="8">
        <v>230081</v>
      </c>
      <c r="H319" s="8">
        <v>1377847</v>
      </c>
      <c r="I319" s="8">
        <v>2185846.5745242294</v>
      </c>
      <c r="J319" s="8">
        <v>500</v>
      </c>
      <c r="K319" s="8">
        <v>500</v>
      </c>
      <c r="L319" s="7">
        <f t="shared" si="19"/>
        <v>1610864</v>
      </c>
      <c r="M319" s="7">
        <f t="shared" si="16"/>
        <v>3796710.5745242294</v>
      </c>
      <c r="N319" s="8"/>
      <c r="O319" s="8"/>
    </row>
    <row r="320" spans="1:15" x14ac:dyDescent="0.25">
      <c r="A320" s="9">
        <v>30509</v>
      </c>
      <c r="B320" s="9">
        <f t="shared" si="17"/>
        <v>3</v>
      </c>
      <c r="C320" s="9">
        <f t="shared" si="18"/>
        <v>0</v>
      </c>
      <c r="D320" s="7" t="s">
        <v>324</v>
      </c>
      <c r="E320" s="8">
        <v>2164</v>
      </c>
      <c r="F320" s="8">
        <v>13773</v>
      </c>
      <c r="G320" s="8">
        <v>101858</v>
      </c>
      <c r="H320" s="8">
        <v>380506</v>
      </c>
      <c r="I320" s="8">
        <v>1689805.2368865097</v>
      </c>
      <c r="J320" s="8">
        <v>500</v>
      </c>
      <c r="K320" s="8">
        <v>500</v>
      </c>
      <c r="L320" s="7">
        <f t="shared" si="19"/>
        <v>496137</v>
      </c>
      <c r="M320" s="7">
        <f t="shared" si="16"/>
        <v>2185942.2368865097</v>
      </c>
      <c r="N320" s="8"/>
      <c r="O320" s="8"/>
    </row>
    <row r="321" spans="1:15" x14ac:dyDescent="0.25">
      <c r="A321" s="9">
        <v>30510</v>
      </c>
      <c r="B321" s="9">
        <f t="shared" si="17"/>
        <v>3</v>
      </c>
      <c r="C321" s="9">
        <f t="shared" si="18"/>
        <v>0</v>
      </c>
      <c r="D321" s="7" t="s">
        <v>325</v>
      </c>
      <c r="E321" s="8">
        <v>1276</v>
      </c>
      <c r="F321" s="8">
        <v>5895</v>
      </c>
      <c r="G321" s="8">
        <v>66845</v>
      </c>
      <c r="H321" s="8">
        <v>65428</v>
      </c>
      <c r="I321" s="8">
        <v>991392.01133556978</v>
      </c>
      <c r="J321" s="8">
        <v>500</v>
      </c>
      <c r="K321" s="8">
        <v>500</v>
      </c>
      <c r="L321" s="7">
        <f t="shared" si="19"/>
        <v>138168</v>
      </c>
      <c r="M321" s="7">
        <f t="shared" si="16"/>
        <v>1129560.0113355699</v>
      </c>
      <c r="N321" s="8"/>
      <c r="O321" s="8"/>
    </row>
    <row r="322" spans="1:15" x14ac:dyDescent="0.25">
      <c r="A322" s="9">
        <v>30511</v>
      </c>
      <c r="B322" s="9">
        <f t="shared" si="17"/>
        <v>3</v>
      </c>
      <c r="C322" s="9">
        <f t="shared" si="18"/>
        <v>0</v>
      </c>
      <c r="D322" s="7" t="s">
        <v>326</v>
      </c>
      <c r="E322" s="8">
        <v>2536</v>
      </c>
      <c r="F322" s="8">
        <v>17956</v>
      </c>
      <c r="G322" s="8">
        <v>107239</v>
      </c>
      <c r="H322" s="8">
        <v>203570</v>
      </c>
      <c r="I322" s="8">
        <v>1966092.2444467873</v>
      </c>
      <c r="J322" s="8">
        <v>500</v>
      </c>
      <c r="K322" s="8">
        <v>500</v>
      </c>
      <c r="L322" s="7">
        <f t="shared" si="19"/>
        <v>328765</v>
      </c>
      <c r="M322" s="7">
        <f t="shared" si="16"/>
        <v>2294857.2444467871</v>
      </c>
      <c r="N322" s="8"/>
      <c r="O322" s="8"/>
    </row>
    <row r="323" spans="1:15" x14ac:dyDescent="0.25">
      <c r="A323" s="9">
        <v>30512</v>
      </c>
      <c r="B323" s="9">
        <f t="shared" si="17"/>
        <v>3</v>
      </c>
      <c r="C323" s="9">
        <f t="shared" si="18"/>
        <v>0</v>
      </c>
      <c r="D323" s="7" t="s">
        <v>327</v>
      </c>
      <c r="E323" s="8">
        <v>1698</v>
      </c>
      <c r="F323" s="8">
        <v>9250</v>
      </c>
      <c r="G323" s="8">
        <v>80335</v>
      </c>
      <c r="H323" s="8">
        <v>188690</v>
      </c>
      <c r="I323" s="8">
        <v>1301393.7269515237</v>
      </c>
      <c r="J323" s="8">
        <v>500</v>
      </c>
      <c r="K323" s="8">
        <v>500</v>
      </c>
      <c r="L323" s="7">
        <f t="shared" si="19"/>
        <v>278275</v>
      </c>
      <c r="M323" s="7">
        <f t="shared" si="16"/>
        <v>1579668.7269515237</v>
      </c>
      <c r="N323" s="8"/>
      <c r="O323" s="8"/>
    </row>
    <row r="324" spans="1:15" x14ac:dyDescent="0.25">
      <c r="A324" s="9">
        <v>30514</v>
      </c>
      <c r="B324" s="9">
        <f t="shared" si="17"/>
        <v>3</v>
      </c>
      <c r="C324" s="9">
        <f t="shared" si="18"/>
        <v>0</v>
      </c>
      <c r="D324" s="7" t="s">
        <v>328</v>
      </c>
      <c r="E324" s="8">
        <v>5498</v>
      </c>
      <c r="F324" s="8">
        <v>41906</v>
      </c>
      <c r="G324" s="8">
        <v>296399</v>
      </c>
      <c r="H324" s="8">
        <v>1121576</v>
      </c>
      <c r="I324" s="8">
        <v>4295608.6617461881</v>
      </c>
      <c r="J324" s="8">
        <v>500</v>
      </c>
      <c r="K324" s="8">
        <v>500</v>
      </c>
      <c r="L324" s="7">
        <f t="shared" si="19"/>
        <v>1459881</v>
      </c>
      <c r="M324" s="7">
        <f t="shared" si="16"/>
        <v>5755489.6617461881</v>
      </c>
      <c r="N324" s="8"/>
      <c r="O324" s="8"/>
    </row>
    <row r="325" spans="1:15" x14ac:dyDescent="0.25">
      <c r="A325" s="9">
        <v>30515</v>
      </c>
      <c r="B325" s="9">
        <f t="shared" si="17"/>
        <v>3</v>
      </c>
      <c r="C325" s="9">
        <f t="shared" si="18"/>
        <v>0</v>
      </c>
      <c r="D325" s="7" t="s">
        <v>329</v>
      </c>
      <c r="E325" s="8">
        <v>3578</v>
      </c>
      <c r="F325" s="8">
        <v>22708</v>
      </c>
      <c r="G325" s="8">
        <v>177839</v>
      </c>
      <c r="H325" s="8">
        <v>275538</v>
      </c>
      <c r="I325" s="8">
        <v>2756808.0106806955</v>
      </c>
      <c r="J325" s="8">
        <v>500</v>
      </c>
      <c r="K325" s="8">
        <v>500</v>
      </c>
      <c r="L325" s="7">
        <f t="shared" si="19"/>
        <v>476085</v>
      </c>
      <c r="M325" s="7">
        <f t="shared" si="16"/>
        <v>3232893.0106806955</v>
      </c>
      <c r="N325" s="8"/>
      <c r="O325" s="8"/>
    </row>
    <row r="326" spans="1:15" x14ac:dyDescent="0.25">
      <c r="A326" s="9">
        <v>30516</v>
      </c>
      <c r="B326" s="9">
        <f t="shared" si="17"/>
        <v>3</v>
      </c>
      <c r="C326" s="9">
        <f t="shared" si="18"/>
        <v>0</v>
      </c>
      <c r="D326" s="7" t="s">
        <v>330</v>
      </c>
      <c r="E326" s="8">
        <v>1705</v>
      </c>
      <c r="F326" s="8">
        <v>23628</v>
      </c>
      <c r="G326" s="8">
        <v>96416</v>
      </c>
      <c r="H326" s="8">
        <v>188776</v>
      </c>
      <c r="I326" s="8">
        <v>1332039.0891320859</v>
      </c>
      <c r="J326" s="8">
        <v>500</v>
      </c>
      <c r="K326" s="8">
        <v>500</v>
      </c>
      <c r="L326" s="7">
        <f t="shared" si="19"/>
        <v>308820</v>
      </c>
      <c r="M326" s="7">
        <f t="shared" ref="M326:M389" si="20">L326+I326</f>
        <v>1640859.0891320859</v>
      </c>
      <c r="N326" s="8"/>
      <c r="O326" s="8"/>
    </row>
    <row r="327" spans="1:15" x14ac:dyDescent="0.25">
      <c r="A327" s="9">
        <v>30517</v>
      </c>
      <c r="B327" s="9">
        <f t="shared" ref="B327:B390" si="21">INT(A327/10000)</f>
        <v>3</v>
      </c>
      <c r="C327" s="9">
        <f t="shared" ref="C327:C390" si="22">IF(E327&lt;=10000,0,IF(E327&lt;=20000,1,IF(E327&lt;=50000,2,3)))</f>
        <v>0</v>
      </c>
      <c r="D327" s="7" t="s">
        <v>331</v>
      </c>
      <c r="E327" s="8">
        <v>2521</v>
      </c>
      <c r="F327" s="8">
        <v>4815</v>
      </c>
      <c r="G327" s="8">
        <v>314764</v>
      </c>
      <c r="H327" s="8">
        <v>1724948</v>
      </c>
      <c r="I327" s="8">
        <v>1832088.7509333845</v>
      </c>
      <c r="J327" s="8">
        <v>500</v>
      </c>
      <c r="K327" s="8">
        <v>500</v>
      </c>
      <c r="L327" s="7">
        <f t="shared" ref="L327:L390" si="23">F327/J327*500+G327/K327*500+H327</f>
        <v>2044527</v>
      </c>
      <c r="M327" s="7">
        <f t="shared" si="20"/>
        <v>3876615.7509333845</v>
      </c>
      <c r="N327" s="8"/>
      <c r="O327" s="8"/>
    </row>
    <row r="328" spans="1:15" x14ac:dyDescent="0.25">
      <c r="A328" s="9">
        <v>30520</v>
      </c>
      <c r="B328" s="9">
        <f t="shared" si="21"/>
        <v>3</v>
      </c>
      <c r="C328" s="9">
        <f t="shared" si="22"/>
        <v>0</v>
      </c>
      <c r="D328" s="7" t="s">
        <v>332</v>
      </c>
      <c r="E328" s="8">
        <v>2911</v>
      </c>
      <c r="F328" s="8">
        <v>21084</v>
      </c>
      <c r="G328" s="8">
        <v>125504</v>
      </c>
      <c r="H328" s="8">
        <v>174783</v>
      </c>
      <c r="I328" s="8">
        <v>2303006.3641619268</v>
      </c>
      <c r="J328" s="8">
        <v>500</v>
      </c>
      <c r="K328" s="8">
        <v>500</v>
      </c>
      <c r="L328" s="7">
        <f t="shared" si="23"/>
        <v>321371</v>
      </c>
      <c r="M328" s="7">
        <f t="shared" si="20"/>
        <v>2624377.3641619268</v>
      </c>
      <c r="N328" s="8"/>
      <c r="O328" s="8"/>
    </row>
    <row r="329" spans="1:15" x14ac:dyDescent="0.25">
      <c r="A329" s="9">
        <v>30521</v>
      </c>
      <c r="B329" s="9">
        <f t="shared" si="21"/>
        <v>3</v>
      </c>
      <c r="C329" s="9">
        <f t="shared" si="22"/>
        <v>0</v>
      </c>
      <c r="D329" s="7" t="s">
        <v>333</v>
      </c>
      <c r="E329" s="8">
        <v>2124</v>
      </c>
      <c r="F329" s="8">
        <v>14677</v>
      </c>
      <c r="G329" s="8">
        <v>76105</v>
      </c>
      <c r="H329" s="8">
        <v>159500</v>
      </c>
      <c r="I329" s="8">
        <v>1658138.1916590487</v>
      </c>
      <c r="J329" s="8">
        <v>500</v>
      </c>
      <c r="K329" s="8">
        <v>500</v>
      </c>
      <c r="L329" s="7">
        <f t="shared" si="23"/>
        <v>250282</v>
      </c>
      <c r="M329" s="7">
        <f t="shared" si="20"/>
        <v>1908420.1916590487</v>
      </c>
      <c r="N329" s="8"/>
      <c r="O329" s="8"/>
    </row>
    <row r="330" spans="1:15" x14ac:dyDescent="0.25">
      <c r="A330" s="9">
        <v>30522</v>
      </c>
      <c r="B330" s="9">
        <f t="shared" si="21"/>
        <v>3</v>
      </c>
      <c r="C330" s="9">
        <f t="shared" si="22"/>
        <v>0</v>
      </c>
      <c r="D330" s="7" t="s">
        <v>334</v>
      </c>
      <c r="E330" s="8">
        <v>1820</v>
      </c>
      <c r="F330" s="8">
        <v>6646</v>
      </c>
      <c r="G330" s="8">
        <v>80229</v>
      </c>
      <c r="H330" s="8">
        <v>187702</v>
      </c>
      <c r="I330" s="8">
        <v>1401595.5974509399</v>
      </c>
      <c r="J330" s="8">
        <v>500</v>
      </c>
      <c r="K330" s="8">
        <v>500</v>
      </c>
      <c r="L330" s="7">
        <f t="shared" si="23"/>
        <v>274577</v>
      </c>
      <c r="M330" s="7">
        <f t="shared" si="20"/>
        <v>1676172.5974509399</v>
      </c>
      <c r="N330" s="8"/>
      <c r="O330" s="8"/>
    </row>
    <row r="331" spans="1:15" x14ac:dyDescent="0.25">
      <c r="A331" s="9">
        <v>30524</v>
      </c>
      <c r="B331" s="9">
        <f t="shared" si="21"/>
        <v>3</v>
      </c>
      <c r="C331" s="9">
        <f t="shared" si="22"/>
        <v>0</v>
      </c>
      <c r="D331" s="7" t="s">
        <v>335</v>
      </c>
      <c r="E331" s="8">
        <v>963</v>
      </c>
      <c r="F331" s="8">
        <v>5234</v>
      </c>
      <c r="G331" s="8">
        <v>34286</v>
      </c>
      <c r="H331" s="8">
        <v>83131</v>
      </c>
      <c r="I331" s="8">
        <v>748274.34047308087</v>
      </c>
      <c r="J331" s="8">
        <v>500</v>
      </c>
      <c r="K331" s="8">
        <v>500</v>
      </c>
      <c r="L331" s="7">
        <f t="shared" si="23"/>
        <v>122651</v>
      </c>
      <c r="M331" s="7">
        <f t="shared" si="20"/>
        <v>870925.34047308087</v>
      </c>
      <c r="N331" s="8"/>
      <c r="O331" s="8"/>
    </row>
    <row r="332" spans="1:15" x14ac:dyDescent="0.25">
      <c r="A332" s="9">
        <v>30526</v>
      </c>
      <c r="B332" s="9">
        <f t="shared" si="21"/>
        <v>3</v>
      </c>
      <c r="C332" s="9">
        <f t="shared" si="22"/>
        <v>0</v>
      </c>
      <c r="D332" s="7" t="s">
        <v>336</v>
      </c>
      <c r="E332" s="8">
        <v>559</v>
      </c>
      <c r="F332" s="8">
        <v>7016</v>
      </c>
      <c r="G332" s="8">
        <v>22107</v>
      </c>
      <c r="H332" s="8">
        <v>20903</v>
      </c>
      <c r="I332" s="8">
        <v>431143.02849399083</v>
      </c>
      <c r="J332" s="8">
        <v>500</v>
      </c>
      <c r="K332" s="8">
        <v>500</v>
      </c>
      <c r="L332" s="7">
        <f t="shared" si="23"/>
        <v>50026</v>
      </c>
      <c r="M332" s="7">
        <f t="shared" si="20"/>
        <v>481169.02849399083</v>
      </c>
      <c r="N332" s="8"/>
      <c r="O332" s="8"/>
    </row>
    <row r="333" spans="1:15" x14ac:dyDescent="0.25">
      <c r="A333" s="9">
        <v>30527</v>
      </c>
      <c r="B333" s="9">
        <f t="shared" si="21"/>
        <v>3</v>
      </c>
      <c r="C333" s="9">
        <f t="shared" si="22"/>
        <v>0</v>
      </c>
      <c r="D333" s="7" t="s">
        <v>337</v>
      </c>
      <c r="E333" s="8">
        <v>2778</v>
      </c>
      <c r="F333" s="8">
        <v>16318</v>
      </c>
      <c r="G333" s="8">
        <v>149733</v>
      </c>
      <c r="H333" s="8">
        <v>574671</v>
      </c>
      <c r="I333" s="8">
        <v>2102463.4948288174</v>
      </c>
      <c r="J333" s="8">
        <v>500</v>
      </c>
      <c r="K333" s="8">
        <v>500</v>
      </c>
      <c r="L333" s="7">
        <f t="shared" si="23"/>
        <v>740722</v>
      </c>
      <c r="M333" s="7">
        <f t="shared" si="20"/>
        <v>2843185.4948288174</v>
      </c>
      <c r="N333" s="8"/>
      <c r="O333" s="8"/>
    </row>
    <row r="334" spans="1:15" x14ac:dyDescent="0.25">
      <c r="A334" s="9">
        <v>30529</v>
      </c>
      <c r="B334" s="9">
        <f t="shared" si="21"/>
        <v>3</v>
      </c>
      <c r="C334" s="9">
        <f t="shared" si="22"/>
        <v>0</v>
      </c>
      <c r="D334" s="7" t="s">
        <v>338</v>
      </c>
      <c r="E334" s="8">
        <v>2581</v>
      </c>
      <c r="F334" s="8">
        <v>16424</v>
      </c>
      <c r="G334" s="8">
        <v>140805</v>
      </c>
      <c r="H334" s="8">
        <v>525429</v>
      </c>
      <c r="I334" s="8">
        <v>1966303.1557261369</v>
      </c>
      <c r="J334" s="8">
        <v>500</v>
      </c>
      <c r="K334" s="8">
        <v>500</v>
      </c>
      <c r="L334" s="7">
        <f t="shared" si="23"/>
        <v>682658</v>
      </c>
      <c r="M334" s="7">
        <f t="shared" si="20"/>
        <v>2648961.1557261366</v>
      </c>
      <c r="N334" s="8"/>
      <c r="O334" s="8"/>
    </row>
    <row r="335" spans="1:15" x14ac:dyDescent="0.25">
      <c r="A335" s="9">
        <v>30530</v>
      </c>
      <c r="B335" s="9">
        <f t="shared" si="21"/>
        <v>3</v>
      </c>
      <c r="C335" s="9">
        <f t="shared" si="22"/>
        <v>0</v>
      </c>
      <c r="D335" s="7" t="s">
        <v>339</v>
      </c>
      <c r="E335" s="8">
        <v>5049</v>
      </c>
      <c r="F335" s="8">
        <v>26936</v>
      </c>
      <c r="G335" s="8">
        <v>226105</v>
      </c>
      <c r="H335" s="8">
        <v>959335</v>
      </c>
      <c r="I335" s="8">
        <v>3878602.1743502617</v>
      </c>
      <c r="J335" s="8">
        <v>500</v>
      </c>
      <c r="K335" s="8">
        <v>500</v>
      </c>
      <c r="L335" s="7">
        <f t="shared" si="23"/>
        <v>1212376</v>
      </c>
      <c r="M335" s="7">
        <f t="shared" si="20"/>
        <v>5090978.1743502617</v>
      </c>
      <c r="N335" s="8"/>
      <c r="O335" s="8"/>
    </row>
    <row r="336" spans="1:15" x14ac:dyDescent="0.25">
      <c r="A336" s="9">
        <v>30531</v>
      </c>
      <c r="B336" s="9">
        <f t="shared" si="21"/>
        <v>3</v>
      </c>
      <c r="C336" s="9">
        <f t="shared" si="22"/>
        <v>0</v>
      </c>
      <c r="D336" s="7" t="s">
        <v>340</v>
      </c>
      <c r="E336" s="8">
        <v>9225</v>
      </c>
      <c r="F336" s="8">
        <v>33622</v>
      </c>
      <c r="G336" s="8">
        <v>646759</v>
      </c>
      <c r="H336" s="8">
        <v>5942498</v>
      </c>
      <c r="I336" s="8">
        <v>6739634.7358922409</v>
      </c>
      <c r="J336" s="8">
        <v>500</v>
      </c>
      <c r="K336" s="8">
        <v>500</v>
      </c>
      <c r="L336" s="7">
        <f t="shared" si="23"/>
        <v>6622879</v>
      </c>
      <c r="M336" s="7">
        <f t="shared" si="20"/>
        <v>13362513.73589224</v>
      </c>
      <c r="N336" s="8"/>
      <c r="O336" s="8"/>
    </row>
    <row r="337" spans="1:15" x14ac:dyDescent="0.25">
      <c r="A337" s="9">
        <v>30532</v>
      </c>
      <c r="B337" s="9">
        <f t="shared" si="21"/>
        <v>3</v>
      </c>
      <c r="C337" s="9">
        <f t="shared" si="22"/>
        <v>0</v>
      </c>
      <c r="D337" s="7" t="s">
        <v>341</v>
      </c>
      <c r="E337" s="8">
        <v>3330</v>
      </c>
      <c r="F337" s="8">
        <v>18768</v>
      </c>
      <c r="G337" s="8">
        <v>149517</v>
      </c>
      <c r="H337" s="8">
        <v>1287418</v>
      </c>
      <c r="I337" s="8">
        <v>2516708.4941380108</v>
      </c>
      <c r="J337" s="8">
        <v>500</v>
      </c>
      <c r="K337" s="8">
        <v>500</v>
      </c>
      <c r="L337" s="7">
        <f t="shared" si="23"/>
        <v>1455703</v>
      </c>
      <c r="M337" s="7">
        <f t="shared" si="20"/>
        <v>3972411.4941380108</v>
      </c>
      <c r="N337" s="8"/>
      <c r="O337" s="8"/>
    </row>
    <row r="338" spans="1:15" x14ac:dyDescent="0.25">
      <c r="A338" s="9">
        <v>30533</v>
      </c>
      <c r="B338" s="9">
        <f t="shared" si="21"/>
        <v>3</v>
      </c>
      <c r="C338" s="9">
        <f t="shared" si="22"/>
        <v>0</v>
      </c>
      <c r="D338" s="7" t="s">
        <v>342</v>
      </c>
      <c r="E338" s="8">
        <v>3807</v>
      </c>
      <c r="F338" s="8">
        <v>5159</v>
      </c>
      <c r="G338" s="8">
        <v>232310</v>
      </c>
      <c r="H338" s="8">
        <v>1652357</v>
      </c>
      <c r="I338" s="8">
        <v>2838910.908797401</v>
      </c>
      <c r="J338" s="8">
        <v>500</v>
      </c>
      <c r="K338" s="8">
        <v>500</v>
      </c>
      <c r="L338" s="7">
        <f t="shared" si="23"/>
        <v>1889826</v>
      </c>
      <c r="M338" s="7">
        <f t="shared" si="20"/>
        <v>4728736.908797401</v>
      </c>
      <c r="N338" s="8"/>
      <c r="O338" s="8"/>
    </row>
    <row r="339" spans="1:15" x14ac:dyDescent="0.25">
      <c r="A339" s="9">
        <v>30534</v>
      </c>
      <c r="B339" s="9">
        <f t="shared" si="21"/>
        <v>3</v>
      </c>
      <c r="C339" s="9">
        <f t="shared" si="22"/>
        <v>0</v>
      </c>
      <c r="D339" s="7" t="s">
        <v>343</v>
      </c>
      <c r="E339" s="8">
        <v>1994</v>
      </c>
      <c r="F339" s="8">
        <v>22290</v>
      </c>
      <c r="G339" s="8">
        <v>94322</v>
      </c>
      <c r="H339" s="8">
        <v>169765</v>
      </c>
      <c r="I339" s="8">
        <v>1573791.2163415563</v>
      </c>
      <c r="J339" s="8">
        <v>500</v>
      </c>
      <c r="K339" s="8">
        <v>500</v>
      </c>
      <c r="L339" s="7">
        <f t="shared" si="23"/>
        <v>286377</v>
      </c>
      <c r="M339" s="7">
        <f t="shared" si="20"/>
        <v>1860168.2163415563</v>
      </c>
      <c r="N339" s="8"/>
      <c r="O339" s="8"/>
    </row>
    <row r="340" spans="1:15" x14ac:dyDescent="0.25">
      <c r="A340" s="9">
        <v>30536</v>
      </c>
      <c r="B340" s="9">
        <f t="shared" si="21"/>
        <v>3</v>
      </c>
      <c r="C340" s="9">
        <f t="shared" si="22"/>
        <v>0</v>
      </c>
      <c r="D340" s="7" t="s">
        <v>344</v>
      </c>
      <c r="E340" s="8">
        <v>1390</v>
      </c>
      <c r="F340" s="8">
        <v>11494</v>
      </c>
      <c r="G340" s="8">
        <v>56972</v>
      </c>
      <c r="H340" s="8">
        <v>152848</v>
      </c>
      <c r="I340" s="8">
        <v>1070313.2420837625</v>
      </c>
      <c r="J340" s="8">
        <v>500</v>
      </c>
      <c r="K340" s="8">
        <v>500</v>
      </c>
      <c r="L340" s="7">
        <f t="shared" si="23"/>
        <v>221314</v>
      </c>
      <c r="M340" s="7">
        <f t="shared" si="20"/>
        <v>1291627.2420837625</v>
      </c>
      <c r="N340" s="8"/>
      <c r="O340" s="8"/>
    </row>
    <row r="341" spans="1:15" x14ac:dyDescent="0.25">
      <c r="A341" s="9">
        <v>30538</v>
      </c>
      <c r="B341" s="9">
        <f t="shared" si="21"/>
        <v>3</v>
      </c>
      <c r="C341" s="9">
        <f t="shared" si="22"/>
        <v>0</v>
      </c>
      <c r="D341" s="7" t="s">
        <v>345</v>
      </c>
      <c r="E341" s="8">
        <v>2174</v>
      </c>
      <c r="F341" s="8">
        <v>17331</v>
      </c>
      <c r="G341" s="8">
        <v>117999</v>
      </c>
      <c r="H341" s="8">
        <v>235049</v>
      </c>
      <c r="I341" s="8">
        <v>1691904.4750201607</v>
      </c>
      <c r="J341" s="8">
        <v>500</v>
      </c>
      <c r="K341" s="8">
        <v>500</v>
      </c>
      <c r="L341" s="7">
        <f t="shared" si="23"/>
        <v>370379</v>
      </c>
      <c r="M341" s="7">
        <f t="shared" si="20"/>
        <v>2062283.4750201607</v>
      </c>
      <c r="N341" s="8"/>
      <c r="O341" s="8"/>
    </row>
    <row r="342" spans="1:15" x14ac:dyDescent="0.25">
      <c r="A342" s="9">
        <v>30539</v>
      </c>
      <c r="B342" s="9">
        <f t="shared" si="21"/>
        <v>3</v>
      </c>
      <c r="C342" s="9">
        <f t="shared" si="22"/>
        <v>0</v>
      </c>
      <c r="D342" s="7" t="s">
        <v>346</v>
      </c>
      <c r="E342" s="8">
        <v>2212</v>
      </c>
      <c r="F342" s="8">
        <v>24055</v>
      </c>
      <c r="G342" s="8">
        <v>98160</v>
      </c>
      <c r="H342" s="8">
        <v>229933</v>
      </c>
      <c r="I342" s="8">
        <v>1744129.2135552634</v>
      </c>
      <c r="J342" s="8">
        <v>500</v>
      </c>
      <c r="K342" s="8">
        <v>500</v>
      </c>
      <c r="L342" s="7">
        <f t="shared" si="23"/>
        <v>352148</v>
      </c>
      <c r="M342" s="7">
        <f t="shared" si="20"/>
        <v>2096277.2135552634</v>
      </c>
      <c r="N342" s="8"/>
      <c r="O342" s="8"/>
    </row>
    <row r="343" spans="1:15" x14ac:dyDescent="0.25">
      <c r="A343" s="9">
        <v>30541</v>
      </c>
      <c r="B343" s="9">
        <f t="shared" si="21"/>
        <v>3</v>
      </c>
      <c r="C343" s="9">
        <f t="shared" si="22"/>
        <v>0</v>
      </c>
      <c r="D343" s="7" t="s">
        <v>347</v>
      </c>
      <c r="E343" s="8">
        <v>1575</v>
      </c>
      <c r="F343" s="8">
        <v>7967</v>
      </c>
      <c r="G343" s="8">
        <v>70429</v>
      </c>
      <c r="H343" s="8">
        <v>216632</v>
      </c>
      <c r="I343" s="8">
        <v>1208989.4985058669</v>
      </c>
      <c r="J343" s="8">
        <v>500</v>
      </c>
      <c r="K343" s="8">
        <v>500</v>
      </c>
      <c r="L343" s="7">
        <f t="shared" si="23"/>
        <v>295028</v>
      </c>
      <c r="M343" s="7">
        <f t="shared" si="20"/>
        <v>1504017.4985058669</v>
      </c>
      <c r="N343" s="8"/>
      <c r="O343" s="8"/>
    </row>
    <row r="344" spans="1:15" x14ac:dyDescent="0.25">
      <c r="A344" s="9">
        <v>30542</v>
      </c>
      <c r="B344" s="9">
        <f t="shared" si="21"/>
        <v>3</v>
      </c>
      <c r="C344" s="9">
        <f t="shared" si="22"/>
        <v>0</v>
      </c>
      <c r="D344" s="7" t="s">
        <v>348</v>
      </c>
      <c r="E344" s="8">
        <v>1912</v>
      </c>
      <c r="F344" s="8">
        <v>28951</v>
      </c>
      <c r="G344" s="8">
        <v>80803</v>
      </c>
      <c r="H344" s="8">
        <v>103130</v>
      </c>
      <c r="I344" s="8">
        <v>1499976.2709942989</v>
      </c>
      <c r="J344" s="8">
        <v>500</v>
      </c>
      <c r="K344" s="8">
        <v>500</v>
      </c>
      <c r="L344" s="7">
        <f t="shared" si="23"/>
        <v>212884</v>
      </c>
      <c r="M344" s="7">
        <f t="shared" si="20"/>
        <v>1712860.2709942989</v>
      </c>
      <c r="N344" s="8"/>
      <c r="O344" s="8"/>
    </row>
    <row r="345" spans="1:15" x14ac:dyDescent="0.25">
      <c r="A345" s="9">
        <v>30543</v>
      </c>
      <c r="B345" s="9">
        <f t="shared" si="21"/>
        <v>3</v>
      </c>
      <c r="C345" s="9">
        <f t="shared" si="22"/>
        <v>0</v>
      </c>
      <c r="D345" s="7" t="s">
        <v>349</v>
      </c>
      <c r="E345" s="8">
        <v>3521</v>
      </c>
      <c r="F345" s="8">
        <v>21881</v>
      </c>
      <c r="G345" s="8">
        <v>220924</v>
      </c>
      <c r="H345" s="8">
        <v>1120473</v>
      </c>
      <c r="I345" s="8">
        <v>2657916.2052279375</v>
      </c>
      <c r="J345" s="8">
        <v>500</v>
      </c>
      <c r="K345" s="8">
        <v>500</v>
      </c>
      <c r="L345" s="7">
        <f t="shared" si="23"/>
        <v>1363278</v>
      </c>
      <c r="M345" s="7">
        <f t="shared" si="20"/>
        <v>4021194.2052279375</v>
      </c>
      <c r="N345" s="8"/>
      <c r="O345" s="8"/>
    </row>
    <row r="346" spans="1:15" x14ac:dyDescent="0.25">
      <c r="A346" s="9">
        <v>30544</v>
      </c>
      <c r="B346" s="9">
        <f t="shared" si="21"/>
        <v>3</v>
      </c>
      <c r="C346" s="9">
        <f t="shared" si="22"/>
        <v>0</v>
      </c>
      <c r="D346" s="7" t="s">
        <v>350</v>
      </c>
      <c r="E346" s="8">
        <v>1808</v>
      </c>
      <c r="F346" s="8">
        <v>15430</v>
      </c>
      <c r="G346" s="8">
        <v>63822</v>
      </c>
      <c r="H346" s="8">
        <v>147514</v>
      </c>
      <c r="I346" s="8">
        <v>1408328.2714449128</v>
      </c>
      <c r="J346" s="8">
        <v>500</v>
      </c>
      <c r="K346" s="8">
        <v>500</v>
      </c>
      <c r="L346" s="7">
        <f t="shared" si="23"/>
        <v>226766</v>
      </c>
      <c r="M346" s="7">
        <f t="shared" si="20"/>
        <v>1635094.2714449128</v>
      </c>
      <c r="N346" s="8"/>
      <c r="O346" s="8"/>
    </row>
    <row r="347" spans="1:15" x14ac:dyDescent="0.25">
      <c r="A347" s="9">
        <v>30601</v>
      </c>
      <c r="B347" s="9">
        <f t="shared" si="21"/>
        <v>3</v>
      </c>
      <c r="C347" s="9">
        <f t="shared" si="22"/>
        <v>0</v>
      </c>
      <c r="D347" s="7" t="s">
        <v>351</v>
      </c>
      <c r="E347" s="8">
        <v>2521</v>
      </c>
      <c r="F347" s="8">
        <v>9628</v>
      </c>
      <c r="G347" s="8">
        <v>211532</v>
      </c>
      <c r="H347" s="8">
        <v>352981</v>
      </c>
      <c r="I347" s="8">
        <v>1988661.5900436302</v>
      </c>
      <c r="J347" s="8">
        <v>500</v>
      </c>
      <c r="K347" s="8">
        <v>500</v>
      </c>
      <c r="L347" s="7">
        <f t="shared" si="23"/>
        <v>574141</v>
      </c>
      <c r="M347" s="7">
        <f t="shared" si="20"/>
        <v>2562802.5900436305</v>
      </c>
      <c r="N347" s="8"/>
      <c r="O347" s="8"/>
    </row>
    <row r="348" spans="1:15" x14ac:dyDescent="0.25">
      <c r="A348" s="9">
        <v>30602</v>
      </c>
      <c r="B348" s="9">
        <f t="shared" si="21"/>
        <v>3</v>
      </c>
      <c r="C348" s="9">
        <f t="shared" si="22"/>
        <v>0</v>
      </c>
      <c r="D348" s="7" t="s">
        <v>2048</v>
      </c>
      <c r="E348" s="8">
        <v>2164</v>
      </c>
      <c r="F348" s="8">
        <v>18550</v>
      </c>
      <c r="G348" s="8">
        <v>136607</v>
      </c>
      <c r="H348" s="8">
        <v>164775</v>
      </c>
      <c r="I348" s="8">
        <v>1679613.8193167169</v>
      </c>
      <c r="J348" s="8">
        <v>500</v>
      </c>
      <c r="K348" s="8">
        <v>500</v>
      </c>
      <c r="L348" s="7">
        <f t="shared" si="23"/>
        <v>319932</v>
      </c>
      <c r="M348" s="7">
        <f t="shared" si="20"/>
        <v>1999545.8193167169</v>
      </c>
      <c r="N348" s="8"/>
      <c r="O348" s="8"/>
    </row>
    <row r="349" spans="1:15" x14ac:dyDescent="0.25">
      <c r="A349" s="9">
        <v>30603</v>
      </c>
      <c r="B349" s="9">
        <f t="shared" si="21"/>
        <v>3</v>
      </c>
      <c r="C349" s="9">
        <f t="shared" si="22"/>
        <v>1</v>
      </c>
      <c r="D349" s="7" t="s">
        <v>352</v>
      </c>
      <c r="E349" s="8">
        <v>11452</v>
      </c>
      <c r="F349" s="8">
        <v>14705</v>
      </c>
      <c r="G349" s="8">
        <v>883602</v>
      </c>
      <c r="H349" s="8">
        <v>1865537</v>
      </c>
      <c r="I349" s="8">
        <v>10334258.636866568</v>
      </c>
      <c r="J349" s="8">
        <v>500</v>
      </c>
      <c r="K349" s="8">
        <v>500</v>
      </c>
      <c r="L349" s="7">
        <f t="shared" si="23"/>
        <v>2763844</v>
      </c>
      <c r="M349" s="7">
        <f t="shared" si="20"/>
        <v>13098102.636866568</v>
      </c>
      <c r="N349" s="8"/>
      <c r="O349" s="8"/>
    </row>
    <row r="350" spans="1:15" x14ac:dyDescent="0.25">
      <c r="A350" s="9">
        <v>30604</v>
      </c>
      <c r="B350" s="9">
        <f t="shared" si="21"/>
        <v>3</v>
      </c>
      <c r="C350" s="9">
        <f t="shared" si="22"/>
        <v>2</v>
      </c>
      <c r="D350" s="7" t="s">
        <v>353</v>
      </c>
      <c r="E350" s="8">
        <v>25288</v>
      </c>
      <c r="F350" s="8">
        <v>14442</v>
      </c>
      <c r="G350" s="8">
        <v>2633790</v>
      </c>
      <c r="H350" s="8">
        <v>6761621</v>
      </c>
      <c r="I350" s="8">
        <v>26896866.92288987</v>
      </c>
      <c r="J350" s="8">
        <v>500</v>
      </c>
      <c r="K350" s="8">
        <v>500</v>
      </c>
      <c r="L350" s="7">
        <f t="shared" si="23"/>
        <v>9409853</v>
      </c>
      <c r="M350" s="7">
        <f t="shared" si="20"/>
        <v>36306719.922889873</v>
      </c>
      <c r="N350" s="8"/>
      <c r="O350" s="8"/>
    </row>
    <row r="351" spans="1:15" x14ac:dyDescent="0.25">
      <c r="A351" s="9">
        <v>30605</v>
      </c>
      <c r="B351" s="9">
        <f t="shared" si="21"/>
        <v>3</v>
      </c>
      <c r="C351" s="9">
        <f t="shared" si="22"/>
        <v>0</v>
      </c>
      <c r="D351" s="7" t="s">
        <v>354</v>
      </c>
      <c r="E351" s="8">
        <v>8977</v>
      </c>
      <c r="F351" s="8">
        <v>4051</v>
      </c>
      <c r="G351" s="8">
        <v>487039</v>
      </c>
      <c r="H351" s="8">
        <v>2783717</v>
      </c>
      <c r="I351" s="8">
        <v>6804809.1064547608</v>
      </c>
      <c r="J351" s="8">
        <v>500</v>
      </c>
      <c r="K351" s="8">
        <v>500</v>
      </c>
      <c r="L351" s="7">
        <f t="shared" si="23"/>
        <v>3274807</v>
      </c>
      <c r="M351" s="7">
        <f t="shared" si="20"/>
        <v>10079616.10645476</v>
      </c>
      <c r="N351" s="8"/>
      <c r="O351" s="8"/>
    </row>
    <row r="352" spans="1:15" x14ac:dyDescent="0.25">
      <c r="A352" s="9">
        <v>30607</v>
      </c>
      <c r="B352" s="9">
        <f t="shared" si="21"/>
        <v>3</v>
      </c>
      <c r="C352" s="9">
        <f t="shared" si="22"/>
        <v>1</v>
      </c>
      <c r="D352" s="7" t="s">
        <v>355</v>
      </c>
      <c r="E352" s="8">
        <v>10490</v>
      </c>
      <c r="F352" s="8">
        <v>24805</v>
      </c>
      <c r="G352" s="8">
        <v>739529</v>
      </c>
      <c r="H352" s="8">
        <v>1780611</v>
      </c>
      <c r="I352" s="8">
        <v>9404605.4631566592</v>
      </c>
      <c r="J352" s="8">
        <v>500</v>
      </c>
      <c r="K352" s="8">
        <v>500</v>
      </c>
      <c r="L352" s="7">
        <f t="shared" si="23"/>
        <v>2544945</v>
      </c>
      <c r="M352" s="7">
        <f t="shared" si="20"/>
        <v>11949550.463156659</v>
      </c>
      <c r="N352" s="8"/>
      <c r="O352" s="8"/>
    </row>
    <row r="353" spans="1:15" x14ac:dyDescent="0.25">
      <c r="A353" s="9">
        <v>30608</v>
      </c>
      <c r="B353" s="9">
        <f t="shared" si="21"/>
        <v>3</v>
      </c>
      <c r="C353" s="9">
        <f t="shared" si="22"/>
        <v>0</v>
      </c>
      <c r="D353" s="7" t="s">
        <v>356</v>
      </c>
      <c r="E353" s="8">
        <v>4175</v>
      </c>
      <c r="F353" s="8">
        <v>3673</v>
      </c>
      <c r="G353" s="8">
        <v>248097</v>
      </c>
      <c r="H353" s="8">
        <v>1421474</v>
      </c>
      <c r="I353" s="8">
        <v>3129683.0373403635</v>
      </c>
      <c r="J353" s="8">
        <v>500</v>
      </c>
      <c r="K353" s="8">
        <v>500</v>
      </c>
      <c r="L353" s="7">
        <f t="shared" si="23"/>
        <v>1673244</v>
      </c>
      <c r="M353" s="7">
        <f t="shared" si="20"/>
        <v>4802927.0373403635</v>
      </c>
      <c r="N353" s="8"/>
      <c r="O353" s="8"/>
    </row>
    <row r="354" spans="1:15" x14ac:dyDescent="0.25">
      <c r="A354" s="9">
        <v>30609</v>
      </c>
      <c r="B354" s="9">
        <f t="shared" si="21"/>
        <v>3</v>
      </c>
      <c r="C354" s="9">
        <f t="shared" si="22"/>
        <v>0</v>
      </c>
      <c r="D354" s="7" t="s">
        <v>357</v>
      </c>
      <c r="E354" s="8">
        <v>817</v>
      </c>
      <c r="F354" s="8">
        <v>7342</v>
      </c>
      <c r="G354" s="8">
        <v>36074</v>
      </c>
      <c r="H354" s="8">
        <v>34695</v>
      </c>
      <c r="I354" s="8">
        <v>635778.752832492</v>
      </c>
      <c r="J354" s="8">
        <v>500</v>
      </c>
      <c r="K354" s="8">
        <v>500</v>
      </c>
      <c r="L354" s="7">
        <f t="shared" si="23"/>
        <v>78111</v>
      </c>
      <c r="M354" s="7">
        <f t="shared" si="20"/>
        <v>713889.752832492</v>
      </c>
      <c r="N354" s="8"/>
      <c r="O354" s="8"/>
    </row>
    <row r="355" spans="1:15" x14ac:dyDescent="0.25">
      <c r="A355" s="9">
        <v>30612</v>
      </c>
      <c r="B355" s="9">
        <f t="shared" si="21"/>
        <v>3</v>
      </c>
      <c r="C355" s="9">
        <f t="shared" si="22"/>
        <v>0</v>
      </c>
      <c r="D355" s="7" t="s">
        <v>358</v>
      </c>
      <c r="E355" s="8">
        <v>1734</v>
      </c>
      <c r="F355" s="8">
        <v>3828</v>
      </c>
      <c r="G355" s="8">
        <v>88833</v>
      </c>
      <c r="H355" s="8">
        <v>449076</v>
      </c>
      <c r="I355" s="8">
        <v>1317596.4720958504</v>
      </c>
      <c r="J355" s="8">
        <v>500</v>
      </c>
      <c r="K355" s="8">
        <v>500</v>
      </c>
      <c r="L355" s="7">
        <f t="shared" si="23"/>
        <v>541737</v>
      </c>
      <c r="M355" s="7">
        <f t="shared" si="20"/>
        <v>1859333.4720958504</v>
      </c>
      <c r="N355" s="8"/>
      <c r="O355" s="8"/>
    </row>
    <row r="356" spans="1:15" x14ac:dyDescent="0.25">
      <c r="A356" s="9">
        <v>30613</v>
      </c>
      <c r="B356" s="9">
        <f t="shared" si="21"/>
        <v>3</v>
      </c>
      <c r="C356" s="9">
        <f t="shared" si="22"/>
        <v>0</v>
      </c>
      <c r="D356" s="7" t="s">
        <v>359</v>
      </c>
      <c r="E356" s="8">
        <v>1554</v>
      </c>
      <c r="F356" s="8">
        <v>7653</v>
      </c>
      <c r="G356" s="8">
        <v>115675</v>
      </c>
      <c r="H356" s="8">
        <v>176177</v>
      </c>
      <c r="I356" s="8">
        <v>1217301.4380967002</v>
      </c>
      <c r="J356" s="8">
        <v>500</v>
      </c>
      <c r="K356" s="8">
        <v>500</v>
      </c>
      <c r="L356" s="7">
        <f t="shared" si="23"/>
        <v>299505</v>
      </c>
      <c r="M356" s="7">
        <f t="shared" si="20"/>
        <v>1516806.4380967002</v>
      </c>
      <c r="N356" s="8"/>
      <c r="O356" s="8"/>
    </row>
    <row r="357" spans="1:15" x14ac:dyDescent="0.25">
      <c r="A357" s="9">
        <v>30614</v>
      </c>
      <c r="B357" s="9">
        <f t="shared" si="21"/>
        <v>3</v>
      </c>
      <c r="C357" s="9">
        <f t="shared" si="22"/>
        <v>0</v>
      </c>
      <c r="D357" s="7" t="s">
        <v>360</v>
      </c>
      <c r="E357" s="8">
        <v>1504</v>
      </c>
      <c r="F357" s="8">
        <v>5233</v>
      </c>
      <c r="G357" s="8">
        <v>111788</v>
      </c>
      <c r="H357" s="8">
        <v>96534</v>
      </c>
      <c r="I357" s="8">
        <v>1166826.5635189931</v>
      </c>
      <c r="J357" s="8">
        <v>500</v>
      </c>
      <c r="K357" s="8">
        <v>500</v>
      </c>
      <c r="L357" s="7">
        <f t="shared" si="23"/>
        <v>213555</v>
      </c>
      <c r="M357" s="7">
        <f t="shared" si="20"/>
        <v>1380381.5635189931</v>
      </c>
      <c r="N357" s="8"/>
      <c r="O357" s="8"/>
    </row>
    <row r="358" spans="1:15" x14ac:dyDescent="0.25">
      <c r="A358" s="9">
        <v>30615</v>
      </c>
      <c r="B358" s="9">
        <f t="shared" si="21"/>
        <v>3</v>
      </c>
      <c r="C358" s="9">
        <f t="shared" si="22"/>
        <v>0</v>
      </c>
      <c r="D358" s="7" t="s">
        <v>361</v>
      </c>
      <c r="E358" s="8">
        <v>2553</v>
      </c>
      <c r="F358" s="8">
        <v>63</v>
      </c>
      <c r="G358" s="8">
        <v>98246</v>
      </c>
      <c r="H358" s="8">
        <v>853576</v>
      </c>
      <c r="I358" s="8">
        <v>1913630.2493671172</v>
      </c>
      <c r="J358" s="8">
        <v>500</v>
      </c>
      <c r="K358" s="8">
        <v>500</v>
      </c>
      <c r="L358" s="7">
        <f t="shared" si="23"/>
        <v>951885</v>
      </c>
      <c r="M358" s="7">
        <f t="shared" si="20"/>
        <v>2865515.249367117</v>
      </c>
      <c r="N358" s="8"/>
      <c r="O358" s="8"/>
    </row>
    <row r="359" spans="1:15" x14ac:dyDescent="0.25">
      <c r="A359" s="9">
        <v>30616</v>
      </c>
      <c r="B359" s="9">
        <f t="shared" si="21"/>
        <v>3</v>
      </c>
      <c r="C359" s="9">
        <f t="shared" si="22"/>
        <v>0</v>
      </c>
      <c r="D359" s="7" t="s">
        <v>362</v>
      </c>
      <c r="E359" s="8">
        <v>1650</v>
      </c>
      <c r="F359" s="8">
        <v>13167</v>
      </c>
      <c r="G359" s="8">
        <v>104137</v>
      </c>
      <c r="H359" s="8">
        <v>112615</v>
      </c>
      <c r="I359" s="8">
        <v>1266148.0084795102</v>
      </c>
      <c r="J359" s="8">
        <v>500</v>
      </c>
      <c r="K359" s="8">
        <v>500</v>
      </c>
      <c r="L359" s="7">
        <f t="shared" si="23"/>
        <v>229919</v>
      </c>
      <c r="M359" s="7">
        <f t="shared" si="20"/>
        <v>1496067.0084795102</v>
      </c>
      <c r="N359" s="8"/>
      <c r="O359" s="8"/>
    </row>
    <row r="360" spans="1:15" x14ac:dyDescent="0.25">
      <c r="A360" s="9">
        <v>30618</v>
      </c>
      <c r="B360" s="9">
        <f t="shared" si="21"/>
        <v>3</v>
      </c>
      <c r="C360" s="9">
        <f t="shared" si="22"/>
        <v>0</v>
      </c>
      <c r="D360" s="7" t="s">
        <v>363</v>
      </c>
      <c r="E360" s="8">
        <v>7424</v>
      </c>
      <c r="F360" s="8">
        <v>5001</v>
      </c>
      <c r="G360" s="8">
        <v>488751</v>
      </c>
      <c r="H360" s="8">
        <v>2041287</v>
      </c>
      <c r="I360" s="8">
        <v>5590747.4965863377</v>
      </c>
      <c r="J360" s="8">
        <v>500</v>
      </c>
      <c r="K360" s="8">
        <v>500</v>
      </c>
      <c r="L360" s="7">
        <f t="shared" si="23"/>
        <v>2535039</v>
      </c>
      <c r="M360" s="7">
        <f t="shared" si="20"/>
        <v>8125786.4965863377</v>
      </c>
      <c r="N360" s="8"/>
      <c r="O360" s="8"/>
    </row>
    <row r="361" spans="1:15" x14ac:dyDescent="0.25">
      <c r="A361" s="9">
        <v>30620</v>
      </c>
      <c r="B361" s="9">
        <f t="shared" si="21"/>
        <v>3</v>
      </c>
      <c r="C361" s="9">
        <f t="shared" si="22"/>
        <v>0</v>
      </c>
      <c r="D361" s="7" t="s">
        <v>364</v>
      </c>
      <c r="E361" s="8">
        <v>4899</v>
      </c>
      <c r="F361" s="8">
        <v>7975</v>
      </c>
      <c r="G361" s="8">
        <v>388461</v>
      </c>
      <c r="H361" s="8">
        <v>2426779</v>
      </c>
      <c r="I361" s="8">
        <v>3608753.0744789438</v>
      </c>
      <c r="J361" s="8">
        <v>500</v>
      </c>
      <c r="K361" s="8">
        <v>500</v>
      </c>
      <c r="L361" s="7">
        <f t="shared" si="23"/>
        <v>2823215</v>
      </c>
      <c r="M361" s="7">
        <f t="shared" si="20"/>
        <v>6431968.0744789438</v>
      </c>
      <c r="N361" s="8"/>
      <c r="O361" s="8"/>
    </row>
    <row r="362" spans="1:15" x14ac:dyDescent="0.25">
      <c r="A362" s="9">
        <v>30621</v>
      </c>
      <c r="B362" s="9">
        <f t="shared" si="21"/>
        <v>3</v>
      </c>
      <c r="C362" s="9">
        <f t="shared" si="22"/>
        <v>0</v>
      </c>
      <c r="D362" s="7" t="s">
        <v>365</v>
      </c>
      <c r="E362" s="8">
        <v>2284</v>
      </c>
      <c r="F362" s="8">
        <v>8859</v>
      </c>
      <c r="G362" s="8">
        <v>103648</v>
      </c>
      <c r="H362" s="8">
        <v>67347</v>
      </c>
      <c r="I362" s="8">
        <v>1764890.6268483133</v>
      </c>
      <c r="J362" s="8">
        <v>500</v>
      </c>
      <c r="K362" s="8">
        <v>500</v>
      </c>
      <c r="L362" s="7">
        <f t="shared" si="23"/>
        <v>179854</v>
      </c>
      <c r="M362" s="7">
        <f t="shared" si="20"/>
        <v>1944744.6268483133</v>
      </c>
      <c r="N362" s="8"/>
      <c r="O362" s="8"/>
    </row>
    <row r="363" spans="1:15" x14ac:dyDescent="0.25">
      <c r="A363" s="9">
        <v>30623</v>
      </c>
      <c r="B363" s="9">
        <f t="shared" si="21"/>
        <v>3</v>
      </c>
      <c r="C363" s="9">
        <f t="shared" si="22"/>
        <v>0</v>
      </c>
      <c r="D363" s="7" t="s">
        <v>366</v>
      </c>
      <c r="E363" s="8">
        <v>4262</v>
      </c>
      <c r="F363" s="8">
        <v>7449</v>
      </c>
      <c r="G363" s="8">
        <v>400649</v>
      </c>
      <c r="H363" s="8">
        <v>791624</v>
      </c>
      <c r="I363" s="8">
        <v>3238683.6749437135</v>
      </c>
      <c r="J363" s="8">
        <v>500</v>
      </c>
      <c r="K363" s="8">
        <v>500</v>
      </c>
      <c r="L363" s="7">
        <f t="shared" si="23"/>
        <v>1199722</v>
      </c>
      <c r="M363" s="7">
        <f t="shared" si="20"/>
        <v>4438405.6749437135</v>
      </c>
      <c r="N363" s="8"/>
      <c r="O363" s="8"/>
    </row>
    <row r="364" spans="1:15" x14ac:dyDescent="0.25">
      <c r="A364" s="9">
        <v>30625</v>
      </c>
      <c r="B364" s="9">
        <f t="shared" si="21"/>
        <v>3</v>
      </c>
      <c r="C364" s="9">
        <f t="shared" si="22"/>
        <v>0</v>
      </c>
      <c r="D364" s="7" t="s">
        <v>367</v>
      </c>
      <c r="E364" s="8">
        <v>3509</v>
      </c>
      <c r="F364" s="8">
        <v>9254</v>
      </c>
      <c r="G364" s="8">
        <v>192703</v>
      </c>
      <c r="H364" s="8">
        <v>396552</v>
      </c>
      <c r="I364" s="8">
        <v>2715446.7156095668</v>
      </c>
      <c r="J364" s="8">
        <v>500</v>
      </c>
      <c r="K364" s="8">
        <v>500</v>
      </c>
      <c r="L364" s="7">
        <f t="shared" si="23"/>
        <v>598509</v>
      </c>
      <c r="M364" s="7">
        <f t="shared" si="20"/>
        <v>3313955.7156095668</v>
      </c>
      <c r="N364" s="8"/>
      <c r="O364" s="8"/>
    </row>
    <row r="365" spans="1:15" x14ac:dyDescent="0.25">
      <c r="A365" s="9">
        <v>30626</v>
      </c>
      <c r="B365" s="9">
        <f t="shared" si="21"/>
        <v>3</v>
      </c>
      <c r="C365" s="9">
        <f t="shared" si="22"/>
        <v>0</v>
      </c>
      <c r="D365" s="7" t="s">
        <v>368</v>
      </c>
      <c r="E365" s="8">
        <v>6547</v>
      </c>
      <c r="F365" s="8">
        <v>25312</v>
      </c>
      <c r="G365" s="8">
        <v>395387</v>
      </c>
      <c r="H365" s="8">
        <v>700824</v>
      </c>
      <c r="I365" s="8">
        <v>5062607.8113565557</v>
      </c>
      <c r="J365" s="8">
        <v>500</v>
      </c>
      <c r="K365" s="8">
        <v>500</v>
      </c>
      <c r="L365" s="7">
        <f t="shared" si="23"/>
        <v>1121523</v>
      </c>
      <c r="M365" s="7">
        <f t="shared" si="20"/>
        <v>6184130.8113565557</v>
      </c>
      <c r="N365" s="8"/>
      <c r="O365" s="8"/>
    </row>
    <row r="366" spans="1:15" x14ac:dyDescent="0.25">
      <c r="A366" s="9">
        <v>30627</v>
      </c>
      <c r="B366" s="9">
        <f t="shared" si="21"/>
        <v>3</v>
      </c>
      <c r="C366" s="9">
        <f t="shared" si="22"/>
        <v>0</v>
      </c>
      <c r="D366" s="7" t="s">
        <v>369</v>
      </c>
      <c r="E366" s="8">
        <v>2959</v>
      </c>
      <c r="F366" s="8">
        <v>4587</v>
      </c>
      <c r="G366" s="8">
        <v>163648</v>
      </c>
      <c r="H366" s="8">
        <v>590257</v>
      </c>
      <c r="I366" s="8">
        <v>2266203.008811851</v>
      </c>
      <c r="J366" s="8">
        <v>500</v>
      </c>
      <c r="K366" s="8">
        <v>500</v>
      </c>
      <c r="L366" s="7">
        <f t="shared" si="23"/>
        <v>758492</v>
      </c>
      <c r="M366" s="7">
        <f t="shared" si="20"/>
        <v>3024695.008811851</v>
      </c>
      <c r="N366" s="8"/>
      <c r="O366" s="8"/>
    </row>
    <row r="367" spans="1:15" x14ac:dyDescent="0.25">
      <c r="A367" s="9">
        <v>30629</v>
      </c>
      <c r="B367" s="9">
        <f t="shared" si="21"/>
        <v>3</v>
      </c>
      <c r="C367" s="9">
        <f t="shared" si="22"/>
        <v>0</v>
      </c>
      <c r="D367" s="7" t="s">
        <v>370</v>
      </c>
      <c r="E367" s="8">
        <v>1632</v>
      </c>
      <c r="F367" s="8">
        <v>11849</v>
      </c>
      <c r="G367" s="8">
        <v>99290</v>
      </c>
      <c r="H367" s="8">
        <v>161279</v>
      </c>
      <c r="I367" s="8">
        <v>1246031.0843046163</v>
      </c>
      <c r="J367" s="8">
        <v>500</v>
      </c>
      <c r="K367" s="8">
        <v>500</v>
      </c>
      <c r="L367" s="7">
        <f t="shared" si="23"/>
        <v>272418</v>
      </c>
      <c r="M367" s="7">
        <f t="shared" si="20"/>
        <v>1518449.0843046163</v>
      </c>
      <c r="N367" s="8"/>
      <c r="O367" s="8"/>
    </row>
    <row r="368" spans="1:15" x14ac:dyDescent="0.25">
      <c r="A368" s="9">
        <v>30631</v>
      </c>
      <c r="B368" s="9">
        <f t="shared" si="21"/>
        <v>3</v>
      </c>
      <c r="C368" s="9">
        <f t="shared" si="22"/>
        <v>0</v>
      </c>
      <c r="D368" s="7" t="s">
        <v>371</v>
      </c>
      <c r="E368" s="8">
        <v>2120</v>
      </c>
      <c r="F368" s="8">
        <v>5157</v>
      </c>
      <c r="G368" s="8">
        <v>137567</v>
      </c>
      <c r="H368" s="8">
        <v>571064</v>
      </c>
      <c r="I368" s="8">
        <v>1591824.4873222499</v>
      </c>
      <c r="J368" s="8">
        <v>500</v>
      </c>
      <c r="K368" s="8">
        <v>500</v>
      </c>
      <c r="L368" s="7">
        <f t="shared" si="23"/>
        <v>713788</v>
      </c>
      <c r="M368" s="7">
        <f t="shared" si="20"/>
        <v>2305612.4873222499</v>
      </c>
      <c r="N368" s="8"/>
      <c r="O368" s="8"/>
    </row>
    <row r="369" spans="1:15" x14ac:dyDescent="0.25">
      <c r="A369" s="9">
        <v>30633</v>
      </c>
      <c r="B369" s="9">
        <f t="shared" si="21"/>
        <v>3</v>
      </c>
      <c r="C369" s="9">
        <f t="shared" si="22"/>
        <v>0</v>
      </c>
      <c r="D369" s="7" t="s">
        <v>372</v>
      </c>
      <c r="E369" s="8">
        <v>1437</v>
      </c>
      <c r="F369" s="8">
        <v>13852</v>
      </c>
      <c r="G369" s="8">
        <v>108767</v>
      </c>
      <c r="H369" s="8">
        <v>850244</v>
      </c>
      <c r="I369" s="8">
        <v>1016457.768447291</v>
      </c>
      <c r="J369" s="8">
        <v>500</v>
      </c>
      <c r="K369" s="8">
        <v>500</v>
      </c>
      <c r="L369" s="7">
        <f t="shared" si="23"/>
        <v>972863</v>
      </c>
      <c r="M369" s="7">
        <f t="shared" si="20"/>
        <v>1989320.7684472911</v>
      </c>
      <c r="N369" s="8"/>
      <c r="O369" s="8"/>
    </row>
    <row r="370" spans="1:15" x14ac:dyDescent="0.25">
      <c r="A370" s="9">
        <v>30635</v>
      </c>
      <c r="B370" s="9">
        <f t="shared" si="21"/>
        <v>3</v>
      </c>
      <c r="C370" s="9">
        <f t="shared" si="22"/>
        <v>0</v>
      </c>
      <c r="D370" s="7" t="s">
        <v>373</v>
      </c>
      <c r="E370" s="8">
        <v>1070</v>
      </c>
      <c r="F370" s="8">
        <v>10512</v>
      </c>
      <c r="G370" s="8">
        <v>70571</v>
      </c>
      <c r="H370" s="8">
        <v>138182</v>
      </c>
      <c r="I370" s="8">
        <v>910831.56577182736</v>
      </c>
      <c r="J370" s="8">
        <v>500</v>
      </c>
      <c r="K370" s="8">
        <v>500</v>
      </c>
      <c r="L370" s="7">
        <f t="shared" si="23"/>
        <v>219265</v>
      </c>
      <c r="M370" s="7">
        <f t="shared" si="20"/>
        <v>1130096.5657718275</v>
      </c>
      <c r="N370" s="8"/>
      <c r="O370" s="8"/>
    </row>
    <row r="371" spans="1:15" x14ac:dyDescent="0.25">
      <c r="A371" s="9">
        <v>30636</v>
      </c>
      <c r="B371" s="9">
        <f t="shared" si="21"/>
        <v>3</v>
      </c>
      <c r="C371" s="9">
        <f t="shared" si="22"/>
        <v>0</v>
      </c>
      <c r="D371" s="7" t="s">
        <v>374</v>
      </c>
      <c r="E371" s="8">
        <v>1413</v>
      </c>
      <c r="F371" s="8">
        <v>13454</v>
      </c>
      <c r="G371" s="8">
        <v>123663</v>
      </c>
      <c r="H371" s="8">
        <v>335811</v>
      </c>
      <c r="I371" s="8">
        <v>1080611.6548591645</v>
      </c>
      <c r="J371" s="8">
        <v>500</v>
      </c>
      <c r="K371" s="8">
        <v>500</v>
      </c>
      <c r="L371" s="7">
        <f t="shared" si="23"/>
        <v>472928</v>
      </c>
      <c r="M371" s="7">
        <f t="shared" si="20"/>
        <v>1553539.6548591645</v>
      </c>
      <c r="N371" s="8"/>
      <c r="O371" s="8"/>
    </row>
    <row r="372" spans="1:15" x14ac:dyDescent="0.25">
      <c r="A372" s="9">
        <v>30637</v>
      </c>
      <c r="B372" s="9">
        <f t="shared" si="21"/>
        <v>3</v>
      </c>
      <c r="C372" s="9">
        <f t="shared" si="22"/>
        <v>0</v>
      </c>
      <c r="D372" s="7" t="s">
        <v>375</v>
      </c>
      <c r="E372" s="8">
        <v>1759</v>
      </c>
      <c r="F372" s="8">
        <v>7022</v>
      </c>
      <c r="G372" s="8">
        <v>129966</v>
      </c>
      <c r="H372" s="8">
        <v>537771</v>
      </c>
      <c r="I372" s="8">
        <v>1313403.4773633014</v>
      </c>
      <c r="J372" s="8">
        <v>500</v>
      </c>
      <c r="K372" s="8">
        <v>500</v>
      </c>
      <c r="L372" s="7">
        <f t="shared" si="23"/>
        <v>674759</v>
      </c>
      <c r="M372" s="7">
        <f t="shared" si="20"/>
        <v>1988162.4773633014</v>
      </c>
      <c r="N372" s="8"/>
      <c r="O372" s="8"/>
    </row>
    <row r="373" spans="1:15" x14ac:dyDescent="0.25">
      <c r="A373" s="9">
        <v>30639</v>
      </c>
      <c r="B373" s="9">
        <f t="shared" si="21"/>
        <v>3</v>
      </c>
      <c r="C373" s="9">
        <f t="shared" si="22"/>
        <v>1</v>
      </c>
      <c r="D373" s="7" t="s">
        <v>376</v>
      </c>
      <c r="E373" s="8">
        <v>18948</v>
      </c>
      <c r="F373" s="8">
        <v>26868</v>
      </c>
      <c r="G373" s="8">
        <v>1510506</v>
      </c>
      <c r="H373" s="8">
        <v>5186748</v>
      </c>
      <c r="I373" s="8">
        <v>18437115.241301488</v>
      </c>
      <c r="J373" s="8">
        <v>500</v>
      </c>
      <c r="K373" s="8">
        <v>500</v>
      </c>
      <c r="L373" s="7">
        <f t="shared" si="23"/>
        <v>6724122</v>
      </c>
      <c r="M373" s="7">
        <f t="shared" si="20"/>
        <v>25161237.241301488</v>
      </c>
      <c r="N373" s="8"/>
      <c r="O373" s="8"/>
    </row>
    <row r="374" spans="1:15" x14ac:dyDescent="0.25">
      <c r="A374" s="9">
        <v>30641</v>
      </c>
      <c r="B374" s="9">
        <f t="shared" si="21"/>
        <v>3</v>
      </c>
      <c r="C374" s="9">
        <f t="shared" si="22"/>
        <v>0</v>
      </c>
      <c r="D374" s="7" t="s">
        <v>377</v>
      </c>
      <c r="E374" s="8">
        <v>3575</v>
      </c>
      <c r="F374" s="8">
        <v>15735</v>
      </c>
      <c r="G374" s="8">
        <v>238617</v>
      </c>
      <c r="H374" s="8">
        <v>1292665</v>
      </c>
      <c r="I374" s="8">
        <v>2653060.5803754833</v>
      </c>
      <c r="J374" s="8">
        <v>500</v>
      </c>
      <c r="K374" s="8">
        <v>500</v>
      </c>
      <c r="L374" s="7">
        <f t="shared" si="23"/>
        <v>1547017</v>
      </c>
      <c r="M374" s="7">
        <f t="shared" si="20"/>
        <v>4200077.5803754833</v>
      </c>
      <c r="N374" s="8"/>
      <c r="O374" s="8"/>
    </row>
    <row r="375" spans="1:15" x14ac:dyDescent="0.25">
      <c r="A375" s="9">
        <v>30645</v>
      </c>
      <c r="B375" s="9">
        <f t="shared" si="21"/>
        <v>3</v>
      </c>
      <c r="C375" s="9">
        <f t="shared" si="22"/>
        <v>0</v>
      </c>
      <c r="D375" s="7" t="s">
        <v>2049</v>
      </c>
      <c r="E375" s="8">
        <v>1706</v>
      </c>
      <c r="F375" s="8">
        <v>9004</v>
      </c>
      <c r="G375" s="8">
        <v>123292</v>
      </c>
      <c r="H375" s="8">
        <v>922693</v>
      </c>
      <c r="I375" s="8">
        <v>1232226.5424763809</v>
      </c>
      <c r="J375" s="8">
        <v>500</v>
      </c>
      <c r="K375" s="8">
        <v>500</v>
      </c>
      <c r="L375" s="7">
        <f t="shared" si="23"/>
        <v>1054989</v>
      </c>
      <c r="M375" s="7">
        <f t="shared" si="20"/>
        <v>2287215.5424763812</v>
      </c>
      <c r="N375" s="8"/>
      <c r="O375" s="8"/>
    </row>
    <row r="376" spans="1:15" x14ac:dyDescent="0.25">
      <c r="A376" s="9">
        <v>30646</v>
      </c>
      <c r="B376" s="9">
        <f t="shared" si="21"/>
        <v>3</v>
      </c>
      <c r="C376" s="9">
        <f t="shared" si="22"/>
        <v>0</v>
      </c>
      <c r="D376" s="7" t="s">
        <v>378</v>
      </c>
      <c r="E376" s="8">
        <v>1831</v>
      </c>
      <c r="F376" s="8">
        <v>1046</v>
      </c>
      <c r="G376" s="8">
        <v>84309</v>
      </c>
      <c r="H376" s="8">
        <v>123117</v>
      </c>
      <c r="I376" s="8">
        <v>1409783.426319449</v>
      </c>
      <c r="J376" s="8">
        <v>500</v>
      </c>
      <c r="K376" s="8">
        <v>500</v>
      </c>
      <c r="L376" s="7">
        <f t="shared" si="23"/>
        <v>208472</v>
      </c>
      <c r="M376" s="7">
        <f t="shared" si="20"/>
        <v>1618255.426319449</v>
      </c>
      <c r="N376" s="8"/>
      <c r="O376" s="8"/>
    </row>
    <row r="377" spans="1:15" x14ac:dyDescent="0.25">
      <c r="A377" s="9">
        <v>30701</v>
      </c>
      <c r="B377" s="9">
        <f t="shared" si="21"/>
        <v>3</v>
      </c>
      <c r="C377" s="9">
        <f t="shared" si="22"/>
        <v>0</v>
      </c>
      <c r="D377" s="7" t="s">
        <v>379</v>
      </c>
      <c r="E377" s="8">
        <v>901</v>
      </c>
      <c r="F377" s="8">
        <v>7079</v>
      </c>
      <c r="G377" s="8">
        <v>59714</v>
      </c>
      <c r="H377" s="8">
        <v>90430</v>
      </c>
      <c r="I377" s="8">
        <v>693501.33529857139</v>
      </c>
      <c r="J377" s="8">
        <v>500</v>
      </c>
      <c r="K377" s="8">
        <v>500</v>
      </c>
      <c r="L377" s="7">
        <f t="shared" si="23"/>
        <v>157223</v>
      </c>
      <c r="M377" s="7">
        <f t="shared" si="20"/>
        <v>850724.33529857139</v>
      </c>
      <c r="N377" s="8"/>
      <c r="O377" s="8"/>
    </row>
    <row r="378" spans="1:15" x14ac:dyDescent="0.25">
      <c r="A378" s="9">
        <v>30702</v>
      </c>
      <c r="B378" s="9">
        <f t="shared" si="21"/>
        <v>3</v>
      </c>
      <c r="C378" s="9">
        <f t="shared" si="22"/>
        <v>0</v>
      </c>
      <c r="D378" s="7" t="s">
        <v>380</v>
      </c>
      <c r="E378" s="8">
        <v>1534</v>
      </c>
      <c r="F378" s="8">
        <v>12675</v>
      </c>
      <c r="G378" s="8">
        <v>137812</v>
      </c>
      <c r="H378" s="8">
        <v>241539</v>
      </c>
      <c r="I378" s="8">
        <v>1203550.2850975231</v>
      </c>
      <c r="J378" s="8">
        <v>500</v>
      </c>
      <c r="K378" s="8">
        <v>500</v>
      </c>
      <c r="L378" s="7">
        <f t="shared" si="23"/>
        <v>392026</v>
      </c>
      <c r="M378" s="7">
        <f t="shared" si="20"/>
        <v>1595576.2850975231</v>
      </c>
      <c r="N378" s="8"/>
      <c r="O378" s="8"/>
    </row>
    <row r="379" spans="1:15" x14ac:dyDescent="0.25">
      <c r="A379" s="9">
        <v>30703</v>
      </c>
      <c r="B379" s="9">
        <f t="shared" si="21"/>
        <v>3</v>
      </c>
      <c r="C379" s="9">
        <f t="shared" si="22"/>
        <v>0</v>
      </c>
      <c r="D379" s="7" t="s">
        <v>381</v>
      </c>
      <c r="E379" s="8">
        <v>793</v>
      </c>
      <c r="F379" s="8">
        <v>5971</v>
      </c>
      <c r="G379" s="8">
        <v>50490</v>
      </c>
      <c r="H379" s="8">
        <v>29177</v>
      </c>
      <c r="I379" s="8">
        <v>607448.92520333221</v>
      </c>
      <c r="J379" s="8">
        <v>500</v>
      </c>
      <c r="K379" s="8">
        <v>500</v>
      </c>
      <c r="L379" s="7">
        <f t="shared" si="23"/>
        <v>85638</v>
      </c>
      <c r="M379" s="7">
        <f t="shared" si="20"/>
        <v>693086.92520333221</v>
      </c>
      <c r="N379" s="8"/>
      <c r="O379" s="8"/>
    </row>
    <row r="380" spans="1:15" x14ac:dyDescent="0.25">
      <c r="A380" s="9">
        <v>30704</v>
      </c>
      <c r="B380" s="9">
        <f t="shared" si="21"/>
        <v>3</v>
      </c>
      <c r="C380" s="9">
        <f t="shared" si="22"/>
        <v>0</v>
      </c>
      <c r="D380" s="7" t="s">
        <v>382</v>
      </c>
      <c r="E380" s="8">
        <v>7732</v>
      </c>
      <c r="F380" s="8">
        <v>25333</v>
      </c>
      <c r="G380" s="8">
        <v>673257</v>
      </c>
      <c r="H380" s="8">
        <v>2956041</v>
      </c>
      <c r="I380" s="8">
        <v>5796303.3912721127</v>
      </c>
      <c r="J380" s="8">
        <v>500</v>
      </c>
      <c r="K380" s="8">
        <v>500</v>
      </c>
      <c r="L380" s="7">
        <f t="shared" si="23"/>
        <v>3654631</v>
      </c>
      <c r="M380" s="7">
        <f t="shared" si="20"/>
        <v>9450934.3912721127</v>
      </c>
      <c r="N380" s="8"/>
      <c r="O380" s="8"/>
    </row>
    <row r="381" spans="1:15" x14ac:dyDescent="0.25">
      <c r="A381" s="9">
        <v>30706</v>
      </c>
      <c r="B381" s="9">
        <f t="shared" si="21"/>
        <v>3</v>
      </c>
      <c r="C381" s="9">
        <f t="shared" si="22"/>
        <v>0</v>
      </c>
      <c r="D381" s="7" t="s">
        <v>383</v>
      </c>
      <c r="E381" s="8">
        <v>3077</v>
      </c>
      <c r="F381" s="8">
        <v>20621</v>
      </c>
      <c r="G381" s="8">
        <v>279361</v>
      </c>
      <c r="H381" s="8">
        <v>761240</v>
      </c>
      <c r="I381" s="8">
        <v>2311855.2455688533</v>
      </c>
      <c r="J381" s="8">
        <v>500</v>
      </c>
      <c r="K381" s="8">
        <v>500</v>
      </c>
      <c r="L381" s="7">
        <f t="shared" si="23"/>
        <v>1061222</v>
      </c>
      <c r="M381" s="7">
        <f t="shared" si="20"/>
        <v>3373077.2455688533</v>
      </c>
      <c r="N381" s="8"/>
      <c r="O381" s="8"/>
    </row>
    <row r="382" spans="1:15" x14ac:dyDescent="0.25">
      <c r="A382" s="9">
        <v>30708</v>
      </c>
      <c r="B382" s="9">
        <f t="shared" si="21"/>
        <v>3</v>
      </c>
      <c r="C382" s="9">
        <f t="shared" si="22"/>
        <v>0</v>
      </c>
      <c r="D382" s="7" t="s">
        <v>384</v>
      </c>
      <c r="E382" s="8">
        <v>1389</v>
      </c>
      <c r="F382" s="8">
        <v>29366</v>
      </c>
      <c r="G382" s="8">
        <v>112248</v>
      </c>
      <c r="H382" s="8">
        <v>349669</v>
      </c>
      <c r="I382" s="8">
        <v>1192033.2488290619</v>
      </c>
      <c r="J382" s="8">
        <v>500</v>
      </c>
      <c r="K382" s="8">
        <v>500</v>
      </c>
      <c r="L382" s="7">
        <f t="shared" si="23"/>
        <v>491283</v>
      </c>
      <c r="M382" s="7">
        <f t="shared" si="20"/>
        <v>1683316.2488290619</v>
      </c>
      <c r="N382" s="8"/>
      <c r="O382" s="8"/>
    </row>
    <row r="383" spans="1:15" x14ac:dyDescent="0.25">
      <c r="A383" s="9">
        <v>30709</v>
      </c>
      <c r="B383" s="9">
        <f t="shared" si="21"/>
        <v>3</v>
      </c>
      <c r="C383" s="9">
        <f t="shared" si="22"/>
        <v>0</v>
      </c>
      <c r="D383" s="7" t="s">
        <v>385</v>
      </c>
      <c r="E383" s="8">
        <v>2086</v>
      </c>
      <c r="F383" s="8">
        <v>17390</v>
      </c>
      <c r="G383" s="8">
        <v>129142</v>
      </c>
      <c r="H383" s="8">
        <v>178967</v>
      </c>
      <c r="I383" s="8">
        <v>1609281.2665006733</v>
      </c>
      <c r="J383" s="8">
        <v>500</v>
      </c>
      <c r="K383" s="8">
        <v>500</v>
      </c>
      <c r="L383" s="7">
        <f t="shared" si="23"/>
        <v>325499</v>
      </c>
      <c r="M383" s="7">
        <f t="shared" si="20"/>
        <v>1934780.2665006733</v>
      </c>
      <c r="N383" s="8"/>
      <c r="O383" s="8"/>
    </row>
    <row r="384" spans="1:15" x14ac:dyDescent="0.25">
      <c r="A384" s="9">
        <v>30710</v>
      </c>
      <c r="B384" s="9">
        <f t="shared" si="21"/>
        <v>3</v>
      </c>
      <c r="C384" s="9">
        <f t="shared" si="22"/>
        <v>0</v>
      </c>
      <c r="D384" s="7" t="s">
        <v>386</v>
      </c>
      <c r="E384" s="8">
        <v>6204</v>
      </c>
      <c r="F384" s="8">
        <v>7068</v>
      </c>
      <c r="G384" s="8">
        <v>389969</v>
      </c>
      <c r="H384" s="8">
        <v>762917</v>
      </c>
      <c r="I384" s="8">
        <v>4865711.2643650072</v>
      </c>
      <c r="J384" s="8">
        <v>500</v>
      </c>
      <c r="K384" s="8">
        <v>500</v>
      </c>
      <c r="L384" s="7">
        <f t="shared" si="23"/>
        <v>1159954</v>
      </c>
      <c r="M384" s="7">
        <f t="shared" si="20"/>
        <v>6025665.2643650072</v>
      </c>
      <c r="N384" s="8"/>
      <c r="O384" s="8"/>
    </row>
    <row r="385" spans="1:15" x14ac:dyDescent="0.25">
      <c r="A385" s="9">
        <v>30711</v>
      </c>
      <c r="B385" s="9">
        <f t="shared" si="21"/>
        <v>3</v>
      </c>
      <c r="C385" s="9">
        <f t="shared" si="22"/>
        <v>0</v>
      </c>
      <c r="D385" s="7" t="s">
        <v>387</v>
      </c>
      <c r="E385" s="8">
        <v>1931</v>
      </c>
      <c r="F385" s="8">
        <v>13502</v>
      </c>
      <c r="G385" s="8">
        <v>103512</v>
      </c>
      <c r="H385" s="8">
        <v>88392</v>
      </c>
      <c r="I385" s="8">
        <v>1493081.1975784812</v>
      </c>
      <c r="J385" s="8">
        <v>500</v>
      </c>
      <c r="K385" s="8">
        <v>500</v>
      </c>
      <c r="L385" s="7">
        <f t="shared" si="23"/>
        <v>205406</v>
      </c>
      <c r="M385" s="7">
        <f t="shared" si="20"/>
        <v>1698487.1975784812</v>
      </c>
      <c r="N385" s="8"/>
      <c r="O385" s="8"/>
    </row>
    <row r="386" spans="1:15" x14ac:dyDescent="0.25">
      <c r="A386" s="9">
        <v>30712</v>
      </c>
      <c r="B386" s="9">
        <f t="shared" si="21"/>
        <v>3</v>
      </c>
      <c r="C386" s="9">
        <f t="shared" si="22"/>
        <v>0</v>
      </c>
      <c r="D386" s="7" t="s">
        <v>388</v>
      </c>
      <c r="E386" s="8">
        <v>1220</v>
      </c>
      <c r="F386" s="8">
        <v>30253</v>
      </c>
      <c r="G386" s="8">
        <v>75474</v>
      </c>
      <c r="H386" s="8">
        <v>56834</v>
      </c>
      <c r="I386" s="8">
        <v>930758.10402043944</v>
      </c>
      <c r="J386" s="8">
        <v>500</v>
      </c>
      <c r="K386" s="8">
        <v>500</v>
      </c>
      <c r="L386" s="7">
        <f t="shared" si="23"/>
        <v>162561</v>
      </c>
      <c r="M386" s="7">
        <f t="shared" si="20"/>
        <v>1093319.1040204396</v>
      </c>
      <c r="N386" s="8"/>
      <c r="O386" s="8"/>
    </row>
    <row r="387" spans="1:15" x14ac:dyDescent="0.25">
      <c r="A387" s="9">
        <v>30713</v>
      </c>
      <c r="B387" s="9">
        <f t="shared" si="21"/>
        <v>3</v>
      </c>
      <c r="C387" s="9">
        <f t="shared" si="22"/>
        <v>0</v>
      </c>
      <c r="D387" s="7" t="s">
        <v>389</v>
      </c>
      <c r="E387" s="8">
        <v>1514</v>
      </c>
      <c r="F387" s="8">
        <v>10897</v>
      </c>
      <c r="G387" s="8">
        <v>114975</v>
      </c>
      <c r="H387" s="8">
        <v>313526</v>
      </c>
      <c r="I387" s="8">
        <v>1137902.9015536106</v>
      </c>
      <c r="J387" s="8">
        <v>500</v>
      </c>
      <c r="K387" s="8">
        <v>500</v>
      </c>
      <c r="L387" s="7">
        <f t="shared" si="23"/>
        <v>439398</v>
      </c>
      <c r="M387" s="7">
        <f t="shared" si="20"/>
        <v>1577300.9015536106</v>
      </c>
      <c r="N387" s="8"/>
      <c r="O387" s="8"/>
    </row>
    <row r="388" spans="1:15" x14ac:dyDescent="0.25">
      <c r="A388" s="9">
        <v>30715</v>
      </c>
      <c r="B388" s="9">
        <f t="shared" si="21"/>
        <v>3</v>
      </c>
      <c r="C388" s="9">
        <f t="shared" si="22"/>
        <v>0</v>
      </c>
      <c r="D388" s="7" t="s">
        <v>390</v>
      </c>
      <c r="E388" s="8">
        <v>590</v>
      </c>
      <c r="F388" s="8">
        <v>8168</v>
      </c>
      <c r="G388" s="8">
        <v>39740</v>
      </c>
      <c r="H388" s="8">
        <v>17385</v>
      </c>
      <c r="I388" s="8">
        <v>447073.4841802023</v>
      </c>
      <c r="J388" s="8">
        <v>500</v>
      </c>
      <c r="K388" s="8">
        <v>500</v>
      </c>
      <c r="L388" s="7">
        <f t="shared" si="23"/>
        <v>65293</v>
      </c>
      <c r="M388" s="7">
        <f t="shared" si="20"/>
        <v>512366.4841802023</v>
      </c>
      <c r="N388" s="8"/>
      <c r="O388" s="8"/>
    </row>
    <row r="389" spans="1:15" x14ac:dyDescent="0.25">
      <c r="A389" s="9">
        <v>30716</v>
      </c>
      <c r="B389" s="9">
        <f t="shared" si="21"/>
        <v>3</v>
      </c>
      <c r="C389" s="9">
        <f t="shared" si="22"/>
        <v>0</v>
      </c>
      <c r="D389" s="7" t="s">
        <v>2050</v>
      </c>
      <c r="E389" s="8">
        <v>3949</v>
      </c>
      <c r="F389" s="8">
        <v>26456</v>
      </c>
      <c r="G389" s="8">
        <v>292996</v>
      </c>
      <c r="H389" s="8">
        <v>712026</v>
      </c>
      <c r="I389" s="8">
        <v>3027731.5446342696</v>
      </c>
      <c r="J389" s="8">
        <v>500</v>
      </c>
      <c r="K389" s="8">
        <v>500</v>
      </c>
      <c r="L389" s="7">
        <f t="shared" si="23"/>
        <v>1031478</v>
      </c>
      <c r="M389" s="7">
        <f t="shared" si="20"/>
        <v>4059209.5446342696</v>
      </c>
      <c r="N389" s="8"/>
      <c r="O389" s="8"/>
    </row>
    <row r="390" spans="1:15" x14ac:dyDescent="0.25">
      <c r="A390" s="9">
        <v>30718</v>
      </c>
      <c r="B390" s="9">
        <f t="shared" si="21"/>
        <v>3</v>
      </c>
      <c r="C390" s="9">
        <f t="shared" si="22"/>
        <v>0</v>
      </c>
      <c r="D390" s="7" t="s">
        <v>391</v>
      </c>
      <c r="E390" s="8">
        <v>1214</v>
      </c>
      <c r="F390" s="8">
        <v>17461</v>
      </c>
      <c r="G390" s="8">
        <v>90926</v>
      </c>
      <c r="H390" s="8">
        <v>120549</v>
      </c>
      <c r="I390" s="8">
        <v>938536.79708558612</v>
      </c>
      <c r="J390" s="8">
        <v>500</v>
      </c>
      <c r="K390" s="8">
        <v>500</v>
      </c>
      <c r="L390" s="7">
        <f t="shared" si="23"/>
        <v>228936</v>
      </c>
      <c r="M390" s="7">
        <f t="shared" ref="M390:M453" si="24">L390+I390</f>
        <v>1167472.797085586</v>
      </c>
      <c r="N390" s="8"/>
      <c r="O390" s="8"/>
    </row>
    <row r="391" spans="1:15" x14ac:dyDescent="0.25">
      <c r="A391" s="9">
        <v>30719</v>
      </c>
      <c r="B391" s="9">
        <f t="shared" ref="B391:B454" si="25">INT(A391/10000)</f>
        <v>3</v>
      </c>
      <c r="C391" s="9">
        <f t="shared" ref="C391:C454" si="26">IF(E391&lt;=10000,0,IF(E391&lt;=20000,1,IF(E391&lt;=50000,2,3)))</f>
        <v>0</v>
      </c>
      <c r="D391" s="7" t="s">
        <v>392</v>
      </c>
      <c r="E391" s="8">
        <v>1486</v>
      </c>
      <c r="F391" s="8">
        <v>25377</v>
      </c>
      <c r="G391" s="8">
        <v>102908</v>
      </c>
      <c r="H391" s="8">
        <v>66931</v>
      </c>
      <c r="I391" s="8">
        <v>1139215.1909141049</v>
      </c>
      <c r="J391" s="8">
        <v>500</v>
      </c>
      <c r="K391" s="8">
        <v>500</v>
      </c>
      <c r="L391" s="7">
        <f t="shared" ref="L391:L454" si="27">F391/J391*500+G391/K391*500+H391</f>
        <v>195216</v>
      </c>
      <c r="M391" s="7">
        <f t="shared" si="24"/>
        <v>1334431.1909141049</v>
      </c>
      <c r="N391" s="8"/>
      <c r="O391" s="8"/>
    </row>
    <row r="392" spans="1:15" x14ac:dyDescent="0.25">
      <c r="A392" s="9">
        <v>30721</v>
      </c>
      <c r="B392" s="9">
        <f t="shared" si="25"/>
        <v>3</v>
      </c>
      <c r="C392" s="9">
        <f t="shared" si="26"/>
        <v>0</v>
      </c>
      <c r="D392" s="7" t="s">
        <v>393</v>
      </c>
      <c r="E392" s="8">
        <v>1571</v>
      </c>
      <c r="F392" s="8">
        <v>27558</v>
      </c>
      <c r="G392" s="8">
        <v>80635</v>
      </c>
      <c r="H392" s="8">
        <v>118324</v>
      </c>
      <c r="I392" s="8">
        <v>1200251.2358903238</v>
      </c>
      <c r="J392" s="8">
        <v>500</v>
      </c>
      <c r="K392" s="8">
        <v>500</v>
      </c>
      <c r="L392" s="7">
        <f t="shared" si="27"/>
        <v>226517</v>
      </c>
      <c r="M392" s="7">
        <f t="shared" si="24"/>
        <v>1426768.2358903238</v>
      </c>
      <c r="N392" s="8"/>
      <c r="O392" s="8"/>
    </row>
    <row r="393" spans="1:15" x14ac:dyDescent="0.25">
      <c r="A393" s="9">
        <v>30722</v>
      </c>
      <c r="B393" s="9">
        <f t="shared" si="25"/>
        <v>3</v>
      </c>
      <c r="C393" s="9">
        <f t="shared" si="26"/>
        <v>0</v>
      </c>
      <c r="D393" s="7" t="s">
        <v>394</v>
      </c>
      <c r="E393" s="8">
        <v>1171</v>
      </c>
      <c r="F393" s="8">
        <v>22175</v>
      </c>
      <c r="G393" s="8">
        <v>66782</v>
      </c>
      <c r="H393" s="8">
        <v>58566</v>
      </c>
      <c r="I393" s="8">
        <v>894223.7466805377</v>
      </c>
      <c r="J393" s="8">
        <v>500</v>
      </c>
      <c r="K393" s="8">
        <v>500</v>
      </c>
      <c r="L393" s="7">
        <f t="shared" si="27"/>
        <v>147523</v>
      </c>
      <c r="M393" s="7">
        <f t="shared" si="24"/>
        <v>1041746.7466805377</v>
      </c>
      <c r="N393" s="8"/>
      <c r="O393" s="8"/>
    </row>
    <row r="394" spans="1:15" x14ac:dyDescent="0.25">
      <c r="A394" s="9">
        <v>30724</v>
      </c>
      <c r="B394" s="9">
        <f t="shared" si="25"/>
        <v>3</v>
      </c>
      <c r="C394" s="9">
        <f t="shared" si="26"/>
        <v>0</v>
      </c>
      <c r="D394" s="7" t="s">
        <v>395</v>
      </c>
      <c r="E394" s="8">
        <v>1937</v>
      </c>
      <c r="F394" s="8">
        <v>27626</v>
      </c>
      <c r="G394" s="8">
        <v>131849</v>
      </c>
      <c r="H394" s="8">
        <v>147585</v>
      </c>
      <c r="I394" s="8">
        <v>1483379.5926168906</v>
      </c>
      <c r="J394" s="8">
        <v>500</v>
      </c>
      <c r="K394" s="8">
        <v>500</v>
      </c>
      <c r="L394" s="7">
        <f t="shared" si="27"/>
        <v>307060</v>
      </c>
      <c r="M394" s="7">
        <f t="shared" si="24"/>
        <v>1790439.5926168906</v>
      </c>
      <c r="N394" s="8"/>
      <c r="O394" s="8"/>
    </row>
    <row r="395" spans="1:15" x14ac:dyDescent="0.25">
      <c r="A395" s="9">
        <v>30726</v>
      </c>
      <c r="B395" s="9">
        <f t="shared" si="25"/>
        <v>3</v>
      </c>
      <c r="C395" s="9">
        <f t="shared" si="26"/>
        <v>0</v>
      </c>
      <c r="D395" s="7" t="s">
        <v>2051</v>
      </c>
      <c r="E395" s="8">
        <v>2824</v>
      </c>
      <c r="F395" s="8">
        <v>39196</v>
      </c>
      <c r="G395" s="8">
        <v>187146</v>
      </c>
      <c r="H395" s="8">
        <v>208721</v>
      </c>
      <c r="I395" s="8">
        <v>2175636.0908902376</v>
      </c>
      <c r="J395" s="8">
        <v>500</v>
      </c>
      <c r="K395" s="8">
        <v>500</v>
      </c>
      <c r="L395" s="7">
        <f t="shared" si="27"/>
        <v>435063</v>
      </c>
      <c r="M395" s="7">
        <f t="shared" si="24"/>
        <v>2610699.0908902376</v>
      </c>
      <c r="N395" s="8"/>
      <c r="O395" s="8"/>
    </row>
    <row r="396" spans="1:15" x14ac:dyDescent="0.25">
      <c r="A396" s="9">
        <v>30728</v>
      </c>
      <c r="B396" s="9">
        <f t="shared" si="25"/>
        <v>3</v>
      </c>
      <c r="C396" s="9">
        <f t="shared" si="26"/>
        <v>0</v>
      </c>
      <c r="D396" s="7" t="s">
        <v>396</v>
      </c>
      <c r="E396" s="8">
        <v>964</v>
      </c>
      <c r="F396" s="8">
        <v>9532</v>
      </c>
      <c r="G396" s="8">
        <v>62634</v>
      </c>
      <c r="H396" s="8">
        <v>102766</v>
      </c>
      <c r="I396" s="8">
        <v>738824.48433125997</v>
      </c>
      <c r="J396" s="8">
        <v>500</v>
      </c>
      <c r="K396" s="8">
        <v>500</v>
      </c>
      <c r="L396" s="7">
        <f t="shared" si="27"/>
        <v>174932</v>
      </c>
      <c r="M396" s="7">
        <f t="shared" si="24"/>
        <v>913756.48433125997</v>
      </c>
      <c r="N396" s="8"/>
      <c r="O396" s="8"/>
    </row>
    <row r="397" spans="1:15" x14ac:dyDescent="0.25">
      <c r="A397" s="9">
        <v>30729</v>
      </c>
      <c r="B397" s="9">
        <f t="shared" si="25"/>
        <v>3</v>
      </c>
      <c r="C397" s="9">
        <f t="shared" si="26"/>
        <v>0</v>
      </c>
      <c r="D397" s="7" t="s">
        <v>818</v>
      </c>
      <c r="E397" s="8">
        <v>3928</v>
      </c>
      <c r="F397" s="8">
        <v>13338</v>
      </c>
      <c r="G397" s="8">
        <v>211135</v>
      </c>
      <c r="H397" s="8">
        <v>1122701</v>
      </c>
      <c r="I397" s="8">
        <v>2961389.0121535193</v>
      </c>
      <c r="J397" s="8">
        <v>500</v>
      </c>
      <c r="K397" s="8">
        <v>500</v>
      </c>
      <c r="L397" s="7">
        <f t="shared" si="27"/>
        <v>1347174</v>
      </c>
      <c r="M397" s="7">
        <f t="shared" si="24"/>
        <v>4308563.0121535193</v>
      </c>
      <c r="N397" s="8"/>
      <c r="O397" s="8"/>
    </row>
    <row r="398" spans="1:15" x14ac:dyDescent="0.25">
      <c r="A398" s="9">
        <v>30730</v>
      </c>
      <c r="B398" s="9">
        <f t="shared" si="25"/>
        <v>3</v>
      </c>
      <c r="C398" s="9">
        <f t="shared" si="26"/>
        <v>0</v>
      </c>
      <c r="D398" s="7" t="s">
        <v>819</v>
      </c>
      <c r="E398" s="8">
        <v>5267</v>
      </c>
      <c r="F398" s="8">
        <v>14957</v>
      </c>
      <c r="G398" s="8">
        <v>358429</v>
      </c>
      <c r="H398" s="8">
        <v>2529453</v>
      </c>
      <c r="I398" s="8">
        <v>3865949.8106713998</v>
      </c>
      <c r="J398" s="8">
        <v>500</v>
      </c>
      <c r="K398" s="8">
        <v>500</v>
      </c>
      <c r="L398" s="7">
        <f t="shared" si="27"/>
        <v>2902839</v>
      </c>
      <c r="M398" s="7">
        <f t="shared" si="24"/>
        <v>6768788.8106714003</v>
      </c>
      <c r="N398" s="8"/>
      <c r="O398" s="8"/>
    </row>
    <row r="399" spans="1:15" x14ac:dyDescent="0.25">
      <c r="A399" s="9">
        <v>30731</v>
      </c>
      <c r="B399" s="9">
        <f t="shared" si="25"/>
        <v>3</v>
      </c>
      <c r="C399" s="9">
        <f t="shared" si="26"/>
        <v>0</v>
      </c>
      <c r="D399" s="7" t="s">
        <v>822</v>
      </c>
      <c r="E399" s="8">
        <v>3052</v>
      </c>
      <c r="F399" s="8">
        <v>4479</v>
      </c>
      <c r="G399" s="8">
        <v>167026</v>
      </c>
      <c r="H399" s="8">
        <v>461507</v>
      </c>
      <c r="I399" s="8">
        <v>2348308.1927510891</v>
      </c>
      <c r="J399" s="8">
        <v>500</v>
      </c>
      <c r="K399" s="8">
        <v>500</v>
      </c>
      <c r="L399" s="7">
        <f t="shared" si="27"/>
        <v>633012</v>
      </c>
      <c r="M399" s="7">
        <f t="shared" si="24"/>
        <v>2981320.1927510891</v>
      </c>
      <c r="N399" s="8"/>
      <c r="O399" s="8"/>
    </row>
    <row r="400" spans="1:15" x14ac:dyDescent="0.25">
      <c r="A400" s="9">
        <v>30732</v>
      </c>
      <c r="B400" s="9">
        <f t="shared" si="25"/>
        <v>3</v>
      </c>
      <c r="C400" s="9">
        <f t="shared" si="26"/>
        <v>0</v>
      </c>
      <c r="D400" s="7" t="s">
        <v>823</v>
      </c>
      <c r="E400" s="8">
        <v>6961</v>
      </c>
      <c r="F400" s="8">
        <v>44750</v>
      </c>
      <c r="G400" s="8">
        <v>711896</v>
      </c>
      <c r="H400" s="8">
        <v>1957688</v>
      </c>
      <c r="I400" s="8">
        <v>5219031.9757182319</v>
      </c>
      <c r="J400" s="8">
        <v>500</v>
      </c>
      <c r="K400" s="8">
        <v>500</v>
      </c>
      <c r="L400" s="7">
        <f t="shared" si="27"/>
        <v>2714334</v>
      </c>
      <c r="M400" s="7">
        <f t="shared" si="24"/>
        <v>7933365.9757182319</v>
      </c>
      <c r="N400" s="8"/>
      <c r="O400" s="8"/>
    </row>
    <row r="401" spans="1:15" x14ac:dyDescent="0.25">
      <c r="A401" s="9">
        <v>30733</v>
      </c>
      <c r="B401" s="9">
        <f t="shared" si="25"/>
        <v>3</v>
      </c>
      <c r="C401" s="9">
        <f t="shared" si="26"/>
        <v>0</v>
      </c>
      <c r="D401" s="7" t="s">
        <v>824</v>
      </c>
      <c r="E401" s="8">
        <v>889</v>
      </c>
      <c r="F401" s="8">
        <v>4755</v>
      </c>
      <c r="G401" s="8">
        <v>76708</v>
      </c>
      <c r="H401" s="8">
        <v>1169052</v>
      </c>
      <c r="I401" s="8">
        <v>614959.10544797592</v>
      </c>
      <c r="J401" s="8">
        <v>500</v>
      </c>
      <c r="K401" s="8">
        <v>500</v>
      </c>
      <c r="L401" s="7">
        <f t="shared" si="27"/>
        <v>1250515</v>
      </c>
      <c r="M401" s="7">
        <f t="shared" si="24"/>
        <v>1865474.1054479759</v>
      </c>
      <c r="N401" s="8"/>
      <c r="O401" s="8"/>
    </row>
    <row r="402" spans="1:15" x14ac:dyDescent="0.25">
      <c r="A402" s="9">
        <v>30734</v>
      </c>
      <c r="B402" s="9">
        <f t="shared" si="25"/>
        <v>3</v>
      </c>
      <c r="C402" s="9">
        <f t="shared" si="26"/>
        <v>0</v>
      </c>
      <c r="D402" s="7" t="s">
        <v>826</v>
      </c>
      <c r="E402" s="8">
        <v>1682</v>
      </c>
      <c r="F402" s="8">
        <v>5204</v>
      </c>
      <c r="G402" s="8">
        <v>122140</v>
      </c>
      <c r="H402" s="8">
        <v>738120</v>
      </c>
      <c r="I402" s="8">
        <v>1212631.8640253399</v>
      </c>
      <c r="J402" s="8">
        <v>500</v>
      </c>
      <c r="K402" s="8">
        <v>500</v>
      </c>
      <c r="L402" s="7">
        <f t="shared" si="27"/>
        <v>865464</v>
      </c>
      <c r="M402" s="7">
        <f t="shared" si="24"/>
        <v>2078095.8640253399</v>
      </c>
      <c r="N402" s="8"/>
      <c r="O402" s="8"/>
    </row>
    <row r="403" spans="1:15" x14ac:dyDescent="0.25">
      <c r="A403" s="9">
        <v>30735</v>
      </c>
      <c r="B403" s="9">
        <f t="shared" si="25"/>
        <v>3</v>
      </c>
      <c r="C403" s="9">
        <f t="shared" si="26"/>
        <v>0</v>
      </c>
      <c r="D403" s="7" t="s">
        <v>827</v>
      </c>
      <c r="E403" s="8">
        <v>4981</v>
      </c>
      <c r="F403" s="8">
        <v>5241</v>
      </c>
      <c r="G403" s="8">
        <v>525891</v>
      </c>
      <c r="H403" s="8">
        <v>1778706</v>
      </c>
      <c r="I403" s="8">
        <v>3640302.5501911268</v>
      </c>
      <c r="J403" s="8">
        <v>500</v>
      </c>
      <c r="K403" s="8">
        <v>500</v>
      </c>
      <c r="L403" s="7">
        <f t="shared" si="27"/>
        <v>2309838</v>
      </c>
      <c r="M403" s="7">
        <f t="shared" si="24"/>
        <v>5950140.5501911268</v>
      </c>
      <c r="N403" s="8"/>
      <c r="O403" s="8"/>
    </row>
    <row r="404" spans="1:15" x14ac:dyDescent="0.25">
      <c r="A404" s="9">
        <v>30736</v>
      </c>
      <c r="B404" s="9">
        <f t="shared" si="25"/>
        <v>3</v>
      </c>
      <c r="C404" s="9">
        <f t="shared" si="26"/>
        <v>0</v>
      </c>
      <c r="D404" s="7" t="s">
        <v>828</v>
      </c>
      <c r="E404" s="8">
        <v>2076</v>
      </c>
      <c r="F404" s="8">
        <v>1310</v>
      </c>
      <c r="G404" s="8">
        <v>173140</v>
      </c>
      <c r="H404" s="8">
        <v>953395</v>
      </c>
      <c r="I404" s="8">
        <v>1523645.3431785887</v>
      </c>
      <c r="J404" s="8">
        <v>500</v>
      </c>
      <c r="K404" s="8">
        <v>500</v>
      </c>
      <c r="L404" s="7">
        <f t="shared" si="27"/>
        <v>1127845</v>
      </c>
      <c r="M404" s="7">
        <f t="shared" si="24"/>
        <v>2651490.3431785889</v>
      </c>
      <c r="N404" s="8"/>
      <c r="O404" s="8"/>
    </row>
    <row r="405" spans="1:15" x14ac:dyDescent="0.25">
      <c r="A405" s="9">
        <v>30737</v>
      </c>
      <c r="B405" s="9">
        <f t="shared" si="25"/>
        <v>3</v>
      </c>
      <c r="C405" s="9">
        <f t="shared" si="26"/>
        <v>0</v>
      </c>
      <c r="D405" s="7" t="s">
        <v>830</v>
      </c>
      <c r="E405" s="8">
        <v>1677</v>
      </c>
      <c r="F405" s="8">
        <v>11427</v>
      </c>
      <c r="G405" s="8">
        <v>116157</v>
      </c>
      <c r="H405" s="8">
        <v>159413</v>
      </c>
      <c r="I405" s="8">
        <v>1281833.5737103939</v>
      </c>
      <c r="J405" s="8">
        <v>500</v>
      </c>
      <c r="K405" s="8">
        <v>500</v>
      </c>
      <c r="L405" s="7">
        <f t="shared" si="27"/>
        <v>286997</v>
      </c>
      <c r="M405" s="7">
        <f t="shared" si="24"/>
        <v>1568830.5737103939</v>
      </c>
      <c r="N405" s="8"/>
      <c r="O405" s="8"/>
    </row>
    <row r="406" spans="1:15" x14ac:dyDescent="0.25">
      <c r="A406" s="9">
        <v>30738</v>
      </c>
      <c r="B406" s="9">
        <f t="shared" si="25"/>
        <v>3</v>
      </c>
      <c r="C406" s="9">
        <f t="shared" si="26"/>
        <v>0</v>
      </c>
      <c r="D406" s="7" t="s">
        <v>833</v>
      </c>
      <c r="E406" s="8">
        <v>679</v>
      </c>
      <c r="F406" s="8">
        <v>16987</v>
      </c>
      <c r="G406" s="8">
        <v>53611</v>
      </c>
      <c r="H406" s="8">
        <v>308792</v>
      </c>
      <c r="I406" s="8">
        <v>488560.31601403008</v>
      </c>
      <c r="J406" s="8">
        <v>500</v>
      </c>
      <c r="K406" s="8">
        <v>500</v>
      </c>
      <c r="L406" s="7">
        <f t="shared" si="27"/>
        <v>379390</v>
      </c>
      <c r="M406" s="7">
        <f t="shared" si="24"/>
        <v>867950.31601403002</v>
      </c>
      <c r="N406" s="8"/>
      <c r="O406" s="8"/>
    </row>
    <row r="407" spans="1:15" x14ac:dyDescent="0.25">
      <c r="A407" s="9">
        <v>30739</v>
      </c>
      <c r="B407" s="9">
        <f t="shared" si="25"/>
        <v>3</v>
      </c>
      <c r="C407" s="9">
        <f t="shared" si="26"/>
        <v>0</v>
      </c>
      <c r="D407" s="7" t="s">
        <v>834</v>
      </c>
      <c r="E407" s="8">
        <v>1998</v>
      </c>
      <c r="F407" s="8">
        <v>8457</v>
      </c>
      <c r="G407" s="8">
        <v>149791</v>
      </c>
      <c r="H407" s="8">
        <v>2554858</v>
      </c>
      <c r="I407" s="8">
        <v>1401102.9640099248</v>
      </c>
      <c r="J407" s="8">
        <v>500</v>
      </c>
      <c r="K407" s="8">
        <v>500</v>
      </c>
      <c r="L407" s="7">
        <f t="shared" si="27"/>
        <v>2713106</v>
      </c>
      <c r="M407" s="7">
        <f t="shared" si="24"/>
        <v>4114208.9640099248</v>
      </c>
      <c r="N407" s="8"/>
      <c r="O407" s="8"/>
    </row>
    <row r="408" spans="1:15" x14ac:dyDescent="0.25">
      <c r="A408" s="9">
        <v>30740</v>
      </c>
      <c r="B408" s="9">
        <f t="shared" si="25"/>
        <v>3</v>
      </c>
      <c r="C408" s="9">
        <f t="shared" si="26"/>
        <v>1</v>
      </c>
      <c r="D408" s="7" t="s">
        <v>835</v>
      </c>
      <c r="E408" s="8">
        <v>17133</v>
      </c>
      <c r="F408" s="8">
        <v>42918</v>
      </c>
      <c r="G408" s="8">
        <v>1930183</v>
      </c>
      <c r="H408" s="8">
        <v>30862944</v>
      </c>
      <c r="I408" s="8">
        <v>15249751.87435795</v>
      </c>
      <c r="J408" s="8">
        <v>500</v>
      </c>
      <c r="K408" s="8">
        <v>500</v>
      </c>
      <c r="L408" s="7">
        <f t="shared" si="27"/>
        <v>32836045</v>
      </c>
      <c r="M408" s="7">
        <f t="shared" si="24"/>
        <v>48085796.874357954</v>
      </c>
      <c r="N408" s="8"/>
      <c r="O408" s="8"/>
    </row>
    <row r="409" spans="1:15" x14ac:dyDescent="0.25">
      <c r="A409" s="9">
        <v>30741</v>
      </c>
      <c r="B409" s="9">
        <f t="shared" si="25"/>
        <v>3</v>
      </c>
      <c r="C409" s="9">
        <f t="shared" si="26"/>
        <v>0</v>
      </c>
      <c r="D409" s="7" t="s">
        <v>838</v>
      </c>
      <c r="E409" s="8">
        <v>1618</v>
      </c>
      <c r="F409" s="8">
        <v>6514</v>
      </c>
      <c r="G409" s="8">
        <v>110890</v>
      </c>
      <c r="H409" s="8">
        <v>275677</v>
      </c>
      <c r="I409" s="8">
        <v>1239669.1725826599</v>
      </c>
      <c r="J409" s="8">
        <v>500</v>
      </c>
      <c r="K409" s="8">
        <v>500</v>
      </c>
      <c r="L409" s="7">
        <f t="shared" si="27"/>
        <v>393081</v>
      </c>
      <c r="M409" s="7">
        <f t="shared" si="24"/>
        <v>1632750.1725826599</v>
      </c>
      <c r="N409" s="8"/>
      <c r="O409" s="8"/>
    </row>
    <row r="410" spans="1:15" x14ac:dyDescent="0.25">
      <c r="A410" s="9">
        <v>30801</v>
      </c>
      <c r="B410" s="9">
        <f t="shared" si="25"/>
        <v>3</v>
      </c>
      <c r="C410" s="9">
        <f t="shared" si="26"/>
        <v>0</v>
      </c>
      <c r="D410" s="7" t="s">
        <v>397</v>
      </c>
      <c r="E410" s="8">
        <v>203</v>
      </c>
      <c r="F410" s="8">
        <v>12375</v>
      </c>
      <c r="G410" s="8">
        <v>17106</v>
      </c>
      <c r="H410" s="8">
        <v>223646</v>
      </c>
      <c r="I410" s="8">
        <v>143970.37168739364</v>
      </c>
      <c r="J410" s="8">
        <v>500</v>
      </c>
      <c r="K410" s="8">
        <v>500</v>
      </c>
      <c r="L410" s="7">
        <f t="shared" si="27"/>
        <v>253127</v>
      </c>
      <c r="M410" s="7">
        <f t="shared" si="24"/>
        <v>397097.37168739364</v>
      </c>
      <c r="N410" s="8"/>
      <c r="O410" s="8"/>
    </row>
    <row r="411" spans="1:15" x14ac:dyDescent="0.25">
      <c r="A411" s="9">
        <v>30802</v>
      </c>
      <c r="B411" s="9">
        <f t="shared" si="25"/>
        <v>3</v>
      </c>
      <c r="C411" s="9">
        <f t="shared" si="26"/>
        <v>0</v>
      </c>
      <c r="D411" s="7" t="s">
        <v>398</v>
      </c>
      <c r="E411" s="8">
        <v>181</v>
      </c>
      <c r="F411" s="8">
        <v>7430</v>
      </c>
      <c r="G411" s="8">
        <v>7535</v>
      </c>
      <c r="H411" s="8">
        <v>14890</v>
      </c>
      <c r="I411" s="8">
        <v>134683.0916253847</v>
      </c>
      <c r="J411" s="8">
        <v>500</v>
      </c>
      <c r="K411" s="8">
        <v>500</v>
      </c>
      <c r="L411" s="7">
        <f t="shared" si="27"/>
        <v>29855</v>
      </c>
      <c r="M411" s="7">
        <f t="shared" si="24"/>
        <v>164538.0916253847</v>
      </c>
      <c r="N411" s="8"/>
      <c r="O411" s="8"/>
    </row>
    <row r="412" spans="1:15" x14ac:dyDescent="0.25">
      <c r="A412" s="9">
        <v>30803</v>
      </c>
      <c r="B412" s="9">
        <f t="shared" si="25"/>
        <v>3</v>
      </c>
      <c r="C412" s="9">
        <f t="shared" si="26"/>
        <v>0</v>
      </c>
      <c r="D412" s="7" t="s">
        <v>399</v>
      </c>
      <c r="E412" s="8">
        <v>3356</v>
      </c>
      <c r="F412" s="8">
        <v>31650</v>
      </c>
      <c r="G412" s="8">
        <v>117173</v>
      </c>
      <c r="H412" s="8">
        <v>217289</v>
      </c>
      <c r="I412" s="8">
        <v>2606736.1175933355</v>
      </c>
      <c r="J412" s="8">
        <v>500</v>
      </c>
      <c r="K412" s="8">
        <v>500</v>
      </c>
      <c r="L412" s="7">
        <f t="shared" si="27"/>
        <v>366112</v>
      </c>
      <c r="M412" s="7">
        <f t="shared" si="24"/>
        <v>2972848.1175933355</v>
      </c>
      <c r="N412" s="8"/>
      <c r="O412" s="8"/>
    </row>
    <row r="413" spans="1:15" x14ac:dyDescent="0.25">
      <c r="A413" s="9">
        <v>30804</v>
      </c>
      <c r="B413" s="9">
        <f t="shared" si="25"/>
        <v>3</v>
      </c>
      <c r="C413" s="9">
        <f t="shared" si="26"/>
        <v>0</v>
      </c>
      <c r="D413" s="7" t="s">
        <v>400</v>
      </c>
      <c r="E413" s="8">
        <v>1874</v>
      </c>
      <c r="F413" s="8">
        <v>17247</v>
      </c>
      <c r="G413" s="8">
        <v>126537</v>
      </c>
      <c r="H413" s="8">
        <v>467223</v>
      </c>
      <c r="I413" s="8">
        <v>1405238.2987945983</v>
      </c>
      <c r="J413" s="8">
        <v>500</v>
      </c>
      <c r="K413" s="8">
        <v>500</v>
      </c>
      <c r="L413" s="7">
        <f t="shared" si="27"/>
        <v>611007</v>
      </c>
      <c r="M413" s="7">
        <f t="shared" si="24"/>
        <v>2016245.2987945983</v>
      </c>
      <c r="N413" s="8"/>
      <c r="O413" s="8"/>
    </row>
    <row r="414" spans="1:15" x14ac:dyDescent="0.25">
      <c r="A414" s="9">
        <v>30805</v>
      </c>
      <c r="B414" s="9">
        <f t="shared" si="25"/>
        <v>3</v>
      </c>
      <c r="C414" s="9">
        <f t="shared" si="26"/>
        <v>0</v>
      </c>
      <c r="D414" s="7" t="s">
        <v>401</v>
      </c>
      <c r="E414" s="8">
        <v>1642</v>
      </c>
      <c r="F414" s="8">
        <v>24219</v>
      </c>
      <c r="G414" s="8">
        <v>79376</v>
      </c>
      <c r="H414" s="8">
        <v>477232</v>
      </c>
      <c r="I414" s="8">
        <v>1290303.4844745584</v>
      </c>
      <c r="J414" s="8">
        <v>500</v>
      </c>
      <c r="K414" s="8">
        <v>500</v>
      </c>
      <c r="L414" s="7">
        <f t="shared" si="27"/>
        <v>580827</v>
      </c>
      <c r="M414" s="7">
        <f t="shared" si="24"/>
        <v>1871130.4844745584</v>
      </c>
      <c r="N414" s="8"/>
      <c r="O414" s="8"/>
    </row>
    <row r="415" spans="1:15" x14ac:dyDescent="0.25">
      <c r="A415" s="9">
        <v>30808</v>
      </c>
      <c r="B415" s="9">
        <f t="shared" si="25"/>
        <v>3</v>
      </c>
      <c r="C415" s="9">
        <f t="shared" si="26"/>
        <v>0</v>
      </c>
      <c r="D415" s="7" t="s">
        <v>402</v>
      </c>
      <c r="E415" s="8">
        <v>8185</v>
      </c>
      <c r="F415" s="8">
        <v>18423</v>
      </c>
      <c r="G415" s="8">
        <v>513631</v>
      </c>
      <c r="H415" s="8">
        <v>1736132</v>
      </c>
      <c r="I415" s="8">
        <v>6301366.8185259337</v>
      </c>
      <c r="J415" s="8">
        <v>500</v>
      </c>
      <c r="K415" s="8">
        <v>500</v>
      </c>
      <c r="L415" s="7">
        <f t="shared" si="27"/>
        <v>2268186</v>
      </c>
      <c r="M415" s="7">
        <f t="shared" si="24"/>
        <v>8569552.8185259327</v>
      </c>
      <c r="N415" s="8"/>
      <c r="O415" s="8"/>
    </row>
    <row r="416" spans="1:15" x14ac:dyDescent="0.25">
      <c r="A416" s="9">
        <v>30810</v>
      </c>
      <c r="B416" s="9">
        <f t="shared" si="25"/>
        <v>3</v>
      </c>
      <c r="C416" s="9">
        <f t="shared" si="26"/>
        <v>0</v>
      </c>
      <c r="D416" s="7" t="s">
        <v>403</v>
      </c>
      <c r="E416" s="8">
        <v>1114</v>
      </c>
      <c r="F416" s="8">
        <v>21840</v>
      </c>
      <c r="G416" s="8">
        <v>43738</v>
      </c>
      <c r="H416" s="8">
        <v>53843</v>
      </c>
      <c r="I416" s="8">
        <v>859303.12184857822</v>
      </c>
      <c r="J416" s="8">
        <v>500</v>
      </c>
      <c r="K416" s="8">
        <v>500</v>
      </c>
      <c r="L416" s="7">
        <f t="shared" si="27"/>
        <v>119421</v>
      </c>
      <c r="M416" s="7">
        <f t="shared" si="24"/>
        <v>978724.12184857822</v>
      </c>
      <c r="N416" s="8"/>
      <c r="O416" s="8"/>
    </row>
    <row r="417" spans="1:15" x14ac:dyDescent="0.25">
      <c r="A417" s="9">
        <v>30811</v>
      </c>
      <c r="B417" s="9">
        <f t="shared" si="25"/>
        <v>3</v>
      </c>
      <c r="C417" s="9">
        <f t="shared" si="26"/>
        <v>0</v>
      </c>
      <c r="D417" s="7" t="s">
        <v>404</v>
      </c>
      <c r="E417" s="8">
        <v>2255</v>
      </c>
      <c r="F417" s="8">
        <v>31261</v>
      </c>
      <c r="G417" s="8">
        <v>105388</v>
      </c>
      <c r="H417" s="8">
        <v>249532</v>
      </c>
      <c r="I417" s="8">
        <v>1753336.2364931458</v>
      </c>
      <c r="J417" s="8">
        <v>500</v>
      </c>
      <c r="K417" s="8">
        <v>500</v>
      </c>
      <c r="L417" s="7">
        <f t="shared" si="27"/>
        <v>386181</v>
      </c>
      <c r="M417" s="7">
        <f t="shared" si="24"/>
        <v>2139517.236493146</v>
      </c>
      <c r="N417" s="8"/>
      <c r="O417" s="8"/>
    </row>
    <row r="418" spans="1:15" x14ac:dyDescent="0.25">
      <c r="A418" s="9">
        <v>30812</v>
      </c>
      <c r="B418" s="9">
        <f t="shared" si="25"/>
        <v>3</v>
      </c>
      <c r="C418" s="9">
        <f t="shared" si="26"/>
        <v>0</v>
      </c>
      <c r="D418" s="7" t="s">
        <v>405</v>
      </c>
      <c r="E418" s="8">
        <v>867</v>
      </c>
      <c r="F418" s="8">
        <v>13875</v>
      </c>
      <c r="G418" s="8">
        <v>31109</v>
      </c>
      <c r="H418" s="8">
        <v>35088</v>
      </c>
      <c r="I418" s="8">
        <v>663732.44077743893</v>
      </c>
      <c r="J418" s="8">
        <v>500</v>
      </c>
      <c r="K418" s="8">
        <v>500</v>
      </c>
      <c r="L418" s="7">
        <f t="shared" si="27"/>
        <v>80072</v>
      </c>
      <c r="M418" s="7">
        <f t="shared" si="24"/>
        <v>743804.44077743893</v>
      </c>
      <c r="N418" s="8"/>
      <c r="O418" s="8"/>
    </row>
    <row r="419" spans="1:15" x14ac:dyDescent="0.25">
      <c r="A419" s="9">
        <v>30813</v>
      </c>
      <c r="B419" s="9">
        <f t="shared" si="25"/>
        <v>3</v>
      </c>
      <c r="C419" s="9">
        <f t="shared" si="26"/>
        <v>0</v>
      </c>
      <c r="D419" s="7" t="s">
        <v>406</v>
      </c>
      <c r="E419" s="8">
        <v>1224</v>
      </c>
      <c r="F419" s="8">
        <v>42112</v>
      </c>
      <c r="G419" s="8">
        <v>56474</v>
      </c>
      <c r="H419" s="8">
        <v>83637</v>
      </c>
      <c r="I419" s="8">
        <v>934887.87153984932</v>
      </c>
      <c r="J419" s="8">
        <v>500</v>
      </c>
      <c r="K419" s="8">
        <v>500</v>
      </c>
      <c r="L419" s="7">
        <f t="shared" si="27"/>
        <v>182223</v>
      </c>
      <c r="M419" s="7">
        <f t="shared" si="24"/>
        <v>1117110.8715398493</v>
      </c>
      <c r="N419" s="8"/>
      <c r="O419" s="8"/>
    </row>
    <row r="420" spans="1:15" x14ac:dyDescent="0.25">
      <c r="A420" s="9">
        <v>30814</v>
      </c>
      <c r="B420" s="9">
        <f t="shared" si="25"/>
        <v>3</v>
      </c>
      <c r="C420" s="9">
        <f t="shared" si="26"/>
        <v>0</v>
      </c>
      <c r="D420" s="7" t="s">
        <v>407</v>
      </c>
      <c r="E420" s="8">
        <v>1952</v>
      </c>
      <c r="F420" s="8">
        <v>51119</v>
      </c>
      <c r="G420" s="8">
        <v>83410</v>
      </c>
      <c r="H420" s="8">
        <v>264908</v>
      </c>
      <c r="I420" s="8">
        <v>1488407.9166606585</v>
      </c>
      <c r="J420" s="8">
        <v>500</v>
      </c>
      <c r="K420" s="8">
        <v>500</v>
      </c>
      <c r="L420" s="7">
        <f t="shared" si="27"/>
        <v>399437</v>
      </c>
      <c r="M420" s="7">
        <f t="shared" si="24"/>
        <v>1887844.9166606585</v>
      </c>
      <c r="N420" s="8"/>
      <c r="O420" s="8"/>
    </row>
    <row r="421" spans="1:15" x14ac:dyDescent="0.25">
      <c r="A421" s="9">
        <v>30817</v>
      </c>
      <c r="B421" s="9">
        <f t="shared" si="25"/>
        <v>3</v>
      </c>
      <c r="C421" s="9">
        <f t="shared" si="26"/>
        <v>1</v>
      </c>
      <c r="D421" s="7" t="s">
        <v>408</v>
      </c>
      <c r="E421" s="8">
        <v>10818</v>
      </c>
      <c r="F421" s="8">
        <v>21350</v>
      </c>
      <c r="G421" s="8">
        <v>739013</v>
      </c>
      <c r="H421" s="8">
        <v>2928289</v>
      </c>
      <c r="I421" s="8">
        <v>9572276.0432798173</v>
      </c>
      <c r="J421" s="8">
        <v>500</v>
      </c>
      <c r="K421" s="8">
        <v>500</v>
      </c>
      <c r="L421" s="7">
        <f t="shared" si="27"/>
        <v>3688652</v>
      </c>
      <c r="M421" s="7">
        <f t="shared" si="24"/>
        <v>13260928.043279817</v>
      </c>
      <c r="N421" s="8"/>
      <c r="O421" s="8"/>
    </row>
    <row r="422" spans="1:15" x14ac:dyDescent="0.25">
      <c r="A422" s="9">
        <v>30819</v>
      </c>
      <c r="B422" s="9">
        <f t="shared" si="25"/>
        <v>3</v>
      </c>
      <c r="C422" s="9">
        <f t="shared" si="26"/>
        <v>0</v>
      </c>
      <c r="D422" s="7" t="s">
        <v>409</v>
      </c>
      <c r="E422" s="8">
        <v>272</v>
      </c>
      <c r="F422" s="8">
        <v>13623</v>
      </c>
      <c r="G422" s="8">
        <v>17477</v>
      </c>
      <c r="H422" s="8">
        <v>113117</v>
      </c>
      <c r="I422" s="8">
        <v>195626.28780594296</v>
      </c>
      <c r="J422" s="8">
        <v>500</v>
      </c>
      <c r="K422" s="8">
        <v>500</v>
      </c>
      <c r="L422" s="7">
        <f t="shared" si="27"/>
        <v>144217</v>
      </c>
      <c r="M422" s="7">
        <f t="shared" si="24"/>
        <v>339843.28780594293</v>
      </c>
      <c r="N422" s="8"/>
      <c r="O422" s="8"/>
    </row>
    <row r="423" spans="1:15" x14ac:dyDescent="0.25">
      <c r="A423" s="9">
        <v>30821</v>
      </c>
      <c r="B423" s="9">
        <f t="shared" si="25"/>
        <v>3</v>
      </c>
      <c r="C423" s="9">
        <f t="shared" si="26"/>
        <v>1</v>
      </c>
      <c r="D423" s="7" t="s">
        <v>410</v>
      </c>
      <c r="E423" s="8">
        <v>10256</v>
      </c>
      <c r="F423" s="8">
        <v>97303</v>
      </c>
      <c r="G423" s="8">
        <v>709648</v>
      </c>
      <c r="H423" s="8">
        <v>2126258</v>
      </c>
      <c r="I423" s="8">
        <v>9166874.2153238729</v>
      </c>
      <c r="J423" s="8">
        <v>500</v>
      </c>
      <c r="K423" s="8">
        <v>500</v>
      </c>
      <c r="L423" s="7">
        <f t="shared" si="27"/>
        <v>2933209</v>
      </c>
      <c r="M423" s="7">
        <f t="shared" si="24"/>
        <v>12100083.215323873</v>
      </c>
      <c r="N423" s="8"/>
      <c r="O423" s="8"/>
    </row>
    <row r="424" spans="1:15" x14ac:dyDescent="0.25">
      <c r="A424" s="9">
        <v>30822</v>
      </c>
      <c r="B424" s="9">
        <f t="shared" si="25"/>
        <v>3</v>
      </c>
      <c r="C424" s="9">
        <f t="shared" si="26"/>
        <v>0</v>
      </c>
      <c r="D424" s="7" t="s">
        <v>411</v>
      </c>
      <c r="E424" s="8">
        <v>93</v>
      </c>
      <c r="F424" s="8">
        <v>5438</v>
      </c>
      <c r="G424" s="8">
        <v>1961</v>
      </c>
      <c r="H424" s="8">
        <v>26149</v>
      </c>
      <c r="I424" s="8">
        <v>68580.524058122595</v>
      </c>
      <c r="J424" s="8">
        <v>500</v>
      </c>
      <c r="K424" s="8">
        <v>500</v>
      </c>
      <c r="L424" s="7">
        <f t="shared" si="27"/>
        <v>33548</v>
      </c>
      <c r="M424" s="7">
        <f t="shared" si="24"/>
        <v>102128.5240581226</v>
      </c>
      <c r="N424" s="8"/>
      <c r="O424" s="8"/>
    </row>
    <row r="425" spans="1:15" x14ac:dyDescent="0.25">
      <c r="A425" s="9">
        <v>30824</v>
      </c>
      <c r="B425" s="9">
        <f t="shared" si="25"/>
        <v>3</v>
      </c>
      <c r="C425" s="9">
        <f t="shared" si="26"/>
        <v>0</v>
      </c>
      <c r="D425" s="7" t="s">
        <v>412</v>
      </c>
      <c r="E425" s="8">
        <v>1281</v>
      </c>
      <c r="F425" s="8">
        <v>16223</v>
      </c>
      <c r="G425" s="8">
        <v>61825</v>
      </c>
      <c r="H425" s="8">
        <v>203571</v>
      </c>
      <c r="I425" s="8">
        <v>979094.80611931556</v>
      </c>
      <c r="J425" s="8">
        <v>500</v>
      </c>
      <c r="K425" s="8">
        <v>500</v>
      </c>
      <c r="L425" s="7">
        <f t="shared" si="27"/>
        <v>281619</v>
      </c>
      <c r="M425" s="7">
        <f t="shared" si="24"/>
        <v>1260713.8061193156</v>
      </c>
      <c r="N425" s="8"/>
      <c r="O425" s="8"/>
    </row>
    <row r="426" spans="1:15" x14ac:dyDescent="0.25">
      <c r="A426" s="9">
        <v>30825</v>
      </c>
      <c r="B426" s="9">
        <f t="shared" si="25"/>
        <v>3</v>
      </c>
      <c r="C426" s="9">
        <f t="shared" si="26"/>
        <v>0</v>
      </c>
      <c r="D426" s="7" t="s">
        <v>413</v>
      </c>
      <c r="E426" s="8">
        <v>1166</v>
      </c>
      <c r="F426" s="8">
        <v>35027</v>
      </c>
      <c r="G426" s="8">
        <v>90774</v>
      </c>
      <c r="H426" s="8">
        <v>76038</v>
      </c>
      <c r="I426" s="8">
        <v>883317.26479379728</v>
      </c>
      <c r="J426" s="8">
        <v>500</v>
      </c>
      <c r="K426" s="8">
        <v>500</v>
      </c>
      <c r="L426" s="7">
        <f t="shared" si="27"/>
        <v>201839</v>
      </c>
      <c r="M426" s="7">
        <f t="shared" si="24"/>
        <v>1085156.2647937974</v>
      </c>
      <c r="N426" s="8"/>
      <c r="O426" s="8"/>
    </row>
    <row r="427" spans="1:15" x14ac:dyDescent="0.25">
      <c r="A427" s="9">
        <v>30826</v>
      </c>
      <c r="B427" s="9">
        <f t="shared" si="25"/>
        <v>3</v>
      </c>
      <c r="C427" s="9">
        <f t="shared" si="26"/>
        <v>0</v>
      </c>
      <c r="D427" s="7" t="s">
        <v>414</v>
      </c>
      <c r="E427" s="8">
        <v>1243</v>
      </c>
      <c r="F427" s="8">
        <v>19973</v>
      </c>
      <c r="G427" s="8">
        <v>44282</v>
      </c>
      <c r="H427" s="8">
        <v>66281</v>
      </c>
      <c r="I427" s="8">
        <v>954878.83684245998</v>
      </c>
      <c r="J427" s="8">
        <v>500</v>
      </c>
      <c r="K427" s="8">
        <v>500</v>
      </c>
      <c r="L427" s="7">
        <f t="shared" si="27"/>
        <v>130536</v>
      </c>
      <c r="M427" s="7">
        <f t="shared" si="24"/>
        <v>1085414.8368424601</v>
      </c>
      <c r="N427" s="8"/>
      <c r="O427" s="8"/>
    </row>
    <row r="428" spans="1:15" x14ac:dyDescent="0.25">
      <c r="A428" s="9">
        <v>30827</v>
      </c>
      <c r="B428" s="9">
        <f t="shared" si="25"/>
        <v>3</v>
      </c>
      <c r="C428" s="9">
        <f t="shared" si="26"/>
        <v>0</v>
      </c>
      <c r="D428" s="7" t="s">
        <v>415</v>
      </c>
      <c r="E428" s="8">
        <v>2688</v>
      </c>
      <c r="F428" s="8">
        <v>-8431</v>
      </c>
      <c r="G428" s="8">
        <v>162093</v>
      </c>
      <c r="H428" s="8">
        <v>236668</v>
      </c>
      <c r="I428" s="8">
        <v>2101706.6938359742</v>
      </c>
      <c r="J428" s="8">
        <v>500</v>
      </c>
      <c r="K428" s="8">
        <v>500</v>
      </c>
      <c r="L428" s="7">
        <f t="shared" si="27"/>
        <v>390330</v>
      </c>
      <c r="M428" s="7">
        <f t="shared" si="24"/>
        <v>2492036.6938359742</v>
      </c>
      <c r="N428" s="8"/>
      <c r="O428" s="8"/>
    </row>
    <row r="429" spans="1:15" x14ac:dyDescent="0.25">
      <c r="A429" s="9">
        <v>30828</v>
      </c>
      <c r="B429" s="9">
        <f t="shared" si="25"/>
        <v>3</v>
      </c>
      <c r="C429" s="9">
        <f t="shared" si="26"/>
        <v>0</v>
      </c>
      <c r="D429" s="7" t="s">
        <v>416</v>
      </c>
      <c r="E429" s="8">
        <v>916</v>
      </c>
      <c r="F429" s="8">
        <v>19868</v>
      </c>
      <c r="G429" s="8">
        <v>56739</v>
      </c>
      <c r="H429" s="8">
        <v>91209</v>
      </c>
      <c r="I429" s="8">
        <v>700398.42563761643</v>
      </c>
      <c r="J429" s="8">
        <v>500</v>
      </c>
      <c r="K429" s="8">
        <v>500</v>
      </c>
      <c r="L429" s="7">
        <f t="shared" si="27"/>
        <v>167816</v>
      </c>
      <c r="M429" s="7">
        <f t="shared" si="24"/>
        <v>868214.42563761643</v>
      </c>
      <c r="N429" s="8"/>
      <c r="O429" s="8"/>
    </row>
    <row r="430" spans="1:15" x14ac:dyDescent="0.25">
      <c r="A430" s="9">
        <v>30829</v>
      </c>
      <c r="B430" s="9">
        <f t="shared" si="25"/>
        <v>3</v>
      </c>
      <c r="C430" s="9">
        <f t="shared" si="26"/>
        <v>0</v>
      </c>
      <c r="D430" s="7" t="s">
        <v>417</v>
      </c>
      <c r="E430" s="8">
        <v>1079</v>
      </c>
      <c r="F430" s="8">
        <v>24552</v>
      </c>
      <c r="G430" s="8">
        <v>35370</v>
      </c>
      <c r="H430" s="8">
        <v>30320</v>
      </c>
      <c r="I430" s="8">
        <v>829256.21181319235</v>
      </c>
      <c r="J430" s="8">
        <v>500</v>
      </c>
      <c r="K430" s="8">
        <v>500</v>
      </c>
      <c r="L430" s="7">
        <f t="shared" si="27"/>
        <v>90242</v>
      </c>
      <c r="M430" s="7">
        <f t="shared" si="24"/>
        <v>919498.21181319235</v>
      </c>
      <c r="N430" s="8"/>
      <c r="O430" s="8"/>
    </row>
    <row r="431" spans="1:15" x14ac:dyDescent="0.25">
      <c r="A431" s="9">
        <v>30830</v>
      </c>
      <c r="B431" s="9">
        <f t="shared" si="25"/>
        <v>3</v>
      </c>
      <c r="C431" s="9">
        <f t="shared" si="26"/>
        <v>0</v>
      </c>
      <c r="D431" s="7" t="s">
        <v>418</v>
      </c>
      <c r="E431" s="8">
        <v>2631</v>
      </c>
      <c r="F431" s="8">
        <v>51333</v>
      </c>
      <c r="G431" s="8">
        <v>161357</v>
      </c>
      <c r="H431" s="8">
        <v>461021</v>
      </c>
      <c r="I431" s="8">
        <v>2002129.1244474151</v>
      </c>
      <c r="J431" s="8">
        <v>500</v>
      </c>
      <c r="K431" s="8">
        <v>500</v>
      </c>
      <c r="L431" s="7">
        <f t="shared" si="27"/>
        <v>673711</v>
      </c>
      <c r="M431" s="7">
        <f t="shared" si="24"/>
        <v>2675840.1244474151</v>
      </c>
      <c r="N431" s="8"/>
      <c r="O431" s="8"/>
    </row>
    <row r="432" spans="1:15" x14ac:dyDescent="0.25">
      <c r="A432" s="9">
        <v>30831</v>
      </c>
      <c r="B432" s="9">
        <f t="shared" si="25"/>
        <v>3</v>
      </c>
      <c r="C432" s="9">
        <f t="shared" si="26"/>
        <v>0</v>
      </c>
      <c r="D432" s="7" t="s">
        <v>2052</v>
      </c>
      <c r="E432" s="8">
        <v>2653</v>
      </c>
      <c r="F432" s="8">
        <v>34008</v>
      </c>
      <c r="G432" s="8">
        <v>158830</v>
      </c>
      <c r="H432" s="8">
        <v>534013</v>
      </c>
      <c r="I432" s="8">
        <v>2036623.5942204047</v>
      </c>
      <c r="J432" s="8">
        <v>500</v>
      </c>
      <c r="K432" s="8">
        <v>500</v>
      </c>
      <c r="L432" s="7">
        <f t="shared" si="27"/>
        <v>726851</v>
      </c>
      <c r="M432" s="7">
        <f t="shared" si="24"/>
        <v>2763474.5942204045</v>
      </c>
      <c r="N432" s="8"/>
      <c r="O432" s="8"/>
    </row>
    <row r="433" spans="1:15" x14ac:dyDescent="0.25">
      <c r="A433" s="9">
        <v>30834</v>
      </c>
      <c r="B433" s="9">
        <f t="shared" si="25"/>
        <v>3</v>
      </c>
      <c r="C433" s="9">
        <f t="shared" si="26"/>
        <v>0</v>
      </c>
      <c r="D433" s="7" t="s">
        <v>419</v>
      </c>
      <c r="E433" s="8">
        <v>384</v>
      </c>
      <c r="F433" s="8">
        <v>9246</v>
      </c>
      <c r="G433" s="8">
        <v>18217</v>
      </c>
      <c r="H433" s="8">
        <v>115109</v>
      </c>
      <c r="I433" s="8">
        <v>288923.01583290682</v>
      </c>
      <c r="J433" s="8">
        <v>500</v>
      </c>
      <c r="K433" s="8">
        <v>500</v>
      </c>
      <c r="L433" s="7">
        <f t="shared" si="27"/>
        <v>142572</v>
      </c>
      <c r="M433" s="7">
        <f t="shared" si="24"/>
        <v>431495.01583290682</v>
      </c>
      <c r="N433" s="8"/>
      <c r="O433" s="8"/>
    </row>
    <row r="434" spans="1:15" x14ac:dyDescent="0.25">
      <c r="A434" s="9">
        <v>30835</v>
      </c>
      <c r="B434" s="9">
        <f t="shared" si="25"/>
        <v>3</v>
      </c>
      <c r="C434" s="9">
        <f t="shared" si="26"/>
        <v>0</v>
      </c>
      <c r="D434" s="7" t="s">
        <v>420</v>
      </c>
      <c r="E434" s="8">
        <v>2950</v>
      </c>
      <c r="F434" s="8">
        <v>27942</v>
      </c>
      <c r="G434" s="8">
        <v>115268</v>
      </c>
      <c r="H434" s="8">
        <v>168660</v>
      </c>
      <c r="I434" s="8">
        <v>2296586.0703727305</v>
      </c>
      <c r="J434" s="8">
        <v>500</v>
      </c>
      <c r="K434" s="8">
        <v>500</v>
      </c>
      <c r="L434" s="7">
        <f t="shared" si="27"/>
        <v>311870</v>
      </c>
      <c r="M434" s="7">
        <f t="shared" si="24"/>
        <v>2608456.0703727305</v>
      </c>
      <c r="N434" s="8"/>
      <c r="O434" s="8"/>
    </row>
    <row r="435" spans="1:15" x14ac:dyDescent="0.25">
      <c r="A435" s="9">
        <v>30836</v>
      </c>
      <c r="B435" s="9">
        <f t="shared" si="25"/>
        <v>3</v>
      </c>
      <c r="C435" s="9">
        <f t="shared" si="26"/>
        <v>0</v>
      </c>
      <c r="D435" s="7" t="s">
        <v>421</v>
      </c>
      <c r="E435" s="8">
        <v>831</v>
      </c>
      <c r="F435" s="8">
        <v>11460</v>
      </c>
      <c r="G435" s="8">
        <v>98402</v>
      </c>
      <c r="H435" s="8">
        <v>400882</v>
      </c>
      <c r="I435" s="8">
        <v>597919.23355625896</v>
      </c>
      <c r="J435" s="8">
        <v>500</v>
      </c>
      <c r="K435" s="8">
        <v>500</v>
      </c>
      <c r="L435" s="7">
        <f t="shared" si="27"/>
        <v>510744</v>
      </c>
      <c r="M435" s="7">
        <f t="shared" si="24"/>
        <v>1108663.233556259</v>
      </c>
      <c r="N435" s="8"/>
      <c r="O435" s="8"/>
    </row>
    <row r="436" spans="1:15" x14ac:dyDescent="0.25">
      <c r="A436" s="9">
        <v>30838</v>
      </c>
      <c r="B436" s="9">
        <f t="shared" si="25"/>
        <v>3</v>
      </c>
      <c r="C436" s="9">
        <f t="shared" si="26"/>
        <v>0</v>
      </c>
      <c r="D436" s="7" t="s">
        <v>422</v>
      </c>
      <c r="E436" s="8">
        <v>2776</v>
      </c>
      <c r="F436" s="8">
        <v>25427</v>
      </c>
      <c r="G436" s="8">
        <v>120972</v>
      </c>
      <c r="H436" s="8">
        <v>266784</v>
      </c>
      <c r="I436" s="8">
        <v>2141775.0943266153</v>
      </c>
      <c r="J436" s="8">
        <v>500</v>
      </c>
      <c r="K436" s="8">
        <v>500</v>
      </c>
      <c r="L436" s="7">
        <f t="shared" si="27"/>
        <v>413183</v>
      </c>
      <c r="M436" s="7">
        <f t="shared" si="24"/>
        <v>2554958.0943266153</v>
      </c>
      <c r="N436" s="8"/>
      <c r="O436" s="8"/>
    </row>
    <row r="437" spans="1:15" x14ac:dyDescent="0.25">
      <c r="A437" s="9">
        <v>30841</v>
      </c>
      <c r="B437" s="9">
        <f t="shared" si="25"/>
        <v>3</v>
      </c>
      <c r="C437" s="9">
        <f t="shared" si="26"/>
        <v>0</v>
      </c>
      <c r="D437" s="7" t="s">
        <v>423</v>
      </c>
      <c r="E437" s="8">
        <v>1238</v>
      </c>
      <c r="F437" s="8">
        <v>15167</v>
      </c>
      <c r="G437" s="8">
        <v>56659</v>
      </c>
      <c r="H437" s="8">
        <v>255919</v>
      </c>
      <c r="I437" s="8">
        <v>935936.16738298698</v>
      </c>
      <c r="J437" s="8">
        <v>500</v>
      </c>
      <c r="K437" s="8">
        <v>500</v>
      </c>
      <c r="L437" s="7">
        <f t="shared" si="27"/>
        <v>327745</v>
      </c>
      <c r="M437" s="7">
        <f t="shared" si="24"/>
        <v>1263681.167382987</v>
      </c>
      <c r="N437" s="8"/>
      <c r="O437" s="8"/>
    </row>
    <row r="438" spans="1:15" x14ac:dyDescent="0.25">
      <c r="A438" s="9">
        <v>30842</v>
      </c>
      <c r="B438" s="9">
        <f t="shared" si="25"/>
        <v>3</v>
      </c>
      <c r="C438" s="9">
        <f t="shared" si="26"/>
        <v>0</v>
      </c>
      <c r="D438" s="7" t="s">
        <v>424</v>
      </c>
      <c r="E438" s="8">
        <v>1677</v>
      </c>
      <c r="F438" s="8">
        <v>25018</v>
      </c>
      <c r="G438" s="8">
        <v>83050</v>
      </c>
      <c r="H438" s="8">
        <v>293894</v>
      </c>
      <c r="I438" s="8">
        <v>1275275.4259020665</v>
      </c>
      <c r="J438" s="8">
        <v>500</v>
      </c>
      <c r="K438" s="8">
        <v>500</v>
      </c>
      <c r="L438" s="7">
        <f t="shared" si="27"/>
        <v>401962</v>
      </c>
      <c r="M438" s="7">
        <f t="shared" si="24"/>
        <v>1677237.4259020665</v>
      </c>
      <c r="N438" s="8"/>
      <c r="O438" s="8"/>
    </row>
    <row r="439" spans="1:15" x14ac:dyDescent="0.25">
      <c r="A439" s="9">
        <v>30844</v>
      </c>
      <c r="B439" s="9">
        <f t="shared" si="25"/>
        <v>3</v>
      </c>
      <c r="C439" s="9">
        <f t="shared" si="26"/>
        <v>0</v>
      </c>
      <c r="D439" s="7" t="s">
        <v>425</v>
      </c>
      <c r="E439" s="8">
        <v>2042</v>
      </c>
      <c r="F439" s="8">
        <v>21578</v>
      </c>
      <c r="G439" s="8">
        <v>164491</v>
      </c>
      <c r="H439" s="8">
        <v>2020185</v>
      </c>
      <c r="I439" s="8">
        <v>1476202.6625166824</v>
      </c>
      <c r="J439" s="8">
        <v>500</v>
      </c>
      <c r="K439" s="8">
        <v>500</v>
      </c>
      <c r="L439" s="7">
        <f t="shared" si="27"/>
        <v>2206254</v>
      </c>
      <c r="M439" s="7">
        <f t="shared" si="24"/>
        <v>3682456.6625166824</v>
      </c>
      <c r="N439" s="8"/>
      <c r="O439" s="8"/>
    </row>
    <row r="440" spans="1:15" x14ac:dyDescent="0.25">
      <c r="A440" s="9">
        <v>30845</v>
      </c>
      <c r="B440" s="9">
        <f t="shared" si="25"/>
        <v>3</v>
      </c>
      <c r="C440" s="9">
        <f t="shared" si="26"/>
        <v>0</v>
      </c>
      <c r="D440" s="7" t="s">
        <v>2053</v>
      </c>
      <c r="E440" s="8">
        <v>1275</v>
      </c>
      <c r="F440" s="8">
        <v>20885</v>
      </c>
      <c r="G440" s="8">
        <v>47004</v>
      </c>
      <c r="H440" s="8">
        <v>76509</v>
      </c>
      <c r="I440" s="8">
        <v>982512.04341168632</v>
      </c>
      <c r="J440" s="8">
        <v>500</v>
      </c>
      <c r="K440" s="8">
        <v>500</v>
      </c>
      <c r="L440" s="7">
        <f t="shared" si="27"/>
        <v>144398</v>
      </c>
      <c r="M440" s="7">
        <f t="shared" si="24"/>
        <v>1126910.0434116863</v>
      </c>
      <c r="N440" s="8"/>
      <c r="O440" s="8"/>
    </row>
    <row r="441" spans="1:15" x14ac:dyDescent="0.25">
      <c r="A441" s="9">
        <v>30846</v>
      </c>
      <c r="B441" s="9">
        <f t="shared" si="25"/>
        <v>3</v>
      </c>
      <c r="C441" s="9">
        <f t="shared" si="26"/>
        <v>0</v>
      </c>
      <c r="D441" s="7" t="s">
        <v>426</v>
      </c>
      <c r="E441" s="8">
        <v>155</v>
      </c>
      <c r="F441" s="8">
        <v>9981</v>
      </c>
      <c r="G441" s="8">
        <v>7814</v>
      </c>
      <c r="H441" s="8">
        <v>35535</v>
      </c>
      <c r="I441" s="8">
        <v>113643.10490955994</v>
      </c>
      <c r="J441" s="8">
        <v>500</v>
      </c>
      <c r="K441" s="8">
        <v>500</v>
      </c>
      <c r="L441" s="7">
        <f t="shared" si="27"/>
        <v>53330</v>
      </c>
      <c r="M441" s="7">
        <f t="shared" si="24"/>
        <v>166973.10490955994</v>
      </c>
      <c r="N441" s="8"/>
      <c r="O441" s="8"/>
    </row>
    <row r="442" spans="1:15" x14ac:dyDescent="0.25">
      <c r="A442" s="9">
        <v>30848</v>
      </c>
      <c r="B442" s="9">
        <f t="shared" si="25"/>
        <v>3</v>
      </c>
      <c r="C442" s="9">
        <f t="shared" si="26"/>
        <v>0</v>
      </c>
      <c r="D442" s="7" t="s">
        <v>427</v>
      </c>
      <c r="E442" s="8">
        <v>1381</v>
      </c>
      <c r="F442" s="8">
        <v>11875</v>
      </c>
      <c r="G442" s="8">
        <v>69346</v>
      </c>
      <c r="H442" s="8">
        <v>329870</v>
      </c>
      <c r="I442" s="8">
        <v>1041707.7864021916</v>
      </c>
      <c r="J442" s="8">
        <v>500</v>
      </c>
      <c r="K442" s="8">
        <v>500</v>
      </c>
      <c r="L442" s="7">
        <f t="shared" si="27"/>
        <v>411091</v>
      </c>
      <c r="M442" s="7">
        <f t="shared" si="24"/>
        <v>1452798.7864021915</v>
      </c>
      <c r="N442" s="8"/>
      <c r="O442" s="8"/>
    </row>
    <row r="443" spans="1:15" x14ac:dyDescent="0.25">
      <c r="A443" s="9">
        <v>30849</v>
      </c>
      <c r="B443" s="9">
        <f t="shared" si="25"/>
        <v>3</v>
      </c>
      <c r="C443" s="9">
        <f t="shared" si="26"/>
        <v>0</v>
      </c>
      <c r="D443" s="7" t="s">
        <v>428</v>
      </c>
      <c r="E443" s="8">
        <v>659</v>
      </c>
      <c r="F443" s="8">
        <v>29413</v>
      </c>
      <c r="G443" s="8">
        <v>48472</v>
      </c>
      <c r="H443" s="8">
        <v>339604</v>
      </c>
      <c r="I443" s="8">
        <v>474440.42982407712</v>
      </c>
      <c r="J443" s="8">
        <v>500</v>
      </c>
      <c r="K443" s="8">
        <v>500</v>
      </c>
      <c r="L443" s="7">
        <f t="shared" si="27"/>
        <v>417489</v>
      </c>
      <c r="M443" s="7">
        <f t="shared" si="24"/>
        <v>891929.42982407706</v>
      </c>
      <c r="N443" s="8"/>
      <c r="O443" s="8"/>
    </row>
    <row r="444" spans="1:15" x14ac:dyDescent="0.25">
      <c r="A444" s="9">
        <v>30850</v>
      </c>
      <c r="B444" s="9">
        <f t="shared" si="25"/>
        <v>3</v>
      </c>
      <c r="C444" s="9">
        <f t="shared" si="26"/>
        <v>0</v>
      </c>
      <c r="D444" s="7" t="s">
        <v>429</v>
      </c>
      <c r="E444" s="8">
        <v>1300</v>
      </c>
      <c r="F444" s="8">
        <v>27411</v>
      </c>
      <c r="G444" s="8">
        <v>46917</v>
      </c>
      <c r="H444" s="8">
        <v>57637</v>
      </c>
      <c r="I444" s="8">
        <v>998971.29073461681</v>
      </c>
      <c r="J444" s="8">
        <v>500</v>
      </c>
      <c r="K444" s="8">
        <v>500</v>
      </c>
      <c r="L444" s="7">
        <f t="shared" si="27"/>
        <v>131965</v>
      </c>
      <c r="M444" s="7">
        <f t="shared" si="24"/>
        <v>1130936.2907346168</v>
      </c>
      <c r="N444" s="8"/>
      <c r="O444" s="8"/>
    </row>
    <row r="445" spans="1:15" x14ac:dyDescent="0.25">
      <c r="A445" s="9">
        <v>30852</v>
      </c>
      <c r="B445" s="9">
        <f t="shared" si="25"/>
        <v>3</v>
      </c>
      <c r="C445" s="9">
        <f t="shared" si="26"/>
        <v>0</v>
      </c>
      <c r="D445" s="7" t="s">
        <v>430</v>
      </c>
      <c r="E445" s="8">
        <v>1976</v>
      </c>
      <c r="F445" s="8">
        <v>20218</v>
      </c>
      <c r="G445" s="8">
        <v>101245</v>
      </c>
      <c r="H445" s="8">
        <v>476023</v>
      </c>
      <c r="I445" s="8">
        <v>1486026.0977530887</v>
      </c>
      <c r="J445" s="8">
        <v>500</v>
      </c>
      <c r="K445" s="8">
        <v>500</v>
      </c>
      <c r="L445" s="7">
        <f t="shared" si="27"/>
        <v>597486</v>
      </c>
      <c r="M445" s="7">
        <f t="shared" si="24"/>
        <v>2083512.0977530887</v>
      </c>
      <c r="N445" s="8"/>
      <c r="O445" s="8"/>
    </row>
    <row r="446" spans="1:15" x14ac:dyDescent="0.25">
      <c r="A446" s="9">
        <v>30854</v>
      </c>
      <c r="B446" s="9">
        <f t="shared" si="25"/>
        <v>3</v>
      </c>
      <c r="C446" s="9">
        <f t="shared" si="26"/>
        <v>0</v>
      </c>
      <c r="D446" s="7" t="s">
        <v>431</v>
      </c>
      <c r="E446" s="8">
        <v>943</v>
      </c>
      <c r="F446" s="8">
        <v>15619</v>
      </c>
      <c r="G446" s="8">
        <v>44007</v>
      </c>
      <c r="H446" s="8">
        <v>109070</v>
      </c>
      <c r="I446" s="8">
        <v>716111.73484370927</v>
      </c>
      <c r="J446" s="8">
        <v>500</v>
      </c>
      <c r="K446" s="8">
        <v>500</v>
      </c>
      <c r="L446" s="7">
        <f t="shared" si="27"/>
        <v>168696</v>
      </c>
      <c r="M446" s="7">
        <f t="shared" si="24"/>
        <v>884807.73484370927</v>
      </c>
      <c r="N446" s="8"/>
      <c r="O446" s="8"/>
    </row>
    <row r="447" spans="1:15" x14ac:dyDescent="0.25">
      <c r="A447" s="9">
        <v>30856</v>
      </c>
      <c r="B447" s="9">
        <f t="shared" si="25"/>
        <v>3</v>
      </c>
      <c r="C447" s="9">
        <f t="shared" si="26"/>
        <v>0</v>
      </c>
      <c r="D447" s="7" t="s">
        <v>432</v>
      </c>
      <c r="E447" s="8">
        <v>9104</v>
      </c>
      <c r="F447" s="8">
        <v>1209</v>
      </c>
      <c r="G447" s="8">
        <v>570983</v>
      </c>
      <c r="H447" s="8">
        <v>847239</v>
      </c>
      <c r="I447" s="8">
        <v>7060466.7848701756</v>
      </c>
      <c r="J447" s="8">
        <v>500</v>
      </c>
      <c r="K447" s="8">
        <v>500</v>
      </c>
      <c r="L447" s="7">
        <f t="shared" si="27"/>
        <v>1419431</v>
      </c>
      <c r="M447" s="7">
        <f t="shared" si="24"/>
        <v>8479897.7848701756</v>
      </c>
      <c r="N447" s="8"/>
      <c r="O447" s="8"/>
    </row>
    <row r="448" spans="1:15" x14ac:dyDescent="0.25">
      <c r="A448" s="9">
        <v>30857</v>
      </c>
      <c r="B448" s="9">
        <f t="shared" si="25"/>
        <v>3</v>
      </c>
      <c r="C448" s="9">
        <f t="shared" si="26"/>
        <v>0</v>
      </c>
      <c r="D448" s="7" t="s">
        <v>433</v>
      </c>
      <c r="E448" s="8">
        <v>1197</v>
      </c>
      <c r="F448" s="8">
        <v>31468</v>
      </c>
      <c r="G448" s="8">
        <v>55932</v>
      </c>
      <c r="H448" s="8">
        <v>106562</v>
      </c>
      <c r="I448" s="8">
        <v>914681.43763825332</v>
      </c>
      <c r="J448" s="8">
        <v>500</v>
      </c>
      <c r="K448" s="8">
        <v>500</v>
      </c>
      <c r="L448" s="7">
        <f t="shared" si="27"/>
        <v>193962</v>
      </c>
      <c r="M448" s="7">
        <f t="shared" si="24"/>
        <v>1108643.4376382534</v>
      </c>
      <c r="N448" s="8"/>
      <c r="O448" s="8"/>
    </row>
    <row r="449" spans="1:15" x14ac:dyDescent="0.25">
      <c r="A449" s="9">
        <v>30858</v>
      </c>
      <c r="B449" s="9">
        <f t="shared" si="25"/>
        <v>3</v>
      </c>
      <c r="C449" s="9">
        <f t="shared" si="26"/>
        <v>0</v>
      </c>
      <c r="D449" s="7" t="s">
        <v>434</v>
      </c>
      <c r="E449" s="8">
        <v>1617</v>
      </c>
      <c r="F449" s="8">
        <v>24390</v>
      </c>
      <c r="G449" s="8">
        <v>93722</v>
      </c>
      <c r="H449" s="8">
        <v>255009</v>
      </c>
      <c r="I449" s="8">
        <v>1243258.9709266499</v>
      </c>
      <c r="J449" s="8">
        <v>500</v>
      </c>
      <c r="K449" s="8">
        <v>500</v>
      </c>
      <c r="L449" s="7">
        <f t="shared" si="27"/>
        <v>373121</v>
      </c>
      <c r="M449" s="7">
        <f t="shared" si="24"/>
        <v>1616379.9709266499</v>
      </c>
      <c r="N449" s="8"/>
      <c r="O449" s="8"/>
    </row>
    <row r="450" spans="1:15" x14ac:dyDescent="0.25">
      <c r="A450" s="9">
        <v>30859</v>
      </c>
      <c r="B450" s="9">
        <f t="shared" si="25"/>
        <v>3</v>
      </c>
      <c r="C450" s="9">
        <f t="shared" si="26"/>
        <v>0</v>
      </c>
      <c r="D450" s="7" t="s">
        <v>435</v>
      </c>
      <c r="E450" s="8">
        <v>748</v>
      </c>
      <c r="F450" s="8">
        <v>20156</v>
      </c>
      <c r="G450" s="8">
        <v>27744</v>
      </c>
      <c r="H450" s="8">
        <v>33813</v>
      </c>
      <c r="I450" s="8">
        <v>568480.92302821262</v>
      </c>
      <c r="J450" s="8">
        <v>500</v>
      </c>
      <c r="K450" s="8">
        <v>500</v>
      </c>
      <c r="L450" s="7">
        <f t="shared" si="27"/>
        <v>81713</v>
      </c>
      <c r="M450" s="7">
        <f t="shared" si="24"/>
        <v>650193.92302821262</v>
      </c>
      <c r="N450" s="8"/>
      <c r="O450" s="8"/>
    </row>
    <row r="451" spans="1:15" x14ac:dyDescent="0.25">
      <c r="A451" s="9">
        <v>30860</v>
      </c>
      <c r="B451" s="9">
        <f t="shared" si="25"/>
        <v>3</v>
      </c>
      <c r="C451" s="9">
        <f t="shared" si="26"/>
        <v>0</v>
      </c>
      <c r="D451" s="7" t="s">
        <v>436</v>
      </c>
      <c r="E451" s="8">
        <v>1969</v>
      </c>
      <c r="F451" s="8">
        <v>44417</v>
      </c>
      <c r="G451" s="8">
        <v>74273</v>
      </c>
      <c r="H451" s="8">
        <v>66610</v>
      </c>
      <c r="I451" s="8">
        <v>1513247.5064472384</v>
      </c>
      <c r="J451" s="8">
        <v>500</v>
      </c>
      <c r="K451" s="8">
        <v>500</v>
      </c>
      <c r="L451" s="7">
        <f t="shared" si="27"/>
        <v>185300</v>
      </c>
      <c r="M451" s="7">
        <f t="shared" si="24"/>
        <v>1698547.5064472384</v>
      </c>
      <c r="N451" s="8"/>
      <c r="O451" s="8"/>
    </row>
    <row r="452" spans="1:15" x14ac:dyDescent="0.25">
      <c r="A452" s="9">
        <v>30863</v>
      </c>
      <c r="B452" s="9">
        <f t="shared" si="25"/>
        <v>3</v>
      </c>
      <c r="C452" s="9">
        <f t="shared" si="26"/>
        <v>0</v>
      </c>
      <c r="D452" s="7" t="s">
        <v>437</v>
      </c>
      <c r="E452" s="8">
        <v>5417</v>
      </c>
      <c r="F452" s="8">
        <v>85734</v>
      </c>
      <c r="G452" s="8">
        <v>293023</v>
      </c>
      <c r="H452" s="8">
        <v>867163</v>
      </c>
      <c r="I452" s="8">
        <v>4177846.9662669939</v>
      </c>
      <c r="J452" s="8">
        <v>500</v>
      </c>
      <c r="K452" s="8">
        <v>500</v>
      </c>
      <c r="L452" s="7">
        <f t="shared" si="27"/>
        <v>1245920</v>
      </c>
      <c r="M452" s="7">
        <f t="shared" si="24"/>
        <v>5423766.9662669934</v>
      </c>
      <c r="N452" s="8"/>
      <c r="O452" s="8"/>
    </row>
    <row r="453" spans="1:15" x14ac:dyDescent="0.25">
      <c r="A453" s="9">
        <v>30865</v>
      </c>
      <c r="B453" s="9">
        <f t="shared" si="25"/>
        <v>3</v>
      </c>
      <c r="C453" s="9">
        <f t="shared" si="26"/>
        <v>0</v>
      </c>
      <c r="D453" s="7" t="s">
        <v>438</v>
      </c>
      <c r="E453" s="8">
        <v>1011</v>
      </c>
      <c r="F453" s="8">
        <v>45509</v>
      </c>
      <c r="G453" s="8">
        <v>55299</v>
      </c>
      <c r="H453" s="8">
        <v>220835</v>
      </c>
      <c r="I453" s="8">
        <v>758883.42385184544</v>
      </c>
      <c r="J453" s="8">
        <v>500</v>
      </c>
      <c r="K453" s="8">
        <v>500</v>
      </c>
      <c r="L453" s="7">
        <f t="shared" si="27"/>
        <v>321643</v>
      </c>
      <c r="M453" s="7">
        <f t="shared" si="24"/>
        <v>1080526.4238518453</v>
      </c>
      <c r="N453" s="8"/>
      <c r="O453" s="8"/>
    </row>
    <row r="454" spans="1:15" x14ac:dyDescent="0.25">
      <c r="A454" s="9">
        <v>30902</v>
      </c>
      <c r="B454" s="9">
        <f t="shared" si="25"/>
        <v>3</v>
      </c>
      <c r="C454" s="9">
        <f t="shared" si="26"/>
        <v>0</v>
      </c>
      <c r="D454" s="7" t="s">
        <v>439</v>
      </c>
      <c r="E454" s="8">
        <v>1116</v>
      </c>
      <c r="F454" s="8">
        <v>4829</v>
      </c>
      <c r="G454" s="8">
        <v>57082</v>
      </c>
      <c r="H454" s="8">
        <v>139597</v>
      </c>
      <c r="I454" s="8">
        <v>851969.23563572683</v>
      </c>
      <c r="J454" s="8">
        <v>500</v>
      </c>
      <c r="K454" s="8">
        <v>500</v>
      </c>
      <c r="L454" s="7">
        <f t="shared" si="27"/>
        <v>201508</v>
      </c>
      <c r="M454" s="7">
        <f t="shared" ref="M454:M517" si="28">L454+I454</f>
        <v>1053477.2356357267</v>
      </c>
      <c r="N454" s="8"/>
      <c r="O454" s="8"/>
    </row>
    <row r="455" spans="1:15" x14ac:dyDescent="0.25">
      <c r="A455" s="9">
        <v>30903</v>
      </c>
      <c r="B455" s="9">
        <f t="shared" ref="B455:B518" si="29">INT(A455/10000)</f>
        <v>3</v>
      </c>
      <c r="C455" s="9">
        <f t="shared" ref="C455:C518" si="30">IF(E455&lt;=10000,0,IF(E455&lt;=20000,1,IF(E455&lt;=50000,2,3)))</f>
        <v>0</v>
      </c>
      <c r="D455" s="7" t="s">
        <v>440</v>
      </c>
      <c r="E455" s="8">
        <v>1623</v>
      </c>
      <c r="F455" s="8">
        <v>5544</v>
      </c>
      <c r="G455" s="8">
        <v>101619</v>
      </c>
      <c r="H455" s="8">
        <v>80157</v>
      </c>
      <c r="I455" s="8">
        <v>1257033.6491298773</v>
      </c>
      <c r="J455" s="8">
        <v>500</v>
      </c>
      <c r="K455" s="8">
        <v>500</v>
      </c>
      <c r="L455" s="7">
        <f t="shared" ref="L455:L518" si="31">F455/J455*500+G455/K455*500+H455</f>
        <v>187320</v>
      </c>
      <c r="M455" s="7">
        <f t="shared" si="28"/>
        <v>1444353.6491298773</v>
      </c>
      <c r="N455" s="8"/>
      <c r="O455" s="8"/>
    </row>
    <row r="456" spans="1:15" x14ac:dyDescent="0.25">
      <c r="A456" s="9">
        <v>30904</v>
      </c>
      <c r="B456" s="9">
        <f t="shared" si="29"/>
        <v>3</v>
      </c>
      <c r="C456" s="9">
        <f t="shared" si="30"/>
        <v>0</v>
      </c>
      <c r="D456" s="7" t="s">
        <v>441</v>
      </c>
      <c r="E456" s="8">
        <v>713</v>
      </c>
      <c r="F456" s="8">
        <v>4342</v>
      </c>
      <c r="G456" s="8">
        <v>38036</v>
      </c>
      <c r="H456" s="8">
        <v>20551</v>
      </c>
      <c r="I456" s="8">
        <v>546958.04750688386</v>
      </c>
      <c r="J456" s="8">
        <v>500</v>
      </c>
      <c r="K456" s="8">
        <v>500</v>
      </c>
      <c r="L456" s="7">
        <f t="shared" si="31"/>
        <v>62929</v>
      </c>
      <c r="M456" s="7">
        <f t="shared" si="28"/>
        <v>609887.04750688386</v>
      </c>
      <c r="N456" s="8"/>
      <c r="O456" s="8"/>
    </row>
    <row r="457" spans="1:15" x14ac:dyDescent="0.25">
      <c r="A457" s="9">
        <v>30906</v>
      </c>
      <c r="B457" s="9">
        <f t="shared" si="29"/>
        <v>3</v>
      </c>
      <c r="C457" s="9">
        <f t="shared" si="30"/>
        <v>0</v>
      </c>
      <c r="D457" s="7" t="s">
        <v>442</v>
      </c>
      <c r="E457" s="8">
        <v>681</v>
      </c>
      <c r="F457" s="8">
        <v>7734</v>
      </c>
      <c r="G457" s="8">
        <v>36355</v>
      </c>
      <c r="H457" s="8">
        <v>27556</v>
      </c>
      <c r="I457" s="8">
        <v>524310.3306512282</v>
      </c>
      <c r="J457" s="8">
        <v>500</v>
      </c>
      <c r="K457" s="8">
        <v>500</v>
      </c>
      <c r="L457" s="7">
        <f t="shared" si="31"/>
        <v>71645</v>
      </c>
      <c r="M457" s="7">
        <f t="shared" si="28"/>
        <v>595955.3306512282</v>
      </c>
      <c r="N457" s="8"/>
      <c r="O457" s="8"/>
    </row>
    <row r="458" spans="1:15" x14ac:dyDescent="0.25">
      <c r="A458" s="9">
        <v>30908</v>
      </c>
      <c r="B458" s="9">
        <f t="shared" si="29"/>
        <v>3</v>
      </c>
      <c r="C458" s="9">
        <f t="shared" si="30"/>
        <v>0</v>
      </c>
      <c r="D458" s="7" t="s">
        <v>443</v>
      </c>
      <c r="E458" s="8">
        <v>5391</v>
      </c>
      <c r="F458" s="8">
        <v>5061</v>
      </c>
      <c r="G458" s="8">
        <v>526458</v>
      </c>
      <c r="H458" s="8">
        <v>3083796</v>
      </c>
      <c r="I458" s="8">
        <v>4032011.1134988042</v>
      </c>
      <c r="J458" s="8">
        <v>500</v>
      </c>
      <c r="K458" s="8">
        <v>500</v>
      </c>
      <c r="L458" s="7">
        <f t="shared" si="31"/>
        <v>3615315</v>
      </c>
      <c r="M458" s="7">
        <f t="shared" si="28"/>
        <v>7647326.1134988042</v>
      </c>
      <c r="N458" s="8"/>
      <c r="O458" s="8"/>
    </row>
    <row r="459" spans="1:15" x14ac:dyDescent="0.25">
      <c r="A459" s="9">
        <v>30909</v>
      </c>
      <c r="B459" s="9">
        <f t="shared" si="29"/>
        <v>3</v>
      </c>
      <c r="C459" s="9">
        <f t="shared" si="30"/>
        <v>0</v>
      </c>
      <c r="D459" s="7" t="s">
        <v>444</v>
      </c>
      <c r="E459" s="8">
        <v>2273</v>
      </c>
      <c r="F459" s="8">
        <v>12227</v>
      </c>
      <c r="G459" s="8">
        <v>101900</v>
      </c>
      <c r="H459" s="8">
        <v>90773</v>
      </c>
      <c r="I459" s="8">
        <v>1762601.0550495286</v>
      </c>
      <c r="J459" s="8">
        <v>500</v>
      </c>
      <c r="K459" s="8">
        <v>500</v>
      </c>
      <c r="L459" s="7">
        <f t="shared" si="31"/>
        <v>204900</v>
      </c>
      <c r="M459" s="7">
        <f t="shared" si="28"/>
        <v>1967501.0550495286</v>
      </c>
      <c r="N459" s="8"/>
      <c r="O459" s="8"/>
    </row>
    <row r="460" spans="1:15" x14ac:dyDescent="0.25">
      <c r="A460" s="9">
        <v>30910</v>
      </c>
      <c r="B460" s="9">
        <f t="shared" si="29"/>
        <v>3</v>
      </c>
      <c r="C460" s="9">
        <f t="shared" si="30"/>
        <v>0</v>
      </c>
      <c r="D460" s="7" t="s">
        <v>445</v>
      </c>
      <c r="E460" s="8">
        <v>1331</v>
      </c>
      <c r="F460" s="8">
        <v>23001</v>
      </c>
      <c r="G460" s="8">
        <v>75999</v>
      </c>
      <c r="H460" s="8">
        <v>135877</v>
      </c>
      <c r="I460" s="8">
        <v>1053727.217009559</v>
      </c>
      <c r="J460" s="8">
        <v>500</v>
      </c>
      <c r="K460" s="8">
        <v>500</v>
      </c>
      <c r="L460" s="7">
        <f t="shared" si="31"/>
        <v>234877</v>
      </c>
      <c r="M460" s="7">
        <f t="shared" si="28"/>
        <v>1288604.217009559</v>
      </c>
      <c r="N460" s="8"/>
      <c r="O460" s="8"/>
    </row>
    <row r="461" spans="1:15" x14ac:dyDescent="0.25">
      <c r="A461" s="9">
        <v>30912</v>
      </c>
      <c r="B461" s="9">
        <f t="shared" si="29"/>
        <v>3</v>
      </c>
      <c r="C461" s="9">
        <f t="shared" si="30"/>
        <v>0</v>
      </c>
      <c r="D461" s="7" t="s">
        <v>446</v>
      </c>
      <c r="E461" s="8">
        <v>1228</v>
      </c>
      <c r="F461" s="8">
        <v>9448</v>
      </c>
      <c r="G461" s="8">
        <v>75464</v>
      </c>
      <c r="H461" s="8">
        <v>133369</v>
      </c>
      <c r="I461" s="8">
        <v>953354.50264367741</v>
      </c>
      <c r="J461" s="8">
        <v>500</v>
      </c>
      <c r="K461" s="8">
        <v>500</v>
      </c>
      <c r="L461" s="7">
        <f t="shared" si="31"/>
        <v>218281</v>
      </c>
      <c r="M461" s="7">
        <f t="shared" si="28"/>
        <v>1171635.5026436774</v>
      </c>
      <c r="N461" s="8"/>
      <c r="O461" s="8"/>
    </row>
    <row r="462" spans="1:15" x14ac:dyDescent="0.25">
      <c r="A462" s="9">
        <v>30913</v>
      </c>
      <c r="B462" s="9">
        <f t="shared" si="29"/>
        <v>3</v>
      </c>
      <c r="C462" s="9">
        <f t="shared" si="30"/>
        <v>0</v>
      </c>
      <c r="D462" s="7" t="s">
        <v>447</v>
      </c>
      <c r="E462" s="8">
        <v>683</v>
      </c>
      <c r="F462" s="8">
        <v>21215</v>
      </c>
      <c r="G462" s="8">
        <v>75501</v>
      </c>
      <c r="H462" s="8">
        <v>440960</v>
      </c>
      <c r="I462" s="8">
        <v>640379.06460994412</v>
      </c>
      <c r="J462" s="8">
        <v>500</v>
      </c>
      <c r="K462" s="8">
        <v>500</v>
      </c>
      <c r="L462" s="7">
        <f t="shared" si="31"/>
        <v>537676</v>
      </c>
      <c r="M462" s="7">
        <f t="shared" si="28"/>
        <v>1178055.0646099441</v>
      </c>
      <c r="N462" s="8"/>
      <c r="O462" s="8"/>
    </row>
    <row r="463" spans="1:15" x14ac:dyDescent="0.25">
      <c r="A463" s="9">
        <v>30915</v>
      </c>
      <c r="B463" s="9">
        <f t="shared" si="29"/>
        <v>3</v>
      </c>
      <c r="C463" s="9">
        <f t="shared" si="30"/>
        <v>0</v>
      </c>
      <c r="D463" s="7" t="s">
        <v>448</v>
      </c>
      <c r="E463" s="8">
        <v>493</v>
      </c>
      <c r="F463" s="8">
        <v>4827</v>
      </c>
      <c r="G463" s="8">
        <v>43986</v>
      </c>
      <c r="H463" s="8">
        <v>19865</v>
      </c>
      <c r="I463" s="8">
        <v>381674.03427871317</v>
      </c>
      <c r="J463" s="8">
        <v>500</v>
      </c>
      <c r="K463" s="8">
        <v>500</v>
      </c>
      <c r="L463" s="7">
        <f t="shared" si="31"/>
        <v>68678</v>
      </c>
      <c r="M463" s="7">
        <f t="shared" si="28"/>
        <v>450352.03427871317</v>
      </c>
      <c r="N463" s="8"/>
      <c r="O463" s="8"/>
    </row>
    <row r="464" spans="1:15" x14ac:dyDescent="0.25">
      <c r="A464" s="9">
        <v>30916</v>
      </c>
      <c r="B464" s="9">
        <f t="shared" si="29"/>
        <v>3</v>
      </c>
      <c r="C464" s="9">
        <f t="shared" si="30"/>
        <v>0</v>
      </c>
      <c r="D464" s="7" t="s">
        <v>449</v>
      </c>
      <c r="E464" s="8">
        <v>4030</v>
      </c>
      <c r="F464" s="8">
        <v>17654</v>
      </c>
      <c r="G464" s="8">
        <v>307921</v>
      </c>
      <c r="H464" s="8">
        <v>1186091</v>
      </c>
      <c r="I464" s="8">
        <v>3097716.6514172126</v>
      </c>
      <c r="J464" s="8">
        <v>500</v>
      </c>
      <c r="K464" s="8">
        <v>500</v>
      </c>
      <c r="L464" s="7">
        <f t="shared" si="31"/>
        <v>1511666</v>
      </c>
      <c r="M464" s="7">
        <f t="shared" si="28"/>
        <v>4609382.6514172126</v>
      </c>
      <c r="N464" s="8"/>
      <c r="O464" s="8"/>
    </row>
    <row r="465" spans="1:15" x14ac:dyDescent="0.25">
      <c r="A465" s="9">
        <v>30917</v>
      </c>
      <c r="B465" s="9">
        <f t="shared" si="29"/>
        <v>3</v>
      </c>
      <c r="C465" s="9">
        <f t="shared" si="30"/>
        <v>0</v>
      </c>
      <c r="D465" s="7" t="s">
        <v>450</v>
      </c>
      <c r="E465" s="8">
        <v>568</v>
      </c>
      <c r="F465" s="8">
        <v>2662</v>
      </c>
      <c r="G465" s="8">
        <v>25351</v>
      </c>
      <c r="H465" s="8">
        <v>20474</v>
      </c>
      <c r="I465" s="8">
        <v>432144.43617013638</v>
      </c>
      <c r="J465" s="8">
        <v>500</v>
      </c>
      <c r="K465" s="8">
        <v>500</v>
      </c>
      <c r="L465" s="7">
        <f t="shared" si="31"/>
        <v>48487</v>
      </c>
      <c r="M465" s="7">
        <f t="shared" si="28"/>
        <v>480631.43617013638</v>
      </c>
      <c r="N465" s="8"/>
      <c r="O465" s="8"/>
    </row>
    <row r="466" spans="1:15" x14ac:dyDescent="0.25">
      <c r="A466" s="9">
        <v>30920</v>
      </c>
      <c r="B466" s="9">
        <f t="shared" si="29"/>
        <v>3</v>
      </c>
      <c r="C466" s="9">
        <f t="shared" si="30"/>
        <v>0</v>
      </c>
      <c r="D466" s="7" t="s">
        <v>451</v>
      </c>
      <c r="E466" s="8">
        <v>1399</v>
      </c>
      <c r="F466" s="8">
        <v>3692</v>
      </c>
      <c r="G466" s="8">
        <v>110416</v>
      </c>
      <c r="H466" s="8">
        <v>182847</v>
      </c>
      <c r="I466" s="8">
        <v>1095058.3489966788</v>
      </c>
      <c r="J466" s="8">
        <v>500</v>
      </c>
      <c r="K466" s="8">
        <v>500</v>
      </c>
      <c r="L466" s="7">
        <f t="shared" si="31"/>
        <v>296955</v>
      </c>
      <c r="M466" s="7">
        <f t="shared" si="28"/>
        <v>1392013.3489966788</v>
      </c>
      <c r="N466" s="8"/>
      <c r="O466" s="8"/>
    </row>
    <row r="467" spans="1:15" x14ac:dyDescent="0.25">
      <c r="A467" s="9">
        <v>30921</v>
      </c>
      <c r="B467" s="9">
        <f t="shared" si="29"/>
        <v>3</v>
      </c>
      <c r="C467" s="9">
        <f t="shared" si="30"/>
        <v>0</v>
      </c>
      <c r="D467" s="7" t="s">
        <v>452</v>
      </c>
      <c r="E467" s="8">
        <v>1345</v>
      </c>
      <c r="F467" s="8">
        <v>12342</v>
      </c>
      <c r="G467" s="8">
        <v>49257</v>
      </c>
      <c r="H467" s="8">
        <v>65112</v>
      </c>
      <c r="I467" s="8">
        <v>1048019.6892615843</v>
      </c>
      <c r="J467" s="8">
        <v>500</v>
      </c>
      <c r="K467" s="8">
        <v>500</v>
      </c>
      <c r="L467" s="7">
        <f t="shared" si="31"/>
        <v>126711</v>
      </c>
      <c r="M467" s="7">
        <f t="shared" si="28"/>
        <v>1174730.6892615843</v>
      </c>
      <c r="N467" s="8"/>
      <c r="O467" s="8"/>
    </row>
    <row r="468" spans="1:15" x14ac:dyDescent="0.25">
      <c r="A468" s="9">
        <v>30925</v>
      </c>
      <c r="B468" s="9">
        <f t="shared" si="29"/>
        <v>3</v>
      </c>
      <c r="C468" s="9">
        <f t="shared" si="30"/>
        <v>0</v>
      </c>
      <c r="D468" s="7" t="s">
        <v>453</v>
      </c>
      <c r="E468" s="8">
        <v>2283</v>
      </c>
      <c r="F468" s="8">
        <v>18597</v>
      </c>
      <c r="G468" s="8">
        <v>169534</v>
      </c>
      <c r="H468" s="8">
        <v>308548</v>
      </c>
      <c r="I468" s="8">
        <v>1817338.0004797955</v>
      </c>
      <c r="J468" s="8">
        <v>500</v>
      </c>
      <c r="K468" s="8">
        <v>500</v>
      </c>
      <c r="L468" s="7">
        <f t="shared" si="31"/>
        <v>496679</v>
      </c>
      <c r="M468" s="7">
        <f t="shared" si="28"/>
        <v>2314017.0004797955</v>
      </c>
      <c r="N468" s="8"/>
      <c r="O468" s="8"/>
    </row>
    <row r="469" spans="1:15" x14ac:dyDescent="0.25">
      <c r="A469" s="9">
        <v>30929</v>
      </c>
      <c r="B469" s="9">
        <f t="shared" si="29"/>
        <v>3</v>
      </c>
      <c r="C469" s="9">
        <f t="shared" si="30"/>
        <v>0</v>
      </c>
      <c r="D469" s="7" t="s">
        <v>454</v>
      </c>
      <c r="E469" s="8">
        <v>660</v>
      </c>
      <c r="F469" s="8">
        <v>6034</v>
      </c>
      <c r="G469" s="8">
        <v>33747</v>
      </c>
      <c r="H469" s="8">
        <v>40985</v>
      </c>
      <c r="I469" s="8">
        <v>514056.57179649518</v>
      </c>
      <c r="J469" s="8">
        <v>500</v>
      </c>
      <c r="K469" s="8">
        <v>500</v>
      </c>
      <c r="L469" s="7">
        <f t="shared" si="31"/>
        <v>80766</v>
      </c>
      <c r="M469" s="7">
        <f t="shared" si="28"/>
        <v>594822.57179649523</v>
      </c>
      <c r="N469" s="8"/>
      <c r="O469" s="8"/>
    </row>
    <row r="470" spans="1:15" x14ac:dyDescent="0.25">
      <c r="A470" s="9">
        <v>30932</v>
      </c>
      <c r="B470" s="9">
        <f t="shared" si="29"/>
        <v>3</v>
      </c>
      <c r="C470" s="9">
        <f t="shared" si="30"/>
        <v>0</v>
      </c>
      <c r="D470" s="7" t="s">
        <v>455</v>
      </c>
      <c r="E470" s="8">
        <v>1120</v>
      </c>
      <c r="F470" s="8">
        <v>11158</v>
      </c>
      <c r="G470" s="8">
        <v>52485</v>
      </c>
      <c r="H470" s="8">
        <v>68597</v>
      </c>
      <c r="I470" s="8">
        <v>865445.1585024721</v>
      </c>
      <c r="J470" s="8">
        <v>500</v>
      </c>
      <c r="K470" s="8">
        <v>500</v>
      </c>
      <c r="L470" s="7">
        <f t="shared" si="31"/>
        <v>132240</v>
      </c>
      <c r="M470" s="7">
        <f t="shared" si="28"/>
        <v>997685.1585024721</v>
      </c>
      <c r="N470" s="8"/>
      <c r="O470" s="8"/>
    </row>
    <row r="471" spans="1:15" x14ac:dyDescent="0.25">
      <c r="A471" s="9">
        <v>30935</v>
      </c>
      <c r="B471" s="9">
        <f t="shared" si="29"/>
        <v>3</v>
      </c>
      <c r="C471" s="9">
        <f t="shared" si="30"/>
        <v>0</v>
      </c>
      <c r="D471" s="7" t="s">
        <v>456</v>
      </c>
      <c r="E471" s="8">
        <v>5548</v>
      </c>
      <c r="F471" s="8">
        <v>15465</v>
      </c>
      <c r="G471" s="8">
        <v>380226</v>
      </c>
      <c r="H471" s="8">
        <v>2688225</v>
      </c>
      <c r="I471" s="8">
        <v>4085695.2041423195</v>
      </c>
      <c r="J471" s="8">
        <v>500</v>
      </c>
      <c r="K471" s="8">
        <v>500</v>
      </c>
      <c r="L471" s="7">
        <f t="shared" si="31"/>
        <v>3083916</v>
      </c>
      <c r="M471" s="7">
        <f t="shared" si="28"/>
        <v>7169611.204142319</v>
      </c>
      <c r="N471" s="8"/>
      <c r="O471" s="8"/>
    </row>
    <row r="472" spans="1:15" x14ac:dyDescent="0.25">
      <c r="A472" s="9">
        <v>30939</v>
      </c>
      <c r="B472" s="9">
        <f t="shared" si="29"/>
        <v>3</v>
      </c>
      <c r="C472" s="9">
        <f t="shared" si="30"/>
        <v>0</v>
      </c>
      <c r="D472" s="7" t="s">
        <v>457</v>
      </c>
      <c r="E472" s="8">
        <v>992</v>
      </c>
      <c r="F472" s="8">
        <v>8696</v>
      </c>
      <c r="G472" s="8">
        <v>45818</v>
      </c>
      <c r="H472" s="8">
        <v>60454</v>
      </c>
      <c r="I472" s="8">
        <v>761581.43701140909</v>
      </c>
      <c r="J472" s="8">
        <v>500</v>
      </c>
      <c r="K472" s="8">
        <v>500</v>
      </c>
      <c r="L472" s="7">
        <f t="shared" si="31"/>
        <v>114968</v>
      </c>
      <c r="M472" s="7">
        <f t="shared" si="28"/>
        <v>876549.43701140909</v>
      </c>
      <c r="N472" s="8"/>
      <c r="O472" s="8"/>
    </row>
    <row r="473" spans="1:15" x14ac:dyDescent="0.25">
      <c r="A473" s="9">
        <v>30940</v>
      </c>
      <c r="B473" s="9">
        <f t="shared" si="29"/>
        <v>3</v>
      </c>
      <c r="C473" s="9">
        <f t="shared" si="30"/>
        <v>0</v>
      </c>
      <c r="D473" s="7" t="s">
        <v>458</v>
      </c>
      <c r="E473" s="8">
        <v>1207</v>
      </c>
      <c r="F473" s="8">
        <v>7351</v>
      </c>
      <c r="G473" s="8">
        <v>47197</v>
      </c>
      <c r="H473" s="8">
        <v>10553</v>
      </c>
      <c r="I473" s="8">
        <v>934192.23378101725</v>
      </c>
      <c r="J473" s="8">
        <v>500</v>
      </c>
      <c r="K473" s="8">
        <v>500</v>
      </c>
      <c r="L473" s="7">
        <f t="shared" si="31"/>
        <v>65101</v>
      </c>
      <c r="M473" s="7">
        <f t="shared" si="28"/>
        <v>999293.23378101725</v>
      </c>
      <c r="N473" s="8"/>
      <c r="O473" s="8"/>
    </row>
    <row r="474" spans="1:15" x14ac:dyDescent="0.25">
      <c r="A474" s="9">
        <v>30942</v>
      </c>
      <c r="B474" s="9">
        <f t="shared" si="29"/>
        <v>3</v>
      </c>
      <c r="C474" s="9">
        <f t="shared" si="30"/>
        <v>0</v>
      </c>
      <c r="D474" s="7" t="s">
        <v>459</v>
      </c>
      <c r="E474" s="8">
        <v>2710</v>
      </c>
      <c r="F474" s="8">
        <v>13715</v>
      </c>
      <c r="G474" s="8">
        <v>182129</v>
      </c>
      <c r="H474" s="8">
        <v>479464</v>
      </c>
      <c r="I474" s="8">
        <v>2109895.4552028333</v>
      </c>
      <c r="J474" s="8">
        <v>500</v>
      </c>
      <c r="K474" s="8">
        <v>500</v>
      </c>
      <c r="L474" s="7">
        <f t="shared" si="31"/>
        <v>675308</v>
      </c>
      <c r="M474" s="7">
        <f t="shared" si="28"/>
        <v>2785203.4552028333</v>
      </c>
      <c r="N474" s="8"/>
      <c r="O474" s="8"/>
    </row>
    <row r="475" spans="1:15" x14ac:dyDescent="0.25">
      <c r="A475" s="9">
        <v>31001</v>
      </c>
      <c r="B475" s="9">
        <f t="shared" si="29"/>
        <v>3</v>
      </c>
      <c r="C475" s="9">
        <f t="shared" si="30"/>
        <v>0</v>
      </c>
      <c r="D475" s="7" t="s">
        <v>460</v>
      </c>
      <c r="E475" s="8">
        <v>706</v>
      </c>
      <c r="F475" s="8">
        <v>12007</v>
      </c>
      <c r="G475" s="8">
        <v>34308</v>
      </c>
      <c r="H475" s="8">
        <v>48100</v>
      </c>
      <c r="I475" s="8">
        <v>544264.45772345411</v>
      </c>
      <c r="J475" s="8">
        <v>500</v>
      </c>
      <c r="K475" s="8">
        <v>500</v>
      </c>
      <c r="L475" s="7">
        <f t="shared" si="31"/>
        <v>94415</v>
      </c>
      <c r="M475" s="7">
        <f t="shared" si="28"/>
        <v>638679.45772345411</v>
      </c>
      <c r="N475" s="8"/>
      <c r="O475" s="8"/>
    </row>
    <row r="476" spans="1:15" x14ac:dyDescent="0.25">
      <c r="A476" s="9">
        <v>31008</v>
      </c>
      <c r="B476" s="9">
        <f t="shared" si="29"/>
        <v>3</v>
      </c>
      <c r="C476" s="9">
        <f t="shared" si="30"/>
        <v>0</v>
      </c>
      <c r="D476" s="7" t="s">
        <v>461</v>
      </c>
      <c r="E476" s="8">
        <v>2965</v>
      </c>
      <c r="F476" s="8">
        <v>43733</v>
      </c>
      <c r="G476" s="8">
        <v>167514</v>
      </c>
      <c r="H476" s="8">
        <v>331456</v>
      </c>
      <c r="I476" s="8">
        <v>2267324.0882442431</v>
      </c>
      <c r="J476" s="8">
        <v>500</v>
      </c>
      <c r="K476" s="8">
        <v>500</v>
      </c>
      <c r="L476" s="7">
        <f t="shared" si="31"/>
        <v>542703</v>
      </c>
      <c r="M476" s="7">
        <f t="shared" si="28"/>
        <v>2810027.0882442431</v>
      </c>
      <c r="N476" s="8"/>
      <c r="O476" s="8"/>
    </row>
    <row r="477" spans="1:15" x14ac:dyDescent="0.25">
      <c r="A477" s="9">
        <v>31009</v>
      </c>
      <c r="B477" s="9">
        <f t="shared" si="29"/>
        <v>3</v>
      </c>
      <c r="C477" s="9">
        <f t="shared" si="30"/>
        <v>0</v>
      </c>
      <c r="D477" s="7" t="s">
        <v>462</v>
      </c>
      <c r="E477" s="8">
        <v>1474</v>
      </c>
      <c r="F477" s="8">
        <v>36542</v>
      </c>
      <c r="G477" s="8">
        <v>68215</v>
      </c>
      <c r="H477" s="8">
        <v>64750</v>
      </c>
      <c r="I477" s="8">
        <v>1125717.9239767543</v>
      </c>
      <c r="J477" s="8">
        <v>500</v>
      </c>
      <c r="K477" s="8">
        <v>500</v>
      </c>
      <c r="L477" s="7">
        <f t="shared" si="31"/>
        <v>169507</v>
      </c>
      <c r="M477" s="7">
        <f t="shared" si="28"/>
        <v>1295224.9239767543</v>
      </c>
      <c r="N477" s="8"/>
      <c r="O477" s="8"/>
    </row>
    <row r="478" spans="1:15" x14ac:dyDescent="0.25">
      <c r="A478" s="9">
        <v>31014</v>
      </c>
      <c r="B478" s="9">
        <f t="shared" si="29"/>
        <v>3</v>
      </c>
      <c r="C478" s="9">
        <f t="shared" si="30"/>
        <v>0</v>
      </c>
      <c r="D478" s="7" t="s">
        <v>463</v>
      </c>
      <c r="E478" s="8">
        <v>1159</v>
      </c>
      <c r="F478" s="8">
        <v>38288</v>
      </c>
      <c r="G478" s="8">
        <v>53135</v>
      </c>
      <c r="H478" s="8">
        <v>75030</v>
      </c>
      <c r="I478" s="8">
        <v>886137.9114912732</v>
      </c>
      <c r="J478" s="8">
        <v>500</v>
      </c>
      <c r="K478" s="8">
        <v>500</v>
      </c>
      <c r="L478" s="7">
        <f t="shared" si="31"/>
        <v>166453</v>
      </c>
      <c r="M478" s="7">
        <f t="shared" si="28"/>
        <v>1052590.9114912732</v>
      </c>
      <c r="N478" s="8"/>
      <c r="O478" s="8"/>
    </row>
    <row r="479" spans="1:15" x14ac:dyDescent="0.25">
      <c r="A479" s="9">
        <v>31015</v>
      </c>
      <c r="B479" s="9">
        <f t="shared" si="29"/>
        <v>3</v>
      </c>
      <c r="C479" s="9">
        <f t="shared" si="30"/>
        <v>0</v>
      </c>
      <c r="D479" s="7" t="s">
        <v>464</v>
      </c>
      <c r="E479" s="8">
        <v>1690</v>
      </c>
      <c r="F479" s="8">
        <v>43907</v>
      </c>
      <c r="G479" s="8">
        <v>53211</v>
      </c>
      <c r="H479" s="8">
        <v>93701</v>
      </c>
      <c r="I479" s="8">
        <v>1301941.4705187567</v>
      </c>
      <c r="J479" s="8">
        <v>500</v>
      </c>
      <c r="K479" s="8">
        <v>500</v>
      </c>
      <c r="L479" s="7">
        <f t="shared" si="31"/>
        <v>190819</v>
      </c>
      <c r="M479" s="7">
        <f t="shared" si="28"/>
        <v>1492760.4705187567</v>
      </c>
      <c r="N479" s="8"/>
      <c r="O479" s="8"/>
    </row>
    <row r="480" spans="1:15" x14ac:dyDescent="0.25">
      <c r="A480" s="9">
        <v>31016</v>
      </c>
      <c r="B480" s="9">
        <f t="shared" si="29"/>
        <v>3</v>
      </c>
      <c r="C480" s="9">
        <f t="shared" si="30"/>
        <v>0</v>
      </c>
      <c r="D480" s="7" t="s">
        <v>465</v>
      </c>
      <c r="E480" s="8">
        <v>1304</v>
      </c>
      <c r="F480" s="8">
        <v>29932</v>
      </c>
      <c r="G480" s="8">
        <v>74380</v>
      </c>
      <c r="H480" s="8">
        <v>107503</v>
      </c>
      <c r="I480" s="8">
        <v>998223.83354773349</v>
      </c>
      <c r="J480" s="8">
        <v>500</v>
      </c>
      <c r="K480" s="8">
        <v>500</v>
      </c>
      <c r="L480" s="7">
        <f t="shared" si="31"/>
        <v>211815</v>
      </c>
      <c r="M480" s="7">
        <f t="shared" si="28"/>
        <v>1210038.8335477335</v>
      </c>
      <c r="N480" s="8"/>
      <c r="O480" s="8"/>
    </row>
    <row r="481" spans="1:15" x14ac:dyDescent="0.25">
      <c r="A481" s="9">
        <v>31018</v>
      </c>
      <c r="B481" s="9">
        <f t="shared" si="29"/>
        <v>3</v>
      </c>
      <c r="C481" s="9">
        <f t="shared" si="30"/>
        <v>0</v>
      </c>
      <c r="D481" s="7" t="s">
        <v>466</v>
      </c>
      <c r="E481" s="8">
        <v>1573</v>
      </c>
      <c r="F481" s="8">
        <v>22248</v>
      </c>
      <c r="G481" s="8">
        <v>77094</v>
      </c>
      <c r="H481" s="8">
        <v>155057</v>
      </c>
      <c r="I481" s="8">
        <v>1222079.2125914341</v>
      </c>
      <c r="J481" s="8">
        <v>500</v>
      </c>
      <c r="K481" s="8">
        <v>500</v>
      </c>
      <c r="L481" s="7">
        <f t="shared" si="31"/>
        <v>254399</v>
      </c>
      <c r="M481" s="7">
        <f t="shared" si="28"/>
        <v>1476478.2125914341</v>
      </c>
      <c r="N481" s="8"/>
      <c r="O481" s="8"/>
    </row>
    <row r="482" spans="1:15" x14ac:dyDescent="0.25">
      <c r="A482" s="9">
        <v>31019</v>
      </c>
      <c r="B482" s="9">
        <f t="shared" si="29"/>
        <v>3</v>
      </c>
      <c r="C482" s="9">
        <f t="shared" si="30"/>
        <v>0</v>
      </c>
      <c r="D482" s="7" t="s">
        <v>467</v>
      </c>
      <c r="E482" s="8">
        <v>1241</v>
      </c>
      <c r="F482" s="8">
        <v>20255</v>
      </c>
      <c r="G482" s="8">
        <v>56742</v>
      </c>
      <c r="H482" s="8">
        <v>57015</v>
      </c>
      <c r="I482" s="8">
        <v>961851.6292026547</v>
      </c>
      <c r="J482" s="8">
        <v>500</v>
      </c>
      <c r="K482" s="8">
        <v>500</v>
      </c>
      <c r="L482" s="7">
        <f t="shared" si="31"/>
        <v>134012</v>
      </c>
      <c r="M482" s="7">
        <f t="shared" si="28"/>
        <v>1095863.6292026546</v>
      </c>
      <c r="N482" s="8"/>
      <c r="O482" s="8"/>
    </row>
    <row r="483" spans="1:15" x14ac:dyDescent="0.25">
      <c r="A483" s="9">
        <v>31021</v>
      </c>
      <c r="B483" s="9">
        <f t="shared" si="29"/>
        <v>3</v>
      </c>
      <c r="C483" s="9">
        <f t="shared" si="30"/>
        <v>0</v>
      </c>
      <c r="D483" s="7" t="s">
        <v>468</v>
      </c>
      <c r="E483" s="8">
        <v>1281</v>
      </c>
      <c r="F483" s="8">
        <v>31049</v>
      </c>
      <c r="G483" s="8">
        <v>62060</v>
      </c>
      <c r="H483" s="8">
        <v>67502</v>
      </c>
      <c r="I483" s="8">
        <v>988940.60796177073</v>
      </c>
      <c r="J483" s="8">
        <v>500</v>
      </c>
      <c r="K483" s="8">
        <v>500</v>
      </c>
      <c r="L483" s="7">
        <f t="shared" si="31"/>
        <v>160611</v>
      </c>
      <c r="M483" s="7">
        <f t="shared" si="28"/>
        <v>1149551.6079617706</v>
      </c>
      <c r="N483" s="8"/>
      <c r="O483" s="8"/>
    </row>
    <row r="484" spans="1:15" x14ac:dyDescent="0.25">
      <c r="A484" s="9">
        <v>31022</v>
      </c>
      <c r="B484" s="9">
        <f t="shared" si="29"/>
        <v>3</v>
      </c>
      <c r="C484" s="9">
        <f t="shared" si="30"/>
        <v>1</v>
      </c>
      <c r="D484" s="7" t="s">
        <v>469</v>
      </c>
      <c r="E484" s="8">
        <v>11593</v>
      </c>
      <c r="F484" s="8">
        <v>100569</v>
      </c>
      <c r="G484" s="8">
        <v>911253</v>
      </c>
      <c r="H484" s="8">
        <v>3072423</v>
      </c>
      <c r="I484" s="8">
        <v>10318857.945590626</v>
      </c>
      <c r="J484" s="8">
        <v>500</v>
      </c>
      <c r="K484" s="8">
        <v>500</v>
      </c>
      <c r="L484" s="7">
        <f t="shared" si="31"/>
        <v>4084245</v>
      </c>
      <c r="M484" s="7">
        <f t="shared" si="28"/>
        <v>14403102.945590626</v>
      </c>
      <c r="N484" s="8"/>
      <c r="O484" s="8"/>
    </row>
    <row r="485" spans="1:15" x14ac:dyDescent="0.25">
      <c r="A485" s="9">
        <v>31025</v>
      </c>
      <c r="B485" s="9">
        <f t="shared" si="29"/>
        <v>3</v>
      </c>
      <c r="C485" s="9">
        <f t="shared" si="30"/>
        <v>0</v>
      </c>
      <c r="D485" s="7" t="s">
        <v>470</v>
      </c>
      <c r="E485" s="8">
        <v>575</v>
      </c>
      <c r="F485" s="8">
        <v>15055</v>
      </c>
      <c r="G485" s="8">
        <v>24979</v>
      </c>
      <c r="H485" s="8">
        <v>44336</v>
      </c>
      <c r="I485" s="8">
        <v>457191.28674490802</v>
      </c>
      <c r="J485" s="8">
        <v>500</v>
      </c>
      <c r="K485" s="8">
        <v>500</v>
      </c>
      <c r="L485" s="7">
        <f t="shared" si="31"/>
        <v>84370</v>
      </c>
      <c r="M485" s="7">
        <f t="shared" si="28"/>
        <v>541561.28674490796</v>
      </c>
      <c r="N485" s="8"/>
      <c r="O485" s="8"/>
    </row>
    <row r="486" spans="1:15" x14ac:dyDescent="0.25">
      <c r="A486" s="9">
        <v>31026</v>
      </c>
      <c r="B486" s="9">
        <f t="shared" si="29"/>
        <v>3</v>
      </c>
      <c r="C486" s="9">
        <f t="shared" si="30"/>
        <v>0</v>
      </c>
      <c r="D486" s="7" t="s">
        <v>471</v>
      </c>
      <c r="E486" s="8">
        <v>1890</v>
      </c>
      <c r="F486" s="8">
        <v>34008</v>
      </c>
      <c r="G486" s="8">
        <v>114585</v>
      </c>
      <c r="H486" s="8">
        <v>262965</v>
      </c>
      <c r="I486" s="8">
        <v>1466195.6164298239</v>
      </c>
      <c r="J486" s="8">
        <v>500</v>
      </c>
      <c r="K486" s="8">
        <v>500</v>
      </c>
      <c r="L486" s="7">
        <f t="shared" si="31"/>
        <v>411558</v>
      </c>
      <c r="M486" s="7">
        <f t="shared" si="28"/>
        <v>1877753.6164298239</v>
      </c>
      <c r="N486" s="8"/>
      <c r="O486" s="8"/>
    </row>
    <row r="487" spans="1:15" x14ac:dyDescent="0.25">
      <c r="A487" s="9">
        <v>31028</v>
      </c>
      <c r="B487" s="9">
        <f t="shared" si="29"/>
        <v>3</v>
      </c>
      <c r="C487" s="9">
        <f t="shared" si="30"/>
        <v>0</v>
      </c>
      <c r="D487" s="7" t="s">
        <v>472</v>
      </c>
      <c r="E487" s="8">
        <v>1240</v>
      </c>
      <c r="F487" s="8">
        <v>37784</v>
      </c>
      <c r="G487" s="8">
        <v>65890</v>
      </c>
      <c r="H487" s="8">
        <v>95644</v>
      </c>
      <c r="I487" s="8">
        <v>947742.72249123116</v>
      </c>
      <c r="J487" s="8">
        <v>500</v>
      </c>
      <c r="K487" s="8">
        <v>500</v>
      </c>
      <c r="L487" s="7">
        <f t="shared" si="31"/>
        <v>199318</v>
      </c>
      <c r="M487" s="7">
        <f t="shared" si="28"/>
        <v>1147060.7224912313</v>
      </c>
      <c r="N487" s="8"/>
      <c r="O487" s="8"/>
    </row>
    <row r="488" spans="1:15" x14ac:dyDescent="0.25">
      <c r="A488" s="9">
        <v>31033</v>
      </c>
      <c r="B488" s="9">
        <f t="shared" si="29"/>
        <v>3</v>
      </c>
      <c r="C488" s="9">
        <f t="shared" si="30"/>
        <v>0</v>
      </c>
      <c r="D488" s="7" t="s">
        <v>473</v>
      </c>
      <c r="E488" s="8">
        <v>1009</v>
      </c>
      <c r="F488" s="8">
        <v>28581</v>
      </c>
      <c r="G488" s="8">
        <v>34125</v>
      </c>
      <c r="H488" s="8">
        <v>32878</v>
      </c>
      <c r="I488" s="8">
        <v>776453.11021358985</v>
      </c>
      <c r="J488" s="8">
        <v>500</v>
      </c>
      <c r="K488" s="8">
        <v>500</v>
      </c>
      <c r="L488" s="7">
        <f t="shared" si="31"/>
        <v>95584</v>
      </c>
      <c r="M488" s="7">
        <f t="shared" si="28"/>
        <v>872037.11021358985</v>
      </c>
      <c r="N488" s="8"/>
      <c r="O488" s="8"/>
    </row>
    <row r="489" spans="1:15" x14ac:dyDescent="0.25">
      <c r="A489" s="9">
        <v>31035</v>
      </c>
      <c r="B489" s="9">
        <f t="shared" si="29"/>
        <v>3</v>
      </c>
      <c r="C489" s="9">
        <f t="shared" si="30"/>
        <v>0</v>
      </c>
      <c r="D489" s="7" t="s">
        <v>474</v>
      </c>
      <c r="E489" s="8">
        <v>1561</v>
      </c>
      <c r="F489" s="8">
        <v>26888</v>
      </c>
      <c r="G489" s="8">
        <v>78983</v>
      </c>
      <c r="H489" s="8">
        <v>133645</v>
      </c>
      <c r="I489" s="8">
        <v>1215488.3454428145</v>
      </c>
      <c r="J489" s="8">
        <v>500</v>
      </c>
      <c r="K489" s="8">
        <v>500</v>
      </c>
      <c r="L489" s="7">
        <f t="shared" si="31"/>
        <v>239516</v>
      </c>
      <c r="M489" s="7">
        <f t="shared" si="28"/>
        <v>1455004.3454428145</v>
      </c>
      <c r="N489" s="8"/>
      <c r="O489" s="8"/>
    </row>
    <row r="490" spans="1:15" x14ac:dyDescent="0.25">
      <c r="A490" s="9">
        <v>31036</v>
      </c>
      <c r="B490" s="9">
        <f t="shared" si="29"/>
        <v>3</v>
      </c>
      <c r="C490" s="9">
        <f t="shared" si="30"/>
        <v>0</v>
      </c>
      <c r="D490" s="7" t="s">
        <v>475</v>
      </c>
      <c r="E490" s="8">
        <v>1611</v>
      </c>
      <c r="F490" s="8">
        <v>26153</v>
      </c>
      <c r="G490" s="8">
        <v>73735</v>
      </c>
      <c r="H490" s="8">
        <v>92560</v>
      </c>
      <c r="I490" s="8">
        <v>1243962.3084090257</v>
      </c>
      <c r="J490" s="8">
        <v>500</v>
      </c>
      <c r="K490" s="8">
        <v>500</v>
      </c>
      <c r="L490" s="7">
        <f t="shared" si="31"/>
        <v>192448</v>
      </c>
      <c r="M490" s="7">
        <f t="shared" si="28"/>
        <v>1436410.3084090257</v>
      </c>
      <c r="N490" s="8"/>
      <c r="O490" s="8"/>
    </row>
    <row r="491" spans="1:15" x14ac:dyDescent="0.25">
      <c r="A491" s="9">
        <v>31037</v>
      </c>
      <c r="B491" s="9">
        <f t="shared" si="29"/>
        <v>3</v>
      </c>
      <c r="C491" s="9">
        <f t="shared" si="30"/>
        <v>0</v>
      </c>
      <c r="D491" s="7" t="s">
        <v>476</v>
      </c>
      <c r="E491" s="8">
        <v>4226</v>
      </c>
      <c r="F491" s="8">
        <v>48188</v>
      </c>
      <c r="G491" s="8">
        <v>248441</v>
      </c>
      <c r="H491" s="8">
        <v>953725</v>
      </c>
      <c r="I491" s="8">
        <v>3266320.1459935009</v>
      </c>
      <c r="J491" s="8">
        <v>500</v>
      </c>
      <c r="K491" s="8">
        <v>500</v>
      </c>
      <c r="L491" s="7">
        <f t="shared" si="31"/>
        <v>1250354</v>
      </c>
      <c r="M491" s="7">
        <f t="shared" si="28"/>
        <v>4516674.1459935009</v>
      </c>
      <c r="N491" s="8"/>
      <c r="O491" s="8"/>
    </row>
    <row r="492" spans="1:15" x14ac:dyDescent="0.25">
      <c r="A492" s="9">
        <v>31038</v>
      </c>
      <c r="B492" s="9">
        <f t="shared" si="29"/>
        <v>3</v>
      </c>
      <c r="C492" s="9">
        <f t="shared" si="30"/>
        <v>0</v>
      </c>
      <c r="D492" s="7" t="s">
        <v>477</v>
      </c>
      <c r="E492" s="8">
        <v>982</v>
      </c>
      <c r="F492" s="8">
        <v>19640</v>
      </c>
      <c r="G492" s="8">
        <v>39078</v>
      </c>
      <c r="H492" s="8">
        <v>47930</v>
      </c>
      <c r="I492" s="8">
        <v>765332.40374714346</v>
      </c>
      <c r="J492" s="8">
        <v>500</v>
      </c>
      <c r="K492" s="8">
        <v>500</v>
      </c>
      <c r="L492" s="7">
        <f t="shared" si="31"/>
        <v>106648</v>
      </c>
      <c r="M492" s="7">
        <f t="shared" si="28"/>
        <v>871980.40374714346</v>
      </c>
      <c r="N492" s="8"/>
      <c r="O492" s="8"/>
    </row>
    <row r="493" spans="1:15" x14ac:dyDescent="0.25">
      <c r="A493" s="9">
        <v>31041</v>
      </c>
      <c r="B493" s="9">
        <f t="shared" si="29"/>
        <v>3</v>
      </c>
      <c r="C493" s="9">
        <f t="shared" si="30"/>
        <v>0</v>
      </c>
      <c r="D493" s="7" t="s">
        <v>478</v>
      </c>
      <c r="E493" s="8">
        <v>865</v>
      </c>
      <c r="F493" s="8">
        <v>19720</v>
      </c>
      <c r="G493" s="8">
        <v>27797</v>
      </c>
      <c r="H493" s="8">
        <v>29663</v>
      </c>
      <c r="I493" s="8">
        <v>668820.95581738267</v>
      </c>
      <c r="J493" s="8">
        <v>500</v>
      </c>
      <c r="K493" s="8">
        <v>500</v>
      </c>
      <c r="L493" s="7">
        <f t="shared" si="31"/>
        <v>77180</v>
      </c>
      <c r="M493" s="7">
        <f t="shared" si="28"/>
        <v>746000.95581738267</v>
      </c>
      <c r="N493" s="8"/>
      <c r="O493" s="8"/>
    </row>
    <row r="494" spans="1:15" x14ac:dyDescent="0.25">
      <c r="A494" s="9">
        <v>31042</v>
      </c>
      <c r="B494" s="9">
        <f t="shared" si="29"/>
        <v>3</v>
      </c>
      <c r="C494" s="9">
        <f t="shared" si="30"/>
        <v>0</v>
      </c>
      <c r="D494" s="7" t="s">
        <v>479</v>
      </c>
      <c r="E494" s="8">
        <v>919</v>
      </c>
      <c r="F494" s="8">
        <v>31878</v>
      </c>
      <c r="G494" s="8">
        <v>42414</v>
      </c>
      <c r="H494" s="8">
        <v>98439</v>
      </c>
      <c r="I494" s="8">
        <v>716685.26727874612</v>
      </c>
      <c r="J494" s="8">
        <v>500</v>
      </c>
      <c r="K494" s="8">
        <v>500</v>
      </c>
      <c r="L494" s="7">
        <f t="shared" si="31"/>
        <v>172731</v>
      </c>
      <c r="M494" s="7">
        <f t="shared" si="28"/>
        <v>889416.26727874612</v>
      </c>
      <c r="N494" s="8"/>
      <c r="O494" s="8"/>
    </row>
    <row r="495" spans="1:15" x14ac:dyDescent="0.25">
      <c r="A495" s="9">
        <v>31043</v>
      </c>
      <c r="B495" s="9">
        <f t="shared" si="29"/>
        <v>3</v>
      </c>
      <c r="C495" s="9">
        <f t="shared" si="30"/>
        <v>0</v>
      </c>
      <c r="D495" s="7" t="s">
        <v>480</v>
      </c>
      <c r="E495" s="8">
        <v>2159</v>
      </c>
      <c r="F495" s="8">
        <v>68940</v>
      </c>
      <c r="G495" s="8">
        <v>105457</v>
      </c>
      <c r="H495" s="8">
        <v>142276</v>
      </c>
      <c r="I495" s="8">
        <v>1661708.8169908382</v>
      </c>
      <c r="J495" s="8">
        <v>500</v>
      </c>
      <c r="K495" s="8">
        <v>500</v>
      </c>
      <c r="L495" s="7">
        <f t="shared" si="31"/>
        <v>316673</v>
      </c>
      <c r="M495" s="7">
        <f t="shared" si="28"/>
        <v>1978381.8169908382</v>
      </c>
      <c r="N495" s="8"/>
      <c r="O495" s="8"/>
    </row>
    <row r="496" spans="1:15" x14ac:dyDescent="0.25">
      <c r="A496" s="9">
        <v>31051</v>
      </c>
      <c r="B496" s="9">
        <f t="shared" si="29"/>
        <v>3</v>
      </c>
      <c r="C496" s="9">
        <f t="shared" si="30"/>
        <v>0</v>
      </c>
      <c r="D496" s="7" t="s">
        <v>481</v>
      </c>
      <c r="E496" s="8">
        <v>2363</v>
      </c>
      <c r="F496" s="8">
        <v>76782</v>
      </c>
      <c r="G496" s="8">
        <v>119470</v>
      </c>
      <c r="H496" s="8">
        <v>183317</v>
      </c>
      <c r="I496" s="8">
        <v>1812560.0760034171</v>
      </c>
      <c r="J496" s="8">
        <v>500</v>
      </c>
      <c r="K496" s="8">
        <v>500</v>
      </c>
      <c r="L496" s="7">
        <f t="shared" si="31"/>
        <v>379569</v>
      </c>
      <c r="M496" s="7">
        <f t="shared" si="28"/>
        <v>2192129.0760034174</v>
      </c>
      <c r="N496" s="8"/>
      <c r="O496" s="8"/>
    </row>
    <row r="497" spans="1:15" x14ac:dyDescent="0.25">
      <c r="A497" s="9">
        <v>31052</v>
      </c>
      <c r="B497" s="9">
        <f t="shared" si="29"/>
        <v>3</v>
      </c>
      <c r="C497" s="9">
        <f t="shared" si="30"/>
        <v>0</v>
      </c>
      <c r="D497" s="7" t="s">
        <v>482</v>
      </c>
      <c r="E497" s="8">
        <v>2463</v>
      </c>
      <c r="F497" s="8">
        <v>49135</v>
      </c>
      <c r="G497" s="8">
        <v>106943</v>
      </c>
      <c r="H497" s="8">
        <v>108985</v>
      </c>
      <c r="I497" s="8">
        <v>1907040.0794075679</v>
      </c>
      <c r="J497" s="8">
        <v>500</v>
      </c>
      <c r="K497" s="8">
        <v>500</v>
      </c>
      <c r="L497" s="7">
        <f t="shared" si="31"/>
        <v>265063</v>
      </c>
      <c r="M497" s="7">
        <f t="shared" si="28"/>
        <v>2172103.0794075681</v>
      </c>
      <c r="N497" s="8"/>
      <c r="O497" s="8"/>
    </row>
    <row r="498" spans="1:15" x14ac:dyDescent="0.25">
      <c r="A498" s="9">
        <v>31053</v>
      </c>
      <c r="B498" s="9">
        <f t="shared" si="29"/>
        <v>3</v>
      </c>
      <c r="C498" s="9">
        <f t="shared" si="30"/>
        <v>0</v>
      </c>
      <c r="D498" s="7" t="s">
        <v>483</v>
      </c>
      <c r="E498" s="8">
        <v>3361</v>
      </c>
      <c r="F498" s="8">
        <v>39979</v>
      </c>
      <c r="G498" s="8">
        <v>185692</v>
      </c>
      <c r="H498" s="8">
        <v>254888</v>
      </c>
      <c r="I498" s="8">
        <v>2609466.7961052363</v>
      </c>
      <c r="J498" s="8">
        <v>500</v>
      </c>
      <c r="K498" s="8">
        <v>500</v>
      </c>
      <c r="L498" s="7">
        <f t="shared" si="31"/>
        <v>480559</v>
      </c>
      <c r="M498" s="7">
        <f t="shared" si="28"/>
        <v>3090025.7961052363</v>
      </c>
      <c r="N498" s="8"/>
      <c r="O498" s="8"/>
    </row>
    <row r="499" spans="1:15" x14ac:dyDescent="0.25">
      <c r="A499" s="9">
        <v>31101</v>
      </c>
      <c r="B499" s="9">
        <f t="shared" si="29"/>
        <v>3</v>
      </c>
      <c r="C499" s="9">
        <f t="shared" si="30"/>
        <v>0</v>
      </c>
      <c r="D499" s="7" t="s">
        <v>484</v>
      </c>
      <c r="E499" s="8">
        <v>796</v>
      </c>
      <c r="F499" s="8">
        <v>12374</v>
      </c>
      <c r="G499" s="8">
        <v>40717</v>
      </c>
      <c r="H499" s="8">
        <v>38206</v>
      </c>
      <c r="I499" s="8">
        <v>609094.53940873675</v>
      </c>
      <c r="J499" s="8">
        <v>500</v>
      </c>
      <c r="K499" s="8">
        <v>500</v>
      </c>
      <c r="L499" s="7">
        <f t="shared" si="31"/>
        <v>91297</v>
      </c>
      <c r="M499" s="7">
        <f t="shared" si="28"/>
        <v>700391.53940873675</v>
      </c>
      <c r="N499" s="8"/>
      <c r="O499" s="8"/>
    </row>
    <row r="500" spans="1:15" x14ac:dyDescent="0.25">
      <c r="A500" s="9">
        <v>31102</v>
      </c>
      <c r="B500" s="9">
        <f t="shared" si="29"/>
        <v>3</v>
      </c>
      <c r="C500" s="9">
        <f t="shared" si="30"/>
        <v>0</v>
      </c>
      <c r="D500" s="7" t="s">
        <v>485</v>
      </c>
      <c r="E500" s="8">
        <v>841</v>
      </c>
      <c r="F500" s="8">
        <v>14641</v>
      </c>
      <c r="G500" s="8">
        <v>43932</v>
      </c>
      <c r="H500" s="8">
        <v>133205</v>
      </c>
      <c r="I500" s="8">
        <v>644034.95323192712</v>
      </c>
      <c r="J500" s="8">
        <v>500</v>
      </c>
      <c r="K500" s="8">
        <v>500</v>
      </c>
      <c r="L500" s="7">
        <f t="shared" si="31"/>
        <v>191778</v>
      </c>
      <c r="M500" s="7">
        <f t="shared" si="28"/>
        <v>835812.95323192712</v>
      </c>
      <c r="N500" s="8"/>
      <c r="O500" s="8"/>
    </row>
    <row r="501" spans="1:15" x14ac:dyDescent="0.25">
      <c r="A501" s="9">
        <v>31103</v>
      </c>
      <c r="B501" s="9">
        <f t="shared" si="29"/>
        <v>3</v>
      </c>
      <c r="C501" s="9">
        <f t="shared" si="30"/>
        <v>0</v>
      </c>
      <c r="D501" s="7" t="s">
        <v>486</v>
      </c>
      <c r="E501" s="8">
        <v>1361</v>
      </c>
      <c r="F501" s="8">
        <v>34203</v>
      </c>
      <c r="G501" s="8">
        <v>72890</v>
      </c>
      <c r="H501" s="8">
        <v>75316</v>
      </c>
      <c r="I501" s="8">
        <v>1039187.9333596679</v>
      </c>
      <c r="J501" s="8">
        <v>500</v>
      </c>
      <c r="K501" s="8">
        <v>500</v>
      </c>
      <c r="L501" s="7">
        <f t="shared" si="31"/>
        <v>182409</v>
      </c>
      <c r="M501" s="7">
        <f t="shared" si="28"/>
        <v>1221596.9333596679</v>
      </c>
      <c r="N501" s="8"/>
      <c r="O501" s="8"/>
    </row>
    <row r="502" spans="1:15" x14ac:dyDescent="0.25">
      <c r="A502" s="9">
        <v>31104</v>
      </c>
      <c r="B502" s="9">
        <f t="shared" si="29"/>
        <v>3</v>
      </c>
      <c r="C502" s="9">
        <f t="shared" si="30"/>
        <v>0</v>
      </c>
      <c r="D502" s="7" t="s">
        <v>487</v>
      </c>
      <c r="E502" s="8">
        <v>1215</v>
      </c>
      <c r="F502" s="8">
        <v>24700</v>
      </c>
      <c r="G502" s="8">
        <v>88735</v>
      </c>
      <c r="H502" s="8">
        <v>115426</v>
      </c>
      <c r="I502" s="8">
        <v>950720.80635629152</v>
      </c>
      <c r="J502" s="8">
        <v>500</v>
      </c>
      <c r="K502" s="8">
        <v>500</v>
      </c>
      <c r="L502" s="7">
        <f t="shared" si="31"/>
        <v>228861</v>
      </c>
      <c r="M502" s="7">
        <f t="shared" si="28"/>
        <v>1179581.8063562915</v>
      </c>
      <c r="N502" s="8"/>
      <c r="O502" s="8"/>
    </row>
    <row r="503" spans="1:15" x14ac:dyDescent="0.25">
      <c r="A503" s="9">
        <v>31105</v>
      </c>
      <c r="B503" s="9">
        <f t="shared" si="29"/>
        <v>3</v>
      </c>
      <c r="C503" s="9">
        <f t="shared" si="30"/>
        <v>0</v>
      </c>
      <c r="D503" s="7" t="s">
        <v>488</v>
      </c>
      <c r="E503" s="8">
        <v>3518</v>
      </c>
      <c r="F503" s="8">
        <v>18388</v>
      </c>
      <c r="G503" s="8">
        <v>271553</v>
      </c>
      <c r="H503" s="8">
        <v>1089180</v>
      </c>
      <c r="I503" s="8">
        <v>2696086.4277383122</v>
      </c>
      <c r="J503" s="8">
        <v>500</v>
      </c>
      <c r="K503" s="8">
        <v>500</v>
      </c>
      <c r="L503" s="7">
        <f t="shared" si="31"/>
        <v>1379121</v>
      </c>
      <c r="M503" s="7">
        <f t="shared" si="28"/>
        <v>4075207.4277383122</v>
      </c>
      <c r="N503" s="8"/>
      <c r="O503" s="8"/>
    </row>
    <row r="504" spans="1:15" x14ac:dyDescent="0.25">
      <c r="A504" s="9">
        <v>31106</v>
      </c>
      <c r="B504" s="9">
        <f t="shared" si="29"/>
        <v>3</v>
      </c>
      <c r="C504" s="9">
        <f t="shared" si="30"/>
        <v>0</v>
      </c>
      <c r="D504" s="7" t="s">
        <v>489</v>
      </c>
      <c r="E504" s="8">
        <v>3528</v>
      </c>
      <c r="F504" s="8">
        <v>26015</v>
      </c>
      <c r="G504" s="8">
        <v>290897</v>
      </c>
      <c r="H504" s="8">
        <v>1018404</v>
      </c>
      <c r="I504" s="8">
        <v>2699756.2508300478</v>
      </c>
      <c r="J504" s="8">
        <v>500</v>
      </c>
      <c r="K504" s="8">
        <v>500</v>
      </c>
      <c r="L504" s="7">
        <f t="shared" si="31"/>
        <v>1335316</v>
      </c>
      <c r="M504" s="7">
        <f t="shared" si="28"/>
        <v>4035072.2508300478</v>
      </c>
      <c r="N504" s="8"/>
      <c r="O504" s="8"/>
    </row>
    <row r="505" spans="1:15" x14ac:dyDescent="0.25">
      <c r="A505" s="9">
        <v>31107</v>
      </c>
      <c r="B505" s="9">
        <f t="shared" si="29"/>
        <v>3</v>
      </c>
      <c r="C505" s="9">
        <f t="shared" si="30"/>
        <v>0</v>
      </c>
      <c r="D505" s="7" t="s">
        <v>490</v>
      </c>
      <c r="E505" s="8">
        <v>1365</v>
      </c>
      <c r="F505" s="8">
        <v>39020</v>
      </c>
      <c r="G505" s="8">
        <v>75620</v>
      </c>
      <c r="H505" s="8">
        <v>197525</v>
      </c>
      <c r="I505" s="8">
        <v>1049709.9213467087</v>
      </c>
      <c r="J505" s="8">
        <v>500</v>
      </c>
      <c r="K505" s="8">
        <v>500</v>
      </c>
      <c r="L505" s="7">
        <f t="shared" si="31"/>
        <v>312165</v>
      </c>
      <c r="M505" s="7">
        <f t="shared" si="28"/>
        <v>1361874.9213467087</v>
      </c>
      <c r="N505" s="8"/>
      <c r="O505" s="8"/>
    </row>
    <row r="506" spans="1:15" x14ac:dyDescent="0.25">
      <c r="A506" s="9">
        <v>31109</v>
      </c>
      <c r="B506" s="9">
        <f t="shared" si="29"/>
        <v>3</v>
      </c>
      <c r="C506" s="9">
        <f t="shared" si="30"/>
        <v>0</v>
      </c>
      <c r="D506" s="7" t="s">
        <v>491</v>
      </c>
      <c r="E506" s="8">
        <v>6448</v>
      </c>
      <c r="F506" s="8">
        <v>21957</v>
      </c>
      <c r="G506" s="8">
        <v>749485</v>
      </c>
      <c r="H506" s="8">
        <v>2969052</v>
      </c>
      <c r="I506" s="8">
        <v>4817649.5274720425</v>
      </c>
      <c r="J506" s="8">
        <v>500</v>
      </c>
      <c r="K506" s="8">
        <v>500</v>
      </c>
      <c r="L506" s="7">
        <f t="shared" si="31"/>
        <v>3740494</v>
      </c>
      <c r="M506" s="7">
        <f t="shared" si="28"/>
        <v>8558143.5274720415</v>
      </c>
      <c r="N506" s="8"/>
      <c r="O506" s="8"/>
    </row>
    <row r="507" spans="1:15" x14ac:dyDescent="0.25">
      <c r="A507" s="9">
        <v>31110</v>
      </c>
      <c r="B507" s="9">
        <f t="shared" si="29"/>
        <v>3</v>
      </c>
      <c r="C507" s="9">
        <f t="shared" si="30"/>
        <v>0</v>
      </c>
      <c r="D507" s="7" t="s">
        <v>492</v>
      </c>
      <c r="E507" s="8">
        <v>1436</v>
      </c>
      <c r="F507" s="8">
        <v>23806</v>
      </c>
      <c r="G507" s="8">
        <v>62184</v>
      </c>
      <c r="H507" s="8">
        <v>146550</v>
      </c>
      <c r="I507" s="8">
        <v>1099899.7774283015</v>
      </c>
      <c r="J507" s="8">
        <v>500</v>
      </c>
      <c r="K507" s="8">
        <v>500</v>
      </c>
      <c r="L507" s="7">
        <f t="shared" si="31"/>
        <v>232540</v>
      </c>
      <c r="M507" s="7">
        <f t="shared" si="28"/>
        <v>1332439.7774283015</v>
      </c>
      <c r="N507" s="8"/>
      <c r="O507" s="8"/>
    </row>
    <row r="508" spans="1:15" x14ac:dyDescent="0.25">
      <c r="A508" s="9">
        <v>31111</v>
      </c>
      <c r="B508" s="9">
        <f t="shared" si="29"/>
        <v>3</v>
      </c>
      <c r="C508" s="9">
        <f t="shared" si="30"/>
        <v>0</v>
      </c>
      <c r="D508" s="7" t="s">
        <v>493</v>
      </c>
      <c r="E508" s="8">
        <v>733</v>
      </c>
      <c r="F508" s="8">
        <v>17146</v>
      </c>
      <c r="G508" s="8">
        <v>25895</v>
      </c>
      <c r="H508" s="8">
        <v>15479</v>
      </c>
      <c r="I508" s="8">
        <v>560120.75489767001</v>
      </c>
      <c r="J508" s="8">
        <v>500</v>
      </c>
      <c r="K508" s="8">
        <v>500</v>
      </c>
      <c r="L508" s="7">
        <f t="shared" si="31"/>
        <v>58520</v>
      </c>
      <c r="M508" s="7">
        <f t="shared" si="28"/>
        <v>618640.75489767001</v>
      </c>
      <c r="N508" s="8"/>
      <c r="O508" s="8"/>
    </row>
    <row r="509" spans="1:15" x14ac:dyDescent="0.25">
      <c r="A509" s="9">
        <v>31113</v>
      </c>
      <c r="B509" s="9">
        <f t="shared" si="29"/>
        <v>3</v>
      </c>
      <c r="C509" s="9">
        <f t="shared" si="30"/>
        <v>0</v>
      </c>
      <c r="D509" s="7" t="s">
        <v>494</v>
      </c>
      <c r="E509" s="8">
        <v>666</v>
      </c>
      <c r="F509" s="8">
        <v>12740</v>
      </c>
      <c r="G509" s="8">
        <v>36708</v>
      </c>
      <c r="H509" s="8">
        <v>59124</v>
      </c>
      <c r="I509" s="8">
        <v>514186.90637424187</v>
      </c>
      <c r="J509" s="8">
        <v>500</v>
      </c>
      <c r="K509" s="8">
        <v>500</v>
      </c>
      <c r="L509" s="7">
        <f t="shared" si="31"/>
        <v>108572</v>
      </c>
      <c r="M509" s="7">
        <f t="shared" si="28"/>
        <v>622758.90637424192</v>
      </c>
      <c r="N509" s="8"/>
      <c r="O509" s="8"/>
    </row>
    <row r="510" spans="1:15" x14ac:dyDescent="0.25">
      <c r="A510" s="9">
        <v>31114</v>
      </c>
      <c r="B510" s="9">
        <f t="shared" si="29"/>
        <v>3</v>
      </c>
      <c r="C510" s="9">
        <f t="shared" si="30"/>
        <v>0</v>
      </c>
      <c r="D510" s="7" t="s">
        <v>495</v>
      </c>
      <c r="E510" s="8">
        <v>885</v>
      </c>
      <c r="F510" s="8">
        <v>25052</v>
      </c>
      <c r="G510" s="8">
        <v>36320</v>
      </c>
      <c r="H510" s="8">
        <v>92023</v>
      </c>
      <c r="I510" s="8">
        <v>667910.12254192552</v>
      </c>
      <c r="J510" s="8">
        <v>500</v>
      </c>
      <c r="K510" s="8">
        <v>500</v>
      </c>
      <c r="L510" s="7">
        <f t="shared" si="31"/>
        <v>153395</v>
      </c>
      <c r="M510" s="7">
        <f t="shared" si="28"/>
        <v>821305.12254192552</v>
      </c>
      <c r="N510" s="8"/>
      <c r="O510" s="8"/>
    </row>
    <row r="511" spans="1:15" x14ac:dyDescent="0.25">
      <c r="A511" s="9">
        <v>31117</v>
      </c>
      <c r="B511" s="9">
        <f t="shared" si="29"/>
        <v>3</v>
      </c>
      <c r="C511" s="9">
        <f t="shared" si="30"/>
        <v>0</v>
      </c>
      <c r="D511" s="7" t="s">
        <v>496</v>
      </c>
      <c r="E511" s="8">
        <v>714</v>
      </c>
      <c r="F511" s="8">
        <v>13838</v>
      </c>
      <c r="G511" s="8">
        <v>23770</v>
      </c>
      <c r="H511" s="8">
        <v>51003</v>
      </c>
      <c r="I511" s="8">
        <v>551090.11503910541</v>
      </c>
      <c r="J511" s="8">
        <v>500</v>
      </c>
      <c r="K511" s="8">
        <v>500</v>
      </c>
      <c r="L511" s="7">
        <f t="shared" si="31"/>
        <v>88611</v>
      </c>
      <c r="M511" s="7">
        <f t="shared" si="28"/>
        <v>639701.11503910541</v>
      </c>
      <c r="N511" s="8"/>
      <c r="O511" s="8"/>
    </row>
    <row r="512" spans="1:15" x14ac:dyDescent="0.25">
      <c r="A512" s="9">
        <v>31119</v>
      </c>
      <c r="B512" s="9">
        <f t="shared" si="29"/>
        <v>3</v>
      </c>
      <c r="C512" s="9">
        <f t="shared" si="30"/>
        <v>0</v>
      </c>
      <c r="D512" s="7" t="s">
        <v>497</v>
      </c>
      <c r="E512" s="8">
        <v>533</v>
      </c>
      <c r="F512" s="8">
        <v>16197</v>
      </c>
      <c r="G512" s="8">
        <v>19608</v>
      </c>
      <c r="H512" s="8">
        <v>12986</v>
      </c>
      <c r="I512" s="8">
        <v>404478.31108159752</v>
      </c>
      <c r="J512" s="8">
        <v>500</v>
      </c>
      <c r="K512" s="8">
        <v>500</v>
      </c>
      <c r="L512" s="7">
        <f t="shared" si="31"/>
        <v>48791</v>
      </c>
      <c r="M512" s="7">
        <f t="shared" si="28"/>
        <v>453269.31108159752</v>
      </c>
      <c r="N512" s="8"/>
      <c r="O512" s="8"/>
    </row>
    <row r="513" spans="1:15" x14ac:dyDescent="0.25">
      <c r="A513" s="9">
        <v>31120</v>
      </c>
      <c r="B513" s="9">
        <f t="shared" si="29"/>
        <v>3</v>
      </c>
      <c r="C513" s="9">
        <f t="shared" si="30"/>
        <v>0</v>
      </c>
      <c r="D513" s="7" t="s">
        <v>498</v>
      </c>
      <c r="E513" s="8">
        <v>1031</v>
      </c>
      <c r="F513" s="8">
        <v>26066</v>
      </c>
      <c r="G513" s="8">
        <v>46769</v>
      </c>
      <c r="H513" s="8">
        <v>70375</v>
      </c>
      <c r="I513" s="8">
        <v>791773.45124930923</v>
      </c>
      <c r="J513" s="8">
        <v>500</v>
      </c>
      <c r="K513" s="8">
        <v>500</v>
      </c>
      <c r="L513" s="7">
        <f t="shared" si="31"/>
        <v>143210</v>
      </c>
      <c r="M513" s="7">
        <f t="shared" si="28"/>
        <v>934983.45124930923</v>
      </c>
      <c r="N513" s="8"/>
      <c r="O513" s="8"/>
    </row>
    <row r="514" spans="1:15" x14ac:dyDescent="0.25">
      <c r="A514" s="9">
        <v>31121</v>
      </c>
      <c r="B514" s="9">
        <f t="shared" si="29"/>
        <v>3</v>
      </c>
      <c r="C514" s="9">
        <f t="shared" si="30"/>
        <v>0</v>
      </c>
      <c r="D514" s="7" t="s">
        <v>499</v>
      </c>
      <c r="E514" s="8">
        <v>816</v>
      </c>
      <c r="F514" s="8">
        <v>20238</v>
      </c>
      <c r="G514" s="8">
        <v>63657</v>
      </c>
      <c r="H514" s="8">
        <v>228660</v>
      </c>
      <c r="I514" s="8">
        <v>637644.27428157302</v>
      </c>
      <c r="J514" s="8">
        <v>500</v>
      </c>
      <c r="K514" s="8">
        <v>500</v>
      </c>
      <c r="L514" s="7">
        <f t="shared" si="31"/>
        <v>312555</v>
      </c>
      <c r="M514" s="7">
        <f t="shared" si="28"/>
        <v>950199.27428157302</v>
      </c>
      <c r="N514" s="8"/>
      <c r="O514" s="8"/>
    </row>
    <row r="515" spans="1:15" x14ac:dyDescent="0.25">
      <c r="A515" s="9">
        <v>31123</v>
      </c>
      <c r="B515" s="9">
        <f t="shared" si="29"/>
        <v>3</v>
      </c>
      <c r="C515" s="9">
        <f t="shared" si="30"/>
        <v>0</v>
      </c>
      <c r="D515" s="7" t="s">
        <v>500</v>
      </c>
      <c r="E515" s="8">
        <v>1262</v>
      </c>
      <c r="F515" s="8">
        <v>23199</v>
      </c>
      <c r="G515" s="8">
        <v>96072</v>
      </c>
      <c r="H515" s="8">
        <v>394268</v>
      </c>
      <c r="I515" s="8">
        <v>1002496.3064299501</v>
      </c>
      <c r="J515" s="8">
        <v>500</v>
      </c>
      <c r="K515" s="8">
        <v>500</v>
      </c>
      <c r="L515" s="7">
        <f t="shared" si="31"/>
        <v>513539</v>
      </c>
      <c r="M515" s="7">
        <f t="shared" si="28"/>
        <v>1516035.3064299501</v>
      </c>
      <c r="N515" s="8"/>
      <c r="O515" s="8"/>
    </row>
    <row r="516" spans="1:15" x14ac:dyDescent="0.25">
      <c r="A516" s="9">
        <v>31124</v>
      </c>
      <c r="B516" s="9">
        <f t="shared" si="29"/>
        <v>3</v>
      </c>
      <c r="C516" s="9">
        <f t="shared" si="30"/>
        <v>0</v>
      </c>
      <c r="D516" s="7" t="s">
        <v>501</v>
      </c>
      <c r="E516" s="8">
        <v>1688</v>
      </c>
      <c r="F516" s="8">
        <v>33273</v>
      </c>
      <c r="G516" s="8">
        <v>86615</v>
      </c>
      <c r="H516" s="8">
        <v>148847</v>
      </c>
      <c r="I516" s="8">
        <v>1306906.8647107219</v>
      </c>
      <c r="J516" s="8">
        <v>500</v>
      </c>
      <c r="K516" s="8">
        <v>500</v>
      </c>
      <c r="L516" s="7">
        <f t="shared" si="31"/>
        <v>268735</v>
      </c>
      <c r="M516" s="7">
        <f t="shared" si="28"/>
        <v>1575641.8647107219</v>
      </c>
      <c r="N516" s="8"/>
      <c r="O516" s="8"/>
    </row>
    <row r="517" spans="1:15" x14ac:dyDescent="0.25">
      <c r="A517" s="9">
        <v>31129</v>
      </c>
      <c r="B517" s="9">
        <f t="shared" si="29"/>
        <v>3</v>
      </c>
      <c r="C517" s="9">
        <f t="shared" si="30"/>
        <v>0</v>
      </c>
      <c r="D517" s="7" t="s">
        <v>502</v>
      </c>
      <c r="E517" s="8">
        <v>1616</v>
      </c>
      <c r="F517" s="8">
        <v>66996</v>
      </c>
      <c r="G517" s="8">
        <v>88360</v>
      </c>
      <c r="H517" s="8">
        <v>166176</v>
      </c>
      <c r="I517" s="8">
        <v>1232764.4221914413</v>
      </c>
      <c r="J517" s="8">
        <v>500</v>
      </c>
      <c r="K517" s="8">
        <v>500</v>
      </c>
      <c r="L517" s="7">
        <f t="shared" si="31"/>
        <v>321532</v>
      </c>
      <c r="M517" s="7">
        <f t="shared" si="28"/>
        <v>1554296.4221914413</v>
      </c>
      <c r="N517" s="8"/>
      <c r="O517" s="8"/>
    </row>
    <row r="518" spans="1:15" x14ac:dyDescent="0.25">
      <c r="A518" s="9">
        <v>31130</v>
      </c>
      <c r="B518" s="9">
        <f t="shared" si="29"/>
        <v>3</v>
      </c>
      <c r="C518" s="9">
        <f t="shared" si="30"/>
        <v>0</v>
      </c>
      <c r="D518" s="7" t="s">
        <v>503</v>
      </c>
      <c r="E518" s="8">
        <v>744</v>
      </c>
      <c r="F518" s="8">
        <v>26580</v>
      </c>
      <c r="G518" s="8">
        <v>18540</v>
      </c>
      <c r="H518" s="8">
        <v>14360</v>
      </c>
      <c r="I518" s="8">
        <v>566724.1967688296</v>
      </c>
      <c r="J518" s="8">
        <v>500</v>
      </c>
      <c r="K518" s="8">
        <v>500</v>
      </c>
      <c r="L518" s="7">
        <f t="shared" si="31"/>
        <v>59480</v>
      </c>
      <c r="M518" s="7">
        <f t="shared" ref="M518:M581" si="32">L518+I518</f>
        <v>626204.1967688296</v>
      </c>
      <c r="N518" s="8"/>
      <c r="O518" s="8"/>
    </row>
    <row r="519" spans="1:15" x14ac:dyDescent="0.25">
      <c r="A519" s="9">
        <v>31201</v>
      </c>
      <c r="B519" s="9">
        <f t="shared" ref="B519:B582" si="33">INT(A519/10000)</f>
        <v>3</v>
      </c>
      <c r="C519" s="9">
        <f t="shared" ref="C519:C582" si="34">IF(E519&lt;=10000,0,IF(E519&lt;=20000,1,IF(E519&lt;=50000,2,3)))</f>
        <v>0</v>
      </c>
      <c r="D519" s="7" t="s">
        <v>504</v>
      </c>
      <c r="E519" s="8">
        <v>4566</v>
      </c>
      <c r="F519" s="8">
        <v>7168</v>
      </c>
      <c r="G519" s="8">
        <v>407227</v>
      </c>
      <c r="H519" s="8">
        <v>740638</v>
      </c>
      <c r="I519" s="8">
        <v>3511945.2902287524</v>
      </c>
      <c r="J519" s="8">
        <v>500</v>
      </c>
      <c r="K519" s="8">
        <v>500</v>
      </c>
      <c r="L519" s="7">
        <f t="shared" ref="L519:L582" si="35">F519/J519*500+G519/K519*500+H519</f>
        <v>1155033</v>
      </c>
      <c r="M519" s="7">
        <f t="shared" si="32"/>
        <v>4666978.2902287524</v>
      </c>
      <c r="N519" s="8"/>
      <c r="O519" s="8"/>
    </row>
    <row r="520" spans="1:15" x14ac:dyDescent="0.25">
      <c r="A520" s="9">
        <v>31202</v>
      </c>
      <c r="B520" s="9">
        <f t="shared" si="33"/>
        <v>3</v>
      </c>
      <c r="C520" s="9">
        <f t="shared" si="34"/>
        <v>0</v>
      </c>
      <c r="D520" s="7" t="s">
        <v>505</v>
      </c>
      <c r="E520" s="8">
        <v>1674</v>
      </c>
      <c r="F520" s="8">
        <v>7822</v>
      </c>
      <c r="G520" s="8">
        <v>125962</v>
      </c>
      <c r="H520" s="8">
        <v>167551</v>
      </c>
      <c r="I520" s="8">
        <v>1281391.4126453621</v>
      </c>
      <c r="J520" s="8">
        <v>500</v>
      </c>
      <c r="K520" s="8">
        <v>500</v>
      </c>
      <c r="L520" s="7">
        <f t="shared" si="35"/>
        <v>301335</v>
      </c>
      <c r="M520" s="7">
        <f t="shared" si="32"/>
        <v>1582726.4126453621</v>
      </c>
      <c r="N520" s="8"/>
      <c r="O520" s="8"/>
    </row>
    <row r="521" spans="1:15" x14ac:dyDescent="0.25">
      <c r="A521" s="9">
        <v>31203</v>
      </c>
      <c r="B521" s="9">
        <f t="shared" si="33"/>
        <v>3</v>
      </c>
      <c r="C521" s="9">
        <f t="shared" si="34"/>
        <v>0</v>
      </c>
      <c r="D521" s="7" t="s">
        <v>506</v>
      </c>
      <c r="E521" s="8">
        <v>3110</v>
      </c>
      <c r="F521" s="8">
        <v>54173</v>
      </c>
      <c r="G521" s="8">
        <v>216029</v>
      </c>
      <c r="H521" s="8">
        <v>632540</v>
      </c>
      <c r="I521" s="8">
        <v>2368721.9436891451</v>
      </c>
      <c r="J521" s="8">
        <v>500</v>
      </c>
      <c r="K521" s="8">
        <v>500</v>
      </c>
      <c r="L521" s="7">
        <f t="shared" si="35"/>
        <v>902742</v>
      </c>
      <c r="M521" s="7">
        <f t="shared" si="32"/>
        <v>3271463.9436891451</v>
      </c>
      <c r="N521" s="8"/>
      <c r="O521" s="8"/>
    </row>
    <row r="522" spans="1:15" x14ac:dyDescent="0.25">
      <c r="A522" s="9">
        <v>31204</v>
      </c>
      <c r="B522" s="9">
        <f t="shared" si="33"/>
        <v>3</v>
      </c>
      <c r="C522" s="9">
        <f t="shared" si="34"/>
        <v>0</v>
      </c>
      <c r="D522" s="7" t="s">
        <v>507</v>
      </c>
      <c r="E522" s="8">
        <v>1577</v>
      </c>
      <c r="F522" s="8">
        <v>48549</v>
      </c>
      <c r="G522" s="8">
        <v>78868</v>
      </c>
      <c r="H522" s="8">
        <v>88563</v>
      </c>
      <c r="I522" s="8">
        <v>1205548.1388396327</v>
      </c>
      <c r="J522" s="8">
        <v>500</v>
      </c>
      <c r="K522" s="8">
        <v>500</v>
      </c>
      <c r="L522" s="7">
        <f t="shared" si="35"/>
        <v>215980</v>
      </c>
      <c r="M522" s="7">
        <f t="shared" si="32"/>
        <v>1421528.1388396327</v>
      </c>
      <c r="N522" s="8"/>
      <c r="O522" s="8"/>
    </row>
    <row r="523" spans="1:15" x14ac:dyDescent="0.25">
      <c r="A523" s="9">
        <v>31205</v>
      </c>
      <c r="B523" s="9">
        <f t="shared" si="33"/>
        <v>3</v>
      </c>
      <c r="C523" s="9">
        <f t="shared" si="34"/>
        <v>0</v>
      </c>
      <c r="D523" s="7" t="s">
        <v>508</v>
      </c>
      <c r="E523" s="8">
        <v>2137</v>
      </c>
      <c r="F523" s="8">
        <v>29191</v>
      </c>
      <c r="G523" s="8">
        <v>125270</v>
      </c>
      <c r="H523" s="8">
        <v>107015</v>
      </c>
      <c r="I523" s="8">
        <v>1649872.2378173168</v>
      </c>
      <c r="J523" s="8">
        <v>500</v>
      </c>
      <c r="K523" s="8">
        <v>500</v>
      </c>
      <c r="L523" s="7">
        <f t="shared" si="35"/>
        <v>261476</v>
      </c>
      <c r="M523" s="7">
        <f t="shared" si="32"/>
        <v>1911348.2378173168</v>
      </c>
      <c r="N523" s="8"/>
      <c r="O523" s="8"/>
    </row>
    <row r="524" spans="1:15" x14ac:dyDescent="0.25">
      <c r="A524" s="9">
        <v>31206</v>
      </c>
      <c r="B524" s="9">
        <f t="shared" si="33"/>
        <v>3</v>
      </c>
      <c r="C524" s="9">
        <f t="shared" si="34"/>
        <v>0</v>
      </c>
      <c r="D524" s="7" t="s">
        <v>509</v>
      </c>
      <c r="E524" s="8">
        <v>2101</v>
      </c>
      <c r="F524" s="8">
        <v>12903</v>
      </c>
      <c r="G524" s="8">
        <v>276345</v>
      </c>
      <c r="H524" s="8">
        <v>1527876</v>
      </c>
      <c r="I524" s="8">
        <v>1522946.1053332398</v>
      </c>
      <c r="J524" s="8">
        <v>500</v>
      </c>
      <c r="K524" s="8">
        <v>500</v>
      </c>
      <c r="L524" s="7">
        <f t="shared" si="35"/>
        <v>1817124</v>
      </c>
      <c r="M524" s="7">
        <f t="shared" si="32"/>
        <v>3340070.1053332398</v>
      </c>
      <c r="N524" s="8"/>
      <c r="O524" s="8"/>
    </row>
    <row r="525" spans="1:15" x14ac:dyDescent="0.25">
      <c r="A525" s="9">
        <v>31207</v>
      </c>
      <c r="B525" s="9">
        <f t="shared" si="33"/>
        <v>3</v>
      </c>
      <c r="C525" s="9">
        <f t="shared" si="34"/>
        <v>0</v>
      </c>
      <c r="D525" s="7" t="s">
        <v>510</v>
      </c>
      <c r="E525" s="8">
        <v>3943</v>
      </c>
      <c r="F525" s="8">
        <v>39364</v>
      </c>
      <c r="G525" s="8">
        <v>244364</v>
      </c>
      <c r="H525" s="8">
        <v>521542</v>
      </c>
      <c r="I525" s="8">
        <v>3006568.8042333797</v>
      </c>
      <c r="J525" s="8">
        <v>500</v>
      </c>
      <c r="K525" s="8">
        <v>500</v>
      </c>
      <c r="L525" s="7">
        <f t="shared" si="35"/>
        <v>805270</v>
      </c>
      <c r="M525" s="7">
        <f t="shared" si="32"/>
        <v>3811838.8042333797</v>
      </c>
      <c r="N525" s="8"/>
      <c r="O525" s="8"/>
    </row>
    <row r="526" spans="1:15" x14ac:dyDescent="0.25">
      <c r="A526" s="9">
        <v>31208</v>
      </c>
      <c r="B526" s="9">
        <f t="shared" si="33"/>
        <v>3</v>
      </c>
      <c r="C526" s="9">
        <f t="shared" si="34"/>
        <v>0</v>
      </c>
      <c r="D526" s="7" t="s">
        <v>511</v>
      </c>
      <c r="E526" s="8">
        <v>3677</v>
      </c>
      <c r="F526" s="8">
        <v>72166</v>
      </c>
      <c r="G526" s="8">
        <v>270510</v>
      </c>
      <c r="H526" s="8">
        <v>285018</v>
      </c>
      <c r="I526" s="8">
        <v>2811268.5651462423</v>
      </c>
      <c r="J526" s="8">
        <v>500</v>
      </c>
      <c r="K526" s="8">
        <v>500</v>
      </c>
      <c r="L526" s="7">
        <f t="shared" si="35"/>
        <v>627694</v>
      </c>
      <c r="M526" s="7">
        <f t="shared" si="32"/>
        <v>3438962.5651462423</v>
      </c>
      <c r="N526" s="8"/>
      <c r="O526" s="8"/>
    </row>
    <row r="527" spans="1:15" x14ac:dyDescent="0.25">
      <c r="A527" s="9">
        <v>31213</v>
      </c>
      <c r="B527" s="9">
        <f t="shared" si="33"/>
        <v>3</v>
      </c>
      <c r="C527" s="9">
        <f t="shared" si="34"/>
        <v>1</v>
      </c>
      <c r="D527" s="7" t="s">
        <v>512</v>
      </c>
      <c r="E527" s="8">
        <v>12544</v>
      </c>
      <c r="F527" s="8">
        <v>3217</v>
      </c>
      <c r="G527" s="8">
        <v>1019398</v>
      </c>
      <c r="H527" s="8">
        <v>5267294</v>
      </c>
      <c r="I527" s="8">
        <v>10993783.18286931</v>
      </c>
      <c r="J527" s="8">
        <v>500</v>
      </c>
      <c r="K527" s="8">
        <v>500</v>
      </c>
      <c r="L527" s="7">
        <f t="shared" si="35"/>
        <v>6289909</v>
      </c>
      <c r="M527" s="7">
        <f t="shared" si="32"/>
        <v>17283692.182869308</v>
      </c>
      <c r="N527" s="8"/>
      <c r="O527" s="8"/>
    </row>
    <row r="528" spans="1:15" x14ac:dyDescent="0.25">
      <c r="A528" s="9">
        <v>31214</v>
      </c>
      <c r="B528" s="9">
        <f t="shared" si="33"/>
        <v>3</v>
      </c>
      <c r="C528" s="9">
        <f t="shared" si="34"/>
        <v>0</v>
      </c>
      <c r="D528" s="7" t="s">
        <v>513</v>
      </c>
      <c r="E528" s="8">
        <v>8004</v>
      </c>
      <c r="F528" s="8">
        <v>7052</v>
      </c>
      <c r="G528" s="8">
        <v>698115</v>
      </c>
      <c r="H528" s="8">
        <v>1848102</v>
      </c>
      <c r="I528" s="8">
        <v>6337922.8689800082</v>
      </c>
      <c r="J528" s="8">
        <v>500</v>
      </c>
      <c r="K528" s="8">
        <v>500</v>
      </c>
      <c r="L528" s="7">
        <f t="shared" si="35"/>
        <v>2553269</v>
      </c>
      <c r="M528" s="7">
        <f t="shared" si="32"/>
        <v>8891191.8689800091</v>
      </c>
      <c r="N528" s="8"/>
      <c r="O528" s="8"/>
    </row>
    <row r="529" spans="1:15" x14ac:dyDescent="0.25">
      <c r="A529" s="9">
        <v>31215</v>
      </c>
      <c r="B529" s="9">
        <f t="shared" si="33"/>
        <v>3</v>
      </c>
      <c r="C529" s="9">
        <f t="shared" si="34"/>
        <v>0</v>
      </c>
      <c r="D529" s="7" t="s">
        <v>514</v>
      </c>
      <c r="E529" s="8">
        <v>1242</v>
      </c>
      <c r="F529" s="8">
        <v>31959</v>
      </c>
      <c r="G529" s="8">
        <v>78892</v>
      </c>
      <c r="H529" s="8">
        <v>48880</v>
      </c>
      <c r="I529" s="8">
        <v>944802.09387565276</v>
      </c>
      <c r="J529" s="8">
        <v>500</v>
      </c>
      <c r="K529" s="8">
        <v>500</v>
      </c>
      <c r="L529" s="7">
        <f t="shared" si="35"/>
        <v>159731</v>
      </c>
      <c r="M529" s="7">
        <f t="shared" si="32"/>
        <v>1104533.0938756526</v>
      </c>
      <c r="N529" s="8"/>
      <c r="O529" s="8"/>
    </row>
    <row r="530" spans="1:15" x14ac:dyDescent="0.25">
      <c r="A530" s="9">
        <v>31216</v>
      </c>
      <c r="B530" s="9">
        <f t="shared" si="33"/>
        <v>3</v>
      </c>
      <c r="C530" s="9">
        <f t="shared" si="34"/>
        <v>0</v>
      </c>
      <c r="D530" s="7" t="s">
        <v>515</v>
      </c>
      <c r="E530" s="8">
        <v>4854</v>
      </c>
      <c r="F530" s="8">
        <v>23028</v>
      </c>
      <c r="G530" s="8">
        <v>381221</v>
      </c>
      <c r="H530" s="8">
        <v>3050120</v>
      </c>
      <c r="I530" s="8">
        <v>3445461.195517682</v>
      </c>
      <c r="J530" s="8">
        <v>500</v>
      </c>
      <c r="K530" s="8">
        <v>500</v>
      </c>
      <c r="L530" s="7">
        <f t="shared" si="35"/>
        <v>3454369</v>
      </c>
      <c r="M530" s="7">
        <f t="shared" si="32"/>
        <v>6899830.1955176815</v>
      </c>
      <c r="N530" s="8"/>
      <c r="O530" s="8"/>
    </row>
    <row r="531" spans="1:15" x14ac:dyDescent="0.25">
      <c r="A531" s="9">
        <v>31224</v>
      </c>
      <c r="B531" s="9">
        <f t="shared" si="33"/>
        <v>3</v>
      </c>
      <c r="C531" s="9">
        <f t="shared" si="34"/>
        <v>0</v>
      </c>
      <c r="D531" s="7" t="s">
        <v>516</v>
      </c>
      <c r="E531" s="8">
        <v>1400</v>
      </c>
      <c r="F531" s="8">
        <v>29750</v>
      </c>
      <c r="G531" s="8">
        <v>62987</v>
      </c>
      <c r="H531" s="8">
        <v>87639</v>
      </c>
      <c r="I531" s="8">
        <v>1078988.5517410047</v>
      </c>
      <c r="J531" s="8">
        <v>500</v>
      </c>
      <c r="K531" s="8">
        <v>500</v>
      </c>
      <c r="L531" s="7">
        <f t="shared" si="35"/>
        <v>180376</v>
      </c>
      <c r="M531" s="7">
        <f t="shared" si="32"/>
        <v>1259364.5517410047</v>
      </c>
      <c r="N531" s="8"/>
      <c r="O531" s="8"/>
    </row>
    <row r="532" spans="1:15" x14ac:dyDescent="0.25">
      <c r="A532" s="9">
        <v>31226</v>
      </c>
      <c r="B532" s="9">
        <f t="shared" si="33"/>
        <v>3</v>
      </c>
      <c r="C532" s="9">
        <f t="shared" si="34"/>
        <v>0</v>
      </c>
      <c r="D532" s="7" t="s">
        <v>517</v>
      </c>
      <c r="E532" s="8">
        <v>3766</v>
      </c>
      <c r="F532" s="8">
        <v>70310</v>
      </c>
      <c r="G532" s="8">
        <v>175650</v>
      </c>
      <c r="H532" s="8">
        <v>311013</v>
      </c>
      <c r="I532" s="8">
        <v>2884589.5381845403</v>
      </c>
      <c r="J532" s="8">
        <v>500</v>
      </c>
      <c r="K532" s="8">
        <v>500</v>
      </c>
      <c r="L532" s="7">
        <f t="shared" si="35"/>
        <v>556973</v>
      </c>
      <c r="M532" s="7">
        <f t="shared" si="32"/>
        <v>3441562.5381845403</v>
      </c>
      <c r="N532" s="8"/>
      <c r="O532" s="8"/>
    </row>
    <row r="533" spans="1:15" x14ac:dyDescent="0.25">
      <c r="A533" s="9">
        <v>31227</v>
      </c>
      <c r="B533" s="9">
        <f t="shared" si="33"/>
        <v>3</v>
      </c>
      <c r="C533" s="9">
        <f t="shared" si="34"/>
        <v>0</v>
      </c>
      <c r="D533" s="7" t="s">
        <v>518</v>
      </c>
      <c r="E533" s="8">
        <v>2138</v>
      </c>
      <c r="F533" s="8">
        <v>5807</v>
      </c>
      <c r="G533" s="8">
        <v>225868</v>
      </c>
      <c r="H533" s="8">
        <v>511522</v>
      </c>
      <c r="I533" s="8">
        <v>1592697.8957675989</v>
      </c>
      <c r="J533" s="8">
        <v>500</v>
      </c>
      <c r="K533" s="8">
        <v>500</v>
      </c>
      <c r="L533" s="7">
        <f t="shared" si="35"/>
        <v>743197</v>
      </c>
      <c r="M533" s="7">
        <f t="shared" si="32"/>
        <v>2335894.8957675989</v>
      </c>
      <c r="N533" s="8"/>
      <c r="O533" s="8"/>
    </row>
    <row r="534" spans="1:15" x14ac:dyDescent="0.25">
      <c r="A534" s="9">
        <v>31228</v>
      </c>
      <c r="B534" s="9">
        <f t="shared" si="33"/>
        <v>3</v>
      </c>
      <c r="C534" s="9">
        <f t="shared" si="34"/>
        <v>0</v>
      </c>
      <c r="D534" s="7" t="s">
        <v>519</v>
      </c>
      <c r="E534" s="8">
        <v>1039</v>
      </c>
      <c r="F534" s="8">
        <v>25264</v>
      </c>
      <c r="G534" s="8">
        <v>51591</v>
      </c>
      <c r="H534" s="8">
        <v>54298</v>
      </c>
      <c r="I534" s="8">
        <v>794129.56029066455</v>
      </c>
      <c r="J534" s="8">
        <v>500</v>
      </c>
      <c r="K534" s="8">
        <v>500</v>
      </c>
      <c r="L534" s="7">
        <f t="shared" si="35"/>
        <v>131153</v>
      </c>
      <c r="M534" s="7">
        <f t="shared" si="32"/>
        <v>925282.56029066455</v>
      </c>
      <c r="N534" s="8"/>
      <c r="O534" s="8"/>
    </row>
    <row r="535" spans="1:15" x14ac:dyDescent="0.25">
      <c r="A535" s="9">
        <v>31229</v>
      </c>
      <c r="B535" s="9">
        <f t="shared" si="33"/>
        <v>3</v>
      </c>
      <c r="C535" s="9">
        <f t="shared" si="34"/>
        <v>0</v>
      </c>
      <c r="D535" s="7" t="s">
        <v>520</v>
      </c>
      <c r="E535" s="8">
        <v>1330</v>
      </c>
      <c r="F535" s="8">
        <v>7331</v>
      </c>
      <c r="G535" s="8">
        <v>93242</v>
      </c>
      <c r="H535" s="8">
        <v>416346</v>
      </c>
      <c r="I535" s="8">
        <v>998201.2689219896</v>
      </c>
      <c r="J535" s="8">
        <v>500</v>
      </c>
      <c r="K535" s="8">
        <v>500</v>
      </c>
      <c r="L535" s="7">
        <f t="shared" si="35"/>
        <v>516919</v>
      </c>
      <c r="M535" s="7">
        <f t="shared" si="32"/>
        <v>1515120.2689219895</v>
      </c>
      <c r="N535" s="8"/>
      <c r="O535" s="8"/>
    </row>
    <row r="536" spans="1:15" x14ac:dyDescent="0.25">
      <c r="A536" s="9">
        <v>31230</v>
      </c>
      <c r="B536" s="9">
        <f t="shared" si="33"/>
        <v>3</v>
      </c>
      <c r="C536" s="9">
        <f t="shared" si="34"/>
        <v>1</v>
      </c>
      <c r="D536" s="7" t="s">
        <v>521</v>
      </c>
      <c r="E536" s="8">
        <v>16224</v>
      </c>
      <c r="F536" s="8">
        <v>18113</v>
      </c>
      <c r="G536" s="8">
        <v>1368873</v>
      </c>
      <c r="H536" s="8">
        <v>5693571</v>
      </c>
      <c r="I536" s="8">
        <v>14345115.350829691</v>
      </c>
      <c r="J536" s="8">
        <v>500</v>
      </c>
      <c r="K536" s="8">
        <v>500</v>
      </c>
      <c r="L536" s="7">
        <f t="shared" si="35"/>
        <v>7080557</v>
      </c>
      <c r="M536" s="7">
        <f t="shared" si="32"/>
        <v>21425672.350829691</v>
      </c>
      <c r="N536" s="8"/>
      <c r="O536" s="8"/>
    </row>
    <row r="537" spans="1:15" x14ac:dyDescent="0.25">
      <c r="A537" s="9">
        <v>31234</v>
      </c>
      <c r="B537" s="9">
        <f t="shared" si="33"/>
        <v>3</v>
      </c>
      <c r="C537" s="9">
        <f t="shared" si="34"/>
        <v>0</v>
      </c>
      <c r="D537" s="7" t="s">
        <v>522</v>
      </c>
      <c r="E537" s="8">
        <v>1571</v>
      </c>
      <c r="F537" s="8">
        <v>49349</v>
      </c>
      <c r="G537" s="8">
        <v>88456</v>
      </c>
      <c r="H537" s="8">
        <v>149195</v>
      </c>
      <c r="I537" s="8">
        <v>1195621.5997625475</v>
      </c>
      <c r="J537" s="8">
        <v>500</v>
      </c>
      <c r="K537" s="8">
        <v>500</v>
      </c>
      <c r="L537" s="7">
        <f t="shared" si="35"/>
        <v>287000</v>
      </c>
      <c r="M537" s="7">
        <f t="shared" si="32"/>
        <v>1482621.5997625475</v>
      </c>
      <c r="N537" s="8"/>
      <c r="O537" s="8"/>
    </row>
    <row r="538" spans="1:15" x14ac:dyDescent="0.25">
      <c r="A538" s="9">
        <v>31235</v>
      </c>
      <c r="B538" s="9">
        <f t="shared" si="33"/>
        <v>3</v>
      </c>
      <c r="C538" s="9">
        <f t="shared" si="34"/>
        <v>1</v>
      </c>
      <c r="D538" s="7" t="s">
        <v>821</v>
      </c>
      <c r="E538" s="8">
        <v>10583</v>
      </c>
      <c r="F538" s="8">
        <v>20528</v>
      </c>
      <c r="G538" s="8">
        <v>1282493</v>
      </c>
      <c r="H538" s="8">
        <v>3441424</v>
      </c>
      <c r="I538" s="8">
        <v>9193058.3784318808</v>
      </c>
      <c r="J538" s="8">
        <v>500</v>
      </c>
      <c r="K538" s="8">
        <v>500</v>
      </c>
      <c r="L538" s="7">
        <f t="shared" si="35"/>
        <v>4744445</v>
      </c>
      <c r="M538" s="7">
        <f t="shared" si="32"/>
        <v>13937503.378431881</v>
      </c>
      <c r="N538" s="8"/>
      <c r="O538" s="8"/>
    </row>
    <row r="539" spans="1:15" x14ac:dyDescent="0.25">
      <c r="A539" s="9">
        <v>31301</v>
      </c>
      <c r="B539" s="9">
        <f t="shared" si="33"/>
        <v>3</v>
      </c>
      <c r="C539" s="9">
        <f t="shared" si="34"/>
        <v>0</v>
      </c>
      <c r="D539" s="7" t="s">
        <v>523</v>
      </c>
      <c r="E539" s="8">
        <v>672</v>
      </c>
      <c r="F539" s="8">
        <v>2537</v>
      </c>
      <c r="G539" s="8">
        <v>37125</v>
      </c>
      <c r="H539" s="8">
        <v>20879</v>
      </c>
      <c r="I539" s="8">
        <v>527705.60415382276</v>
      </c>
      <c r="J539" s="8">
        <v>500</v>
      </c>
      <c r="K539" s="8">
        <v>500</v>
      </c>
      <c r="L539" s="7">
        <f t="shared" si="35"/>
        <v>60541</v>
      </c>
      <c r="M539" s="7">
        <f t="shared" si="32"/>
        <v>588246.60415382276</v>
      </c>
      <c r="N539" s="8"/>
      <c r="O539" s="8"/>
    </row>
    <row r="540" spans="1:15" x14ac:dyDescent="0.25">
      <c r="A540" s="9">
        <v>31302</v>
      </c>
      <c r="B540" s="9">
        <f t="shared" si="33"/>
        <v>3</v>
      </c>
      <c r="C540" s="9">
        <f t="shared" si="34"/>
        <v>0</v>
      </c>
      <c r="D540" s="7" t="s">
        <v>2054</v>
      </c>
      <c r="E540" s="8">
        <v>1046</v>
      </c>
      <c r="F540" s="8">
        <v>6997</v>
      </c>
      <c r="G540" s="8">
        <v>37593</v>
      </c>
      <c r="H540" s="8">
        <v>73009</v>
      </c>
      <c r="I540" s="8">
        <v>810083.92183958262</v>
      </c>
      <c r="J540" s="8">
        <v>500</v>
      </c>
      <c r="K540" s="8">
        <v>500</v>
      </c>
      <c r="L540" s="7">
        <f t="shared" si="35"/>
        <v>117599</v>
      </c>
      <c r="M540" s="7">
        <f t="shared" si="32"/>
        <v>927682.92183958262</v>
      </c>
      <c r="N540" s="8"/>
      <c r="O540" s="8"/>
    </row>
    <row r="541" spans="1:15" x14ac:dyDescent="0.25">
      <c r="A541" s="9">
        <v>31303</v>
      </c>
      <c r="B541" s="9">
        <f t="shared" si="33"/>
        <v>3</v>
      </c>
      <c r="C541" s="9">
        <f t="shared" si="34"/>
        <v>0</v>
      </c>
      <c r="D541" s="7" t="s">
        <v>2055</v>
      </c>
      <c r="E541" s="8">
        <v>1232</v>
      </c>
      <c r="F541" s="8">
        <v>10208</v>
      </c>
      <c r="G541" s="8">
        <v>75287</v>
      </c>
      <c r="H541" s="8">
        <v>48139</v>
      </c>
      <c r="I541" s="8">
        <v>953690.59254840761</v>
      </c>
      <c r="J541" s="8">
        <v>500</v>
      </c>
      <c r="K541" s="8">
        <v>500</v>
      </c>
      <c r="L541" s="7">
        <f t="shared" si="35"/>
        <v>133634</v>
      </c>
      <c r="M541" s="7">
        <f t="shared" si="32"/>
        <v>1087324.5925484076</v>
      </c>
      <c r="N541" s="8"/>
      <c r="O541" s="8"/>
    </row>
    <row r="542" spans="1:15" x14ac:dyDescent="0.25">
      <c r="A542" s="9">
        <v>31304</v>
      </c>
      <c r="B542" s="9">
        <f t="shared" si="33"/>
        <v>3</v>
      </c>
      <c r="C542" s="9">
        <f t="shared" si="34"/>
        <v>0</v>
      </c>
      <c r="D542" s="7" t="s">
        <v>524</v>
      </c>
      <c r="E542" s="8">
        <v>873</v>
      </c>
      <c r="F542" s="8">
        <v>6995</v>
      </c>
      <c r="G542" s="8">
        <v>68580</v>
      </c>
      <c r="H542" s="8">
        <v>268544</v>
      </c>
      <c r="I542" s="8">
        <v>805906.31242175202</v>
      </c>
      <c r="J542" s="8">
        <v>500</v>
      </c>
      <c r="K542" s="8">
        <v>500</v>
      </c>
      <c r="L542" s="7">
        <f t="shared" si="35"/>
        <v>344119</v>
      </c>
      <c r="M542" s="7">
        <f t="shared" si="32"/>
        <v>1150025.3124217521</v>
      </c>
      <c r="N542" s="8"/>
      <c r="O542" s="8"/>
    </row>
    <row r="543" spans="1:15" x14ac:dyDescent="0.25">
      <c r="A543" s="9">
        <v>31308</v>
      </c>
      <c r="B543" s="9">
        <f t="shared" si="33"/>
        <v>3</v>
      </c>
      <c r="C543" s="9">
        <f t="shared" si="34"/>
        <v>0</v>
      </c>
      <c r="D543" s="7" t="s">
        <v>525</v>
      </c>
      <c r="E543" s="8">
        <v>3001</v>
      </c>
      <c r="F543" s="8">
        <v>37998</v>
      </c>
      <c r="G543" s="8">
        <v>148220</v>
      </c>
      <c r="H543" s="8">
        <v>472885</v>
      </c>
      <c r="I543" s="8">
        <v>2330719.2809048835</v>
      </c>
      <c r="J543" s="8">
        <v>500</v>
      </c>
      <c r="K543" s="8">
        <v>500</v>
      </c>
      <c r="L543" s="7">
        <f t="shared" si="35"/>
        <v>659103</v>
      </c>
      <c r="M543" s="7">
        <f t="shared" si="32"/>
        <v>2989822.2809048835</v>
      </c>
      <c r="N543" s="8"/>
      <c r="O543" s="8"/>
    </row>
    <row r="544" spans="1:15" x14ac:dyDescent="0.25">
      <c r="A544" s="9">
        <v>31309</v>
      </c>
      <c r="B544" s="9">
        <f t="shared" si="33"/>
        <v>3</v>
      </c>
      <c r="C544" s="9">
        <f t="shared" si="34"/>
        <v>0</v>
      </c>
      <c r="D544" s="7" t="s">
        <v>526</v>
      </c>
      <c r="E544" s="8">
        <v>2983</v>
      </c>
      <c r="F544" s="8">
        <v>12869</v>
      </c>
      <c r="G544" s="8">
        <v>169258</v>
      </c>
      <c r="H544" s="8">
        <v>252508</v>
      </c>
      <c r="I544" s="8">
        <v>2365614.7693577847</v>
      </c>
      <c r="J544" s="8">
        <v>500</v>
      </c>
      <c r="K544" s="8">
        <v>500</v>
      </c>
      <c r="L544" s="7">
        <f t="shared" si="35"/>
        <v>434635</v>
      </c>
      <c r="M544" s="7">
        <f t="shared" si="32"/>
        <v>2800249.7693577847</v>
      </c>
      <c r="N544" s="8"/>
      <c r="O544" s="8"/>
    </row>
    <row r="545" spans="1:15" x14ac:dyDescent="0.25">
      <c r="A545" s="9">
        <v>31310</v>
      </c>
      <c r="B545" s="9">
        <f t="shared" si="33"/>
        <v>3</v>
      </c>
      <c r="C545" s="9">
        <f t="shared" si="34"/>
        <v>0</v>
      </c>
      <c r="D545" s="7" t="s">
        <v>527</v>
      </c>
      <c r="E545" s="8">
        <v>2149</v>
      </c>
      <c r="F545" s="8">
        <v>21404</v>
      </c>
      <c r="G545" s="8">
        <v>141893</v>
      </c>
      <c r="H545" s="8">
        <v>381618</v>
      </c>
      <c r="I545" s="8">
        <v>1646680.3651542519</v>
      </c>
      <c r="J545" s="8">
        <v>500</v>
      </c>
      <c r="K545" s="8">
        <v>500</v>
      </c>
      <c r="L545" s="7">
        <f t="shared" si="35"/>
        <v>544915</v>
      </c>
      <c r="M545" s="7">
        <f t="shared" si="32"/>
        <v>2191595.3651542519</v>
      </c>
      <c r="N545" s="8"/>
      <c r="O545" s="8"/>
    </row>
    <row r="546" spans="1:15" x14ac:dyDescent="0.25">
      <c r="A546" s="9">
        <v>31311</v>
      </c>
      <c r="B546" s="9">
        <f t="shared" si="33"/>
        <v>3</v>
      </c>
      <c r="C546" s="9">
        <f t="shared" si="34"/>
        <v>0</v>
      </c>
      <c r="D546" s="7" t="s">
        <v>528</v>
      </c>
      <c r="E546" s="8">
        <v>3688</v>
      </c>
      <c r="F546" s="8">
        <v>22683</v>
      </c>
      <c r="G546" s="8">
        <v>189281</v>
      </c>
      <c r="H546" s="8">
        <v>450244</v>
      </c>
      <c r="I546" s="8">
        <v>2868383.7517691078</v>
      </c>
      <c r="J546" s="8">
        <v>500</v>
      </c>
      <c r="K546" s="8">
        <v>500</v>
      </c>
      <c r="L546" s="7">
        <f t="shared" si="35"/>
        <v>662208</v>
      </c>
      <c r="M546" s="7">
        <f t="shared" si="32"/>
        <v>3530591.7517691078</v>
      </c>
      <c r="N546" s="8"/>
      <c r="O546" s="8"/>
    </row>
    <row r="547" spans="1:15" x14ac:dyDescent="0.25">
      <c r="A547" s="9">
        <v>31315</v>
      </c>
      <c r="B547" s="9">
        <f t="shared" si="33"/>
        <v>3</v>
      </c>
      <c r="C547" s="9">
        <f t="shared" si="34"/>
        <v>0</v>
      </c>
      <c r="D547" s="7" t="s">
        <v>529</v>
      </c>
      <c r="E547" s="8">
        <v>2023</v>
      </c>
      <c r="F547" s="8">
        <v>5256</v>
      </c>
      <c r="G547" s="8">
        <v>119676</v>
      </c>
      <c r="H547" s="8">
        <v>244335</v>
      </c>
      <c r="I547" s="8">
        <v>1609989.2149222642</v>
      </c>
      <c r="J547" s="8">
        <v>500</v>
      </c>
      <c r="K547" s="8">
        <v>500</v>
      </c>
      <c r="L547" s="7">
        <f t="shared" si="35"/>
        <v>369267</v>
      </c>
      <c r="M547" s="7">
        <f t="shared" si="32"/>
        <v>1979256.2149222642</v>
      </c>
      <c r="N547" s="8"/>
      <c r="O547" s="8"/>
    </row>
    <row r="548" spans="1:15" x14ac:dyDescent="0.25">
      <c r="A548" s="9">
        <v>31319</v>
      </c>
      <c r="B548" s="9">
        <f t="shared" si="33"/>
        <v>3</v>
      </c>
      <c r="C548" s="9">
        <f t="shared" si="34"/>
        <v>0</v>
      </c>
      <c r="D548" s="7" t="s">
        <v>530</v>
      </c>
      <c r="E548" s="8">
        <v>1182</v>
      </c>
      <c r="F548" s="8">
        <v>18948</v>
      </c>
      <c r="G548" s="8">
        <v>40381</v>
      </c>
      <c r="H548" s="8">
        <v>99918</v>
      </c>
      <c r="I548" s="8">
        <v>898660.94863505126</v>
      </c>
      <c r="J548" s="8">
        <v>500</v>
      </c>
      <c r="K548" s="8">
        <v>500</v>
      </c>
      <c r="L548" s="7">
        <f t="shared" si="35"/>
        <v>159247</v>
      </c>
      <c r="M548" s="7">
        <f t="shared" si="32"/>
        <v>1057907.9486350513</v>
      </c>
      <c r="N548" s="8"/>
      <c r="O548" s="8"/>
    </row>
    <row r="549" spans="1:15" x14ac:dyDescent="0.25">
      <c r="A549" s="9">
        <v>31321</v>
      </c>
      <c r="B549" s="9">
        <f t="shared" si="33"/>
        <v>3</v>
      </c>
      <c r="C549" s="9">
        <f t="shared" si="34"/>
        <v>0</v>
      </c>
      <c r="D549" s="7" t="s">
        <v>531</v>
      </c>
      <c r="E549" s="8">
        <v>766</v>
      </c>
      <c r="F549" s="8">
        <v>2589</v>
      </c>
      <c r="G549" s="8">
        <v>44687</v>
      </c>
      <c r="H549" s="8">
        <v>13313</v>
      </c>
      <c r="I549" s="8">
        <v>603221.34905021882</v>
      </c>
      <c r="J549" s="8">
        <v>500</v>
      </c>
      <c r="K549" s="8">
        <v>500</v>
      </c>
      <c r="L549" s="7">
        <f t="shared" si="35"/>
        <v>60589</v>
      </c>
      <c r="M549" s="7">
        <f t="shared" si="32"/>
        <v>663810.34905021882</v>
      </c>
      <c r="N549" s="8"/>
      <c r="O549" s="8"/>
    </row>
    <row r="550" spans="1:15" x14ac:dyDescent="0.25">
      <c r="A550" s="9">
        <v>31322</v>
      </c>
      <c r="B550" s="9">
        <f t="shared" si="33"/>
        <v>3</v>
      </c>
      <c r="C550" s="9">
        <f t="shared" si="34"/>
        <v>0</v>
      </c>
      <c r="D550" s="7" t="s">
        <v>532</v>
      </c>
      <c r="E550" s="8">
        <v>7572</v>
      </c>
      <c r="F550" s="8">
        <v>60031</v>
      </c>
      <c r="G550" s="8">
        <v>390693</v>
      </c>
      <c r="H550" s="8">
        <v>1672433</v>
      </c>
      <c r="I550" s="8">
        <v>6344630.2859513834</v>
      </c>
      <c r="J550" s="8">
        <v>500</v>
      </c>
      <c r="K550" s="8">
        <v>500</v>
      </c>
      <c r="L550" s="7">
        <f t="shared" si="35"/>
        <v>2123157</v>
      </c>
      <c r="M550" s="7">
        <f t="shared" si="32"/>
        <v>8467787.2859513834</v>
      </c>
      <c r="N550" s="8"/>
      <c r="O550" s="8"/>
    </row>
    <row r="551" spans="1:15" x14ac:dyDescent="0.25">
      <c r="A551" s="9">
        <v>31323</v>
      </c>
      <c r="B551" s="9">
        <f t="shared" si="33"/>
        <v>3</v>
      </c>
      <c r="C551" s="9">
        <f t="shared" si="34"/>
        <v>0</v>
      </c>
      <c r="D551" s="7" t="s">
        <v>533</v>
      </c>
      <c r="E551" s="8">
        <v>1424</v>
      </c>
      <c r="F551" s="8">
        <v>11495</v>
      </c>
      <c r="G551" s="8">
        <v>62988</v>
      </c>
      <c r="H551" s="8">
        <v>77247</v>
      </c>
      <c r="I551" s="8">
        <v>1125157.4798219462</v>
      </c>
      <c r="J551" s="8">
        <v>500</v>
      </c>
      <c r="K551" s="8">
        <v>500</v>
      </c>
      <c r="L551" s="7">
        <f t="shared" si="35"/>
        <v>151730</v>
      </c>
      <c r="M551" s="7">
        <f t="shared" si="32"/>
        <v>1276887.4798219462</v>
      </c>
      <c r="N551" s="8"/>
      <c r="O551" s="8"/>
    </row>
    <row r="552" spans="1:15" x14ac:dyDescent="0.25">
      <c r="A552" s="9">
        <v>31324</v>
      </c>
      <c r="B552" s="9">
        <f t="shared" si="33"/>
        <v>3</v>
      </c>
      <c r="C552" s="9">
        <f t="shared" si="34"/>
        <v>0</v>
      </c>
      <c r="D552" s="7" t="s">
        <v>534</v>
      </c>
      <c r="E552" s="8">
        <v>2054</v>
      </c>
      <c r="F552" s="8">
        <v>17662</v>
      </c>
      <c r="G552" s="8">
        <v>75859</v>
      </c>
      <c r="H552" s="8">
        <v>207524</v>
      </c>
      <c r="I552" s="8">
        <v>1600044.5117902071</v>
      </c>
      <c r="J552" s="8">
        <v>500</v>
      </c>
      <c r="K552" s="8">
        <v>500</v>
      </c>
      <c r="L552" s="7">
        <f t="shared" si="35"/>
        <v>301045</v>
      </c>
      <c r="M552" s="7">
        <f t="shared" si="32"/>
        <v>1901089.5117902071</v>
      </c>
      <c r="N552" s="8"/>
      <c r="O552" s="8"/>
    </row>
    <row r="553" spans="1:15" x14ac:dyDescent="0.25">
      <c r="A553" s="9">
        <v>31326</v>
      </c>
      <c r="B553" s="9">
        <f t="shared" si="33"/>
        <v>3</v>
      </c>
      <c r="C553" s="9">
        <f t="shared" si="34"/>
        <v>0</v>
      </c>
      <c r="D553" s="7" t="s">
        <v>535</v>
      </c>
      <c r="E553" s="8">
        <v>915</v>
      </c>
      <c r="F553" s="8">
        <v>8062</v>
      </c>
      <c r="G553" s="8">
        <v>39138</v>
      </c>
      <c r="H553" s="8">
        <v>44214</v>
      </c>
      <c r="I553" s="8">
        <v>712252.24286722089</v>
      </c>
      <c r="J553" s="8">
        <v>500</v>
      </c>
      <c r="K553" s="8">
        <v>500</v>
      </c>
      <c r="L553" s="7">
        <f t="shared" si="35"/>
        <v>91414</v>
      </c>
      <c r="M553" s="7">
        <f t="shared" si="32"/>
        <v>803666.24286722089</v>
      </c>
      <c r="N553" s="8"/>
      <c r="O553" s="8"/>
    </row>
    <row r="554" spans="1:15" x14ac:dyDescent="0.25">
      <c r="A554" s="9">
        <v>31327</v>
      </c>
      <c r="B554" s="9">
        <f t="shared" si="33"/>
        <v>3</v>
      </c>
      <c r="C554" s="9">
        <f t="shared" si="34"/>
        <v>0</v>
      </c>
      <c r="D554" s="7" t="s">
        <v>536</v>
      </c>
      <c r="E554" s="8">
        <v>3552</v>
      </c>
      <c r="F554" s="8">
        <v>9176</v>
      </c>
      <c r="G554" s="8">
        <v>181427</v>
      </c>
      <c r="H554" s="8">
        <v>367317</v>
      </c>
      <c r="I554" s="8">
        <v>2763619.7835563184</v>
      </c>
      <c r="J554" s="8">
        <v>500</v>
      </c>
      <c r="K554" s="8">
        <v>500</v>
      </c>
      <c r="L554" s="7">
        <f t="shared" si="35"/>
        <v>557920</v>
      </c>
      <c r="M554" s="7">
        <f t="shared" si="32"/>
        <v>3321539.7835563184</v>
      </c>
      <c r="N554" s="8"/>
      <c r="O554" s="8"/>
    </row>
    <row r="555" spans="1:15" x14ac:dyDescent="0.25">
      <c r="A555" s="9">
        <v>31330</v>
      </c>
      <c r="B555" s="9">
        <f t="shared" si="33"/>
        <v>3</v>
      </c>
      <c r="C555" s="9">
        <f t="shared" si="34"/>
        <v>0</v>
      </c>
      <c r="D555" s="7" t="s">
        <v>249</v>
      </c>
      <c r="E555" s="8">
        <v>1368</v>
      </c>
      <c r="F555" s="8">
        <v>4789</v>
      </c>
      <c r="G555" s="8">
        <v>56649</v>
      </c>
      <c r="H555" s="8">
        <v>88683</v>
      </c>
      <c r="I555" s="8">
        <v>1069350.1326135434</v>
      </c>
      <c r="J555" s="8">
        <v>500</v>
      </c>
      <c r="K555" s="8">
        <v>500</v>
      </c>
      <c r="L555" s="7">
        <f t="shared" si="35"/>
        <v>150121</v>
      </c>
      <c r="M555" s="7">
        <f t="shared" si="32"/>
        <v>1219471.1326135434</v>
      </c>
      <c r="N555" s="8"/>
      <c r="O555" s="8"/>
    </row>
    <row r="556" spans="1:15" x14ac:dyDescent="0.25">
      <c r="A556" s="9">
        <v>31333</v>
      </c>
      <c r="B556" s="9">
        <f t="shared" si="33"/>
        <v>3</v>
      </c>
      <c r="C556" s="9">
        <f t="shared" si="34"/>
        <v>0</v>
      </c>
      <c r="D556" s="7" t="s">
        <v>537</v>
      </c>
      <c r="E556" s="8">
        <v>2545</v>
      </c>
      <c r="F556" s="8">
        <v>12004</v>
      </c>
      <c r="G556" s="8">
        <v>120602</v>
      </c>
      <c r="H556" s="8">
        <v>166023</v>
      </c>
      <c r="I556" s="8">
        <v>1989022.791383852</v>
      </c>
      <c r="J556" s="8">
        <v>500</v>
      </c>
      <c r="K556" s="8">
        <v>500</v>
      </c>
      <c r="L556" s="7">
        <f t="shared" si="35"/>
        <v>298629</v>
      </c>
      <c r="M556" s="7">
        <f t="shared" si="32"/>
        <v>2287651.7913838523</v>
      </c>
      <c r="N556" s="8"/>
      <c r="O556" s="8"/>
    </row>
    <row r="557" spans="1:15" x14ac:dyDescent="0.25">
      <c r="A557" s="9">
        <v>31336</v>
      </c>
      <c r="B557" s="9">
        <f t="shared" si="33"/>
        <v>3</v>
      </c>
      <c r="C557" s="9">
        <f t="shared" si="34"/>
        <v>0</v>
      </c>
      <c r="D557" s="7" t="s">
        <v>538</v>
      </c>
      <c r="E557" s="8">
        <v>1465</v>
      </c>
      <c r="F557" s="8">
        <v>19860</v>
      </c>
      <c r="G557" s="8">
        <v>101192</v>
      </c>
      <c r="H557" s="8">
        <v>540054</v>
      </c>
      <c r="I557" s="8">
        <v>1112761.790350663</v>
      </c>
      <c r="J557" s="8">
        <v>500</v>
      </c>
      <c r="K557" s="8">
        <v>500</v>
      </c>
      <c r="L557" s="7">
        <f t="shared" si="35"/>
        <v>661106</v>
      </c>
      <c r="M557" s="7">
        <f t="shared" si="32"/>
        <v>1773867.790350663</v>
      </c>
      <c r="N557" s="8"/>
      <c r="O557" s="8"/>
    </row>
    <row r="558" spans="1:15" x14ac:dyDescent="0.25">
      <c r="A558" s="9">
        <v>31337</v>
      </c>
      <c r="B558" s="9">
        <f t="shared" si="33"/>
        <v>3</v>
      </c>
      <c r="C558" s="9">
        <f t="shared" si="34"/>
        <v>0</v>
      </c>
      <c r="D558" s="7" t="s">
        <v>539</v>
      </c>
      <c r="E558" s="8">
        <v>2059</v>
      </c>
      <c r="F558" s="8">
        <v>17594</v>
      </c>
      <c r="G558" s="8">
        <v>117575</v>
      </c>
      <c r="H558" s="8">
        <v>248351</v>
      </c>
      <c r="I558" s="8">
        <v>1590380.5989456915</v>
      </c>
      <c r="J558" s="8">
        <v>500</v>
      </c>
      <c r="K558" s="8">
        <v>500</v>
      </c>
      <c r="L558" s="7">
        <f t="shared" si="35"/>
        <v>383520</v>
      </c>
      <c r="M558" s="7">
        <f t="shared" si="32"/>
        <v>1973900.5989456915</v>
      </c>
      <c r="N558" s="8"/>
      <c r="O558" s="8"/>
    </row>
    <row r="559" spans="1:15" x14ac:dyDescent="0.25">
      <c r="A559" s="9">
        <v>31338</v>
      </c>
      <c r="B559" s="9">
        <f t="shared" si="33"/>
        <v>3</v>
      </c>
      <c r="C559" s="9">
        <f t="shared" si="34"/>
        <v>0</v>
      </c>
      <c r="D559" s="7" t="s">
        <v>540</v>
      </c>
      <c r="E559" s="8">
        <v>1043</v>
      </c>
      <c r="F559" s="8">
        <v>13661</v>
      </c>
      <c r="G559" s="8">
        <v>59641</v>
      </c>
      <c r="H559" s="8">
        <v>45067</v>
      </c>
      <c r="I559" s="8">
        <v>834474.69108701264</v>
      </c>
      <c r="J559" s="8">
        <v>500</v>
      </c>
      <c r="K559" s="8">
        <v>500</v>
      </c>
      <c r="L559" s="7">
        <f t="shared" si="35"/>
        <v>118369</v>
      </c>
      <c r="M559" s="7">
        <f t="shared" si="32"/>
        <v>952843.69108701264</v>
      </c>
      <c r="N559" s="8"/>
      <c r="O559" s="8"/>
    </row>
    <row r="560" spans="1:15" x14ac:dyDescent="0.25">
      <c r="A560" s="9">
        <v>31340</v>
      </c>
      <c r="B560" s="9">
        <f t="shared" si="33"/>
        <v>3</v>
      </c>
      <c r="C560" s="9">
        <f t="shared" si="34"/>
        <v>0</v>
      </c>
      <c r="D560" s="7" t="s">
        <v>2056</v>
      </c>
      <c r="E560" s="8">
        <v>1145</v>
      </c>
      <c r="F560" s="8">
        <v>13719</v>
      </c>
      <c r="G560" s="8">
        <v>37609</v>
      </c>
      <c r="H560" s="8">
        <v>116993</v>
      </c>
      <c r="I560" s="8">
        <v>883700.69177997345</v>
      </c>
      <c r="J560" s="8">
        <v>500</v>
      </c>
      <c r="K560" s="8">
        <v>500</v>
      </c>
      <c r="L560" s="7">
        <f t="shared" si="35"/>
        <v>168321</v>
      </c>
      <c r="M560" s="7">
        <f t="shared" si="32"/>
        <v>1052021.6917799735</v>
      </c>
      <c r="N560" s="8"/>
      <c r="O560" s="8"/>
    </row>
    <row r="561" spans="1:15" x14ac:dyDescent="0.25">
      <c r="A561" s="9">
        <v>31343</v>
      </c>
      <c r="B561" s="9">
        <f t="shared" si="33"/>
        <v>3</v>
      </c>
      <c r="C561" s="9">
        <f t="shared" si="34"/>
        <v>0</v>
      </c>
      <c r="D561" s="7" t="s">
        <v>541</v>
      </c>
      <c r="E561" s="8">
        <v>1904</v>
      </c>
      <c r="F561" s="8">
        <v>7975</v>
      </c>
      <c r="G561" s="8">
        <v>123943</v>
      </c>
      <c r="H561" s="8">
        <v>242355</v>
      </c>
      <c r="I561" s="8">
        <v>1485010.1863159693</v>
      </c>
      <c r="J561" s="8">
        <v>500</v>
      </c>
      <c r="K561" s="8">
        <v>500</v>
      </c>
      <c r="L561" s="7">
        <f t="shared" si="35"/>
        <v>374273</v>
      </c>
      <c r="M561" s="7">
        <f t="shared" si="32"/>
        <v>1859283.1863159693</v>
      </c>
      <c r="N561" s="8"/>
      <c r="O561" s="8"/>
    </row>
    <row r="562" spans="1:15" x14ac:dyDescent="0.25">
      <c r="A562" s="9">
        <v>31344</v>
      </c>
      <c r="B562" s="9">
        <f t="shared" si="33"/>
        <v>3</v>
      </c>
      <c r="C562" s="9">
        <f t="shared" si="34"/>
        <v>0</v>
      </c>
      <c r="D562" s="7" t="s">
        <v>542</v>
      </c>
      <c r="E562" s="8">
        <v>1629</v>
      </c>
      <c r="F562" s="8">
        <v>6684</v>
      </c>
      <c r="G562" s="8">
        <v>79688</v>
      </c>
      <c r="H562" s="8">
        <v>288394</v>
      </c>
      <c r="I562" s="8">
        <v>1355326.4278715649</v>
      </c>
      <c r="J562" s="8">
        <v>500</v>
      </c>
      <c r="K562" s="8">
        <v>500</v>
      </c>
      <c r="L562" s="7">
        <f t="shared" si="35"/>
        <v>374766</v>
      </c>
      <c r="M562" s="7">
        <f t="shared" si="32"/>
        <v>1730092.4278715649</v>
      </c>
      <c r="N562" s="8"/>
      <c r="O562" s="8"/>
    </row>
    <row r="563" spans="1:15" x14ac:dyDescent="0.25">
      <c r="A563" s="9">
        <v>31346</v>
      </c>
      <c r="B563" s="9">
        <f t="shared" si="33"/>
        <v>3</v>
      </c>
      <c r="C563" s="9">
        <f t="shared" si="34"/>
        <v>0</v>
      </c>
      <c r="D563" s="7" t="s">
        <v>543</v>
      </c>
      <c r="E563" s="8">
        <v>1624</v>
      </c>
      <c r="F563" s="8">
        <v>18904</v>
      </c>
      <c r="G563" s="8">
        <v>78530</v>
      </c>
      <c r="H563" s="8">
        <v>85968</v>
      </c>
      <c r="I563" s="8">
        <v>1297141.9651626358</v>
      </c>
      <c r="J563" s="8">
        <v>500</v>
      </c>
      <c r="K563" s="8">
        <v>500</v>
      </c>
      <c r="L563" s="7">
        <f t="shared" si="35"/>
        <v>183402</v>
      </c>
      <c r="M563" s="7">
        <f t="shared" si="32"/>
        <v>1480543.9651626358</v>
      </c>
      <c r="N563" s="8"/>
      <c r="O563" s="8"/>
    </row>
    <row r="564" spans="1:15" x14ac:dyDescent="0.25">
      <c r="A564" s="9">
        <v>31347</v>
      </c>
      <c r="B564" s="9">
        <f t="shared" si="33"/>
        <v>3</v>
      </c>
      <c r="C564" s="9">
        <f t="shared" si="34"/>
        <v>0</v>
      </c>
      <c r="D564" s="7" t="s">
        <v>544</v>
      </c>
      <c r="E564" s="8">
        <v>847</v>
      </c>
      <c r="F564" s="8">
        <v>7573</v>
      </c>
      <c r="G564" s="8">
        <v>48592</v>
      </c>
      <c r="H564" s="8">
        <v>42000</v>
      </c>
      <c r="I564" s="8">
        <v>661717.17987253878</v>
      </c>
      <c r="J564" s="8">
        <v>500</v>
      </c>
      <c r="K564" s="8">
        <v>500</v>
      </c>
      <c r="L564" s="7">
        <f t="shared" si="35"/>
        <v>98165</v>
      </c>
      <c r="M564" s="7">
        <f t="shared" si="32"/>
        <v>759882.17987253878</v>
      </c>
      <c r="N564" s="8"/>
      <c r="O564" s="8"/>
    </row>
    <row r="565" spans="1:15" x14ac:dyDescent="0.25">
      <c r="A565" s="9">
        <v>31350</v>
      </c>
      <c r="B565" s="9">
        <f t="shared" si="33"/>
        <v>3</v>
      </c>
      <c r="C565" s="9">
        <f t="shared" si="34"/>
        <v>0</v>
      </c>
      <c r="D565" s="7" t="s">
        <v>545</v>
      </c>
      <c r="E565" s="8">
        <v>1259</v>
      </c>
      <c r="F565" s="8">
        <v>9856</v>
      </c>
      <c r="G565" s="8">
        <v>41396</v>
      </c>
      <c r="H565" s="8">
        <v>39556</v>
      </c>
      <c r="I565" s="8">
        <v>983521.8155849335</v>
      </c>
      <c r="J565" s="8">
        <v>500</v>
      </c>
      <c r="K565" s="8">
        <v>500</v>
      </c>
      <c r="L565" s="7">
        <f t="shared" si="35"/>
        <v>90808</v>
      </c>
      <c r="M565" s="7">
        <f t="shared" si="32"/>
        <v>1074329.8155849334</v>
      </c>
      <c r="N565" s="8"/>
      <c r="O565" s="8"/>
    </row>
    <row r="566" spans="1:15" x14ac:dyDescent="0.25">
      <c r="A566" s="9">
        <v>31351</v>
      </c>
      <c r="B566" s="9">
        <f t="shared" si="33"/>
        <v>3</v>
      </c>
      <c r="C566" s="9">
        <f t="shared" si="34"/>
        <v>0</v>
      </c>
      <c r="D566" s="7" t="s">
        <v>2057</v>
      </c>
      <c r="E566" s="8">
        <v>1375</v>
      </c>
      <c r="F566" s="8">
        <v>10735</v>
      </c>
      <c r="G566" s="8">
        <v>75459</v>
      </c>
      <c r="H566" s="8">
        <v>284877</v>
      </c>
      <c r="I566" s="8">
        <v>1178739.0590406859</v>
      </c>
      <c r="J566" s="8">
        <v>500</v>
      </c>
      <c r="K566" s="8">
        <v>500</v>
      </c>
      <c r="L566" s="7">
        <f t="shared" si="35"/>
        <v>371071</v>
      </c>
      <c r="M566" s="7">
        <f t="shared" si="32"/>
        <v>1549810.0590406859</v>
      </c>
      <c r="N566" s="8"/>
      <c r="O566" s="8"/>
    </row>
    <row r="567" spans="1:15" x14ac:dyDescent="0.25">
      <c r="A567" s="9">
        <v>31355</v>
      </c>
      <c r="B567" s="9">
        <f t="shared" si="33"/>
        <v>3</v>
      </c>
      <c r="C567" s="9">
        <f t="shared" si="34"/>
        <v>0</v>
      </c>
      <c r="D567" s="7" t="s">
        <v>546</v>
      </c>
      <c r="E567" s="8">
        <v>1857</v>
      </c>
      <c r="F567" s="8">
        <v>19299</v>
      </c>
      <c r="G567" s="8">
        <v>88357</v>
      </c>
      <c r="H567" s="8">
        <v>148457</v>
      </c>
      <c r="I567" s="8">
        <v>1448419.3620718112</v>
      </c>
      <c r="J567" s="8">
        <v>500</v>
      </c>
      <c r="K567" s="8">
        <v>500</v>
      </c>
      <c r="L567" s="7">
        <f t="shared" si="35"/>
        <v>256113</v>
      </c>
      <c r="M567" s="7">
        <f t="shared" si="32"/>
        <v>1704532.3620718112</v>
      </c>
      <c r="N567" s="8"/>
      <c r="O567" s="8"/>
    </row>
    <row r="568" spans="1:15" x14ac:dyDescent="0.25">
      <c r="A568" s="9">
        <v>31356</v>
      </c>
      <c r="B568" s="9">
        <f t="shared" si="33"/>
        <v>3</v>
      </c>
      <c r="C568" s="9">
        <f t="shared" si="34"/>
        <v>0</v>
      </c>
      <c r="D568" s="7" t="s">
        <v>547</v>
      </c>
      <c r="E568" s="8">
        <v>947</v>
      </c>
      <c r="F568" s="8">
        <v>3093</v>
      </c>
      <c r="G568" s="8">
        <v>41457</v>
      </c>
      <c r="H568" s="8">
        <v>23788</v>
      </c>
      <c r="I568" s="8">
        <v>733632.20599387831</v>
      </c>
      <c r="J568" s="8">
        <v>500</v>
      </c>
      <c r="K568" s="8">
        <v>500</v>
      </c>
      <c r="L568" s="7">
        <f t="shared" si="35"/>
        <v>68338</v>
      </c>
      <c r="M568" s="7">
        <f t="shared" si="32"/>
        <v>801970.20599387831</v>
      </c>
      <c r="N568" s="8"/>
      <c r="O568" s="8"/>
    </row>
    <row r="569" spans="1:15" x14ac:dyDescent="0.25">
      <c r="A569" s="9">
        <v>31401</v>
      </c>
      <c r="B569" s="9">
        <f t="shared" si="33"/>
        <v>3</v>
      </c>
      <c r="C569" s="9">
        <f t="shared" si="34"/>
        <v>0</v>
      </c>
      <c r="D569" s="7" t="s">
        <v>548</v>
      </c>
      <c r="E569" s="8">
        <v>542</v>
      </c>
      <c r="F569" s="8">
        <v>7182</v>
      </c>
      <c r="G569" s="8">
        <v>44085</v>
      </c>
      <c r="H569" s="8">
        <v>86573</v>
      </c>
      <c r="I569" s="8">
        <v>451744.64938039024</v>
      </c>
      <c r="J569" s="8">
        <v>500</v>
      </c>
      <c r="K569" s="8">
        <v>500</v>
      </c>
      <c r="L569" s="7">
        <f t="shared" si="35"/>
        <v>137840</v>
      </c>
      <c r="M569" s="7">
        <f t="shared" si="32"/>
        <v>589584.6493803903</v>
      </c>
      <c r="N569" s="8"/>
      <c r="O569" s="8"/>
    </row>
    <row r="570" spans="1:15" x14ac:dyDescent="0.25">
      <c r="A570" s="9">
        <v>31402</v>
      </c>
      <c r="B570" s="9">
        <f t="shared" si="33"/>
        <v>3</v>
      </c>
      <c r="C570" s="9">
        <f t="shared" si="34"/>
        <v>0</v>
      </c>
      <c r="D570" s="7" t="s">
        <v>549</v>
      </c>
      <c r="E570" s="8">
        <v>1347</v>
      </c>
      <c r="F570" s="8">
        <v>4822</v>
      </c>
      <c r="G570" s="8">
        <v>48476</v>
      </c>
      <c r="H570" s="8">
        <v>148517</v>
      </c>
      <c r="I570" s="8">
        <v>1036707.1330343216</v>
      </c>
      <c r="J570" s="8">
        <v>500</v>
      </c>
      <c r="K570" s="8">
        <v>500</v>
      </c>
      <c r="L570" s="7">
        <f t="shared" si="35"/>
        <v>201815</v>
      </c>
      <c r="M570" s="7">
        <f t="shared" si="32"/>
        <v>1238522.1330343215</v>
      </c>
      <c r="N570" s="8"/>
      <c r="O570" s="8"/>
    </row>
    <row r="571" spans="1:15" x14ac:dyDescent="0.25">
      <c r="A571" s="9">
        <v>31403</v>
      </c>
      <c r="B571" s="9">
        <f t="shared" si="33"/>
        <v>3</v>
      </c>
      <c r="C571" s="9">
        <f t="shared" si="34"/>
        <v>0</v>
      </c>
      <c r="D571" s="7" t="s">
        <v>550</v>
      </c>
      <c r="E571" s="8">
        <v>3769</v>
      </c>
      <c r="F571" s="8">
        <v>12735</v>
      </c>
      <c r="G571" s="8">
        <v>207190</v>
      </c>
      <c r="H571" s="8">
        <v>2142711</v>
      </c>
      <c r="I571" s="8">
        <v>2797590.8907524641</v>
      </c>
      <c r="J571" s="8">
        <v>500</v>
      </c>
      <c r="K571" s="8">
        <v>500</v>
      </c>
      <c r="L571" s="7">
        <f t="shared" si="35"/>
        <v>2362636</v>
      </c>
      <c r="M571" s="7">
        <f t="shared" si="32"/>
        <v>5160226.8907524645</v>
      </c>
      <c r="N571" s="8"/>
      <c r="O571" s="8"/>
    </row>
    <row r="572" spans="1:15" x14ac:dyDescent="0.25">
      <c r="A572" s="9">
        <v>31404</v>
      </c>
      <c r="B572" s="9">
        <f t="shared" si="33"/>
        <v>3</v>
      </c>
      <c r="C572" s="9">
        <f t="shared" si="34"/>
        <v>0</v>
      </c>
      <c r="D572" s="7" t="s">
        <v>551</v>
      </c>
      <c r="E572" s="8">
        <v>1483</v>
      </c>
      <c r="F572" s="8">
        <v>10420</v>
      </c>
      <c r="G572" s="8">
        <v>70181</v>
      </c>
      <c r="H572" s="8">
        <v>383855</v>
      </c>
      <c r="I572" s="8">
        <v>1128134.7533720196</v>
      </c>
      <c r="J572" s="8">
        <v>500</v>
      </c>
      <c r="K572" s="8">
        <v>500</v>
      </c>
      <c r="L572" s="7">
        <f t="shared" si="35"/>
        <v>464456</v>
      </c>
      <c r="M572" s="7">
        <f t="shared" si="32"/>
        <v>1592590.7533720196</v>
      </c>
      <c r="N572" s="8"/>
      <c r="O572" s="8"/>
    </row>
    <row r="573" spans="1:15" x14ac:dyDescent="0.25">
      <c r="A573" s="9">
        <v>31405</v>
      </c>
      <c r="B573" s="9">
        <f t="shared" si="33"/>
        <v>3</v>
      </c>
      <c r="C573" s="9">
        <f t="shared" si="34"/>
        <v>0</v>
      </c>
      <c r="D573" s="7" t="s">
        <v>552</v>
      </c>
      <c r="E573" s="8">
        <v>1003</v>
      </c>
      <c r="F573" s="8">
        <v>11252</v>
      </c>
      <c r="G573" s="8">
        <v>58518</v>
      </c>
      <c r="H573" s="8">
        <v>62676</v>
      </c>
      <c r="I573" s="8">
        <v>775562.472285397</v>
      </c>
      <c r="J573" s="8">
        <v>500</v>
      </c>
      <c r="K573" s="8">
        <v>500</v>
      </c>
      <c r="L573" s="7">
        <f t="shared" si="35"/>
        <v>132446</v>
      </c>
      <c r="M573" s="7">
        <f t="shared" si="32"/>
        <v>908008.472285397</v>
      </c>
      <c r="N573" s="8"/>
      <c r="O573" s="8"/>
    </row>
    <row r="574" spans="1:15" x14ac:dyDescent="0.25">
      <c r="A574" s="9">
        <v>31406</v>
      </c>
      <c r="B574" s="9">
        <f t="shared" si="33"/>
        <v>3</v>
      </c>
      <c r="C574" s="9">
        <f t="shared" si="34"/>
        <v>0</v>
      </c>
      <c r="D574" s="7" t="s">
        <v>553</v>
      </c>
      <c r="E574" s="8">
        <v>835</v>
      </c>
      <c r="F574" s="8">
        <v>11902</v>
      </c>
      <c r="G574" s="8">
        <v>39064</v>
      </c>
      <c r="H574" s="8">
        <v>98344</v>
      </c>
      <c r="I574" s="8">
        <v>670653.70371172461</v>
      </c>
      <c r="J574" s="8">
        <v>500</v>
      </c>
      <c r="K574" s="8">
        <v>500</v>
      </c>
      <c r="L574" s="7">
        <f t="shared" si="35"/>
        <v>149310</v>
      </c>
      <c r="M574" s="7">
        <f t="shared" si="32"/>
        <v>819963.70371172461</v>
      </c>
      <c r="N574" s="8"/>
      <c r="O574" s="8"/>
    </row>
    <row r="575" spans="1:15" x14ac:dyDescent="0.25">
      <c r="A575" s="9">
        <v>31407</v>
      </c>
      <c r="B575" s="9">
        <f t="shared" si="33"/>
        <v>3</v>
      </c>
      <c r="C575" s="9">
        <f t="shared" si="34"/>
        <v>0</v>
      </c>
      <c r="D575" s="7" t="s">
        <v>554</v>
      </c>
      <c r="E575" s="8">
        <v>2895</v>
      </c>
      <c r="F575" s="8">
        <v>7008</v>
      </c>
      <c r="G575" s="8">
        <v>191670</v>
      </c>
      <c r="H575" s="8">
        <v>1567123</v>
      </c>
      <c r="I575" s="8">
        <v>2139004.2441125507</v>
      </c>
      <c r="J575" s="8">
        <v>500</v>
      </c>
      <c r="K575" s="8">
        <v>500</v>
      </c>
      <c r="L575" s="7">
        <f t="shared" si="35"/>
        <v>1765801</v>
      </c>
      <c r="M575" s="7">
        <f t="shared" si="32"/>
        <v>3904805.2441125507</v>
      </c>
      <c r="N575" s="8"/>
      <c r="O575" s="8"/>
    </row>
    <row r="576" spans="1:15" x14ac:dyDescent="0.25">
      <c r="A576" s="9">
        <v>31408</v>
      </c>
      <c r="B576" s="9">
        <f t="shared" si="33"/>
        <v>3</v>
      </c>
      <c r="C576" s="9">
        <f t="shared" si="34"/>
        <v>0</v>
      </c>
      <c r="D576" s="7" t="s">
        <v>555</v>
      </c>
      <c r="E576" s="8">
        <v>517</v>
      </c>
      <c r="F576" s="8">
        <v>9522</v>
      </c>
      <c r="G576" s="8">
        <v>41825</v>
      </c>
      <c r="H576" s="8">
        <v>77701</v>
      </c>
      <c r="I576" s="8">
        <v>412544.71271876188</v>
      </c>
      <c r="J576" s="8">
        <v>500</v>
      </c>
      <c r="K576" s="8">
        <v>500</v>
      </c>
      <c r="L576" s="7">
        <f t="shared" si="35"/>
        <v>129048</v>
      </c>
      <c r="M576" s="7">
        <f t="shared" si="32"/>
        <v>541592.71271876188</v>
      </c>
      <c r="N576" s="8"/>
      <c r="O576" s="8"/>
    </row>
    <row r="577" spans="1:15" x14ac:dyDescent="0.25">
      <c r="A577" s="9">
        <v>31409</v>
      </c>
      <c r="B577" s="9">
        <f t="shared" si="33"/>
        <v>3</v>
      </c>
      <c r="C577" s="9">
        <f t="shared" si="34"/>
        <v>0</v>
      </c>
      <c r="D577" s="7" t="s">
        <v>556</v>
      </c>
      <c r="E577" s="8">
        <v>825</v>
      </c>
      <c r="F577" s="8">
        <v>12325</v>
      </c>
      <c r="G577" s="8">
        <v>48847</v>
      </c>
      <c r="H577" s="8">
        <v>180326</v>
      </c>
      <c r="I577" s="8">
        <v>633526.71749984496</v>
      </c>
      <c r="J577" s="8">
        <v>500</v>
      </c>
      <c r="K577" s="8">
        <v>500</v>
      </c>
      <c r="L577" s="7">
        <f t="shared" si="35"/>
        <v>241498</v>
      </c>
      <c r="M577" s="7">
        <f t="shared" si="32"/>
        <v>875024.71749984496</v>
      </c>
      <c r="N577" s="8"/>
      <c r="O577" s="8"/>
    </row>
    <row r="578" spans="1:15" x14ac:dyDescent="0.25">
      <c r="A578" s="9">
        <v>31410</v>
      </c>
      <c r="B578" s="9">
        <f t="shared" si="33"/>
        <v>3</v>
      </c>
      <c r="C578" s="9">
        <f t="shared" si="34"/>
        <v>0</v>
      </c>
      <c r="D578" s="7" t="s">
        <v>557</v>
      </c>
      <c r="E578" s="8">
        <v>1600</v>
      </c>
      <c r="F578" s="8">
        <v>3789</v>
      </c>
      <c r="G578" s="8">
        <v>82957</v>
      </c>
      <c r="H578" s="8">
        <v>722649</v>
      </c>
      <c r="I578" s="8">
        <v>1175473.0287486289</v>
      </c>
      <c r="J578" s="8">
        <v>500</v>
      </c>
      <c r="K578" s="8">
        <v>500</v>
      </c>
      <c r="L578" s="7">
        <f t="shared" si="35"/>
        <v>809395</v>
      </c>
      <c r="M578" s="7">
        <f t="shared" si="32"/>
        <v>1984868.0287486289</v>
      </c>
      <c r="N578" s="8"/>
      <c r="O578" s="8"/>
    </row>
    <row r="579" spans="1:15" x14ac:dyDescent="0.25">
      <c r="A579" s="9">
        <v>31411</v>
      </c>
      <c r="B579" s="9">
        <f t="shared" si="33"/>
        <v>3</v>
      </c>
      <c r="C579" s="9">
        <f t="shared" si="34"/>
        <v>0</v>
      </c>
      <c r="D579" s="7" t="s">
        <v>558</v>
      </c>
      <c r="E579" s="8">
        <v>1968</v>
      </c>
      <c r="F579" s="8">
        <v>21930</v>
      </c>
      <c r="G579" s="8">
        <v>120943</v>
      </c>
      <c r="H579" s="8">
        <v>465400</v>
      </c>
      <c r="I579" s="8">
        <v>1529000.7492350827</v>
      </c>
      <c r="J579" s="8">
        <v>500</v>
      </c>
      <c r="K579" s="8">
        <v>500</v>
      </c>
      <c r="L579" s="7">
        <f t="shared" si="35"/>
        <v>608273</v>
      </c>
      <c r="M579" s="7">
        <f t="shared" si="32"/>
        <v>2137273.7492350824</v>
      </c>
      <c r="N579" s="8"/>
      <c r="O579" s="8"/>
    </row>
    <row r="580" spans="1:15" x14ac:dyDescent="0.25">
      <c r="A580" s="9">
        <v>31412</v>
      </c>
      <c r="B580" s="9">
        <f t="shared" si="33"/>
        <v>3</v>
      </c>
      <c r="C580" s="9">
        <f t="shared" si="34"/>
        <v>0</v>
      </c>
      <c r="D580" s="7" t="s">
        <v>559</v>
      </c>
      <c r="E580" s="8">
        <v>3898</v>
      </c>
      <c r="F580" s="8">
        <v>18824</v>
      </c>
      <c r="G580" s="8">
        <v>170075</v>
      </c>
      <c r="H580" s="8">
        <v>189136</v>
      </c>
      <c r="I580" s="8">
        <v>3046138.8763404191</v>
      </c>
      <c r="J580" s="8">
        <v>500</v>
      </c>
      <c r="K580" s="8">
        <v>500</v>
      </c>
      <c r="L580" s="7">
        <f t="shared" si="35"/>
        <v>378035</v>
      </c>
      <c r="M580" s="7">
        <f t="shared" si="32"/>
        <v>3424173.8763404191</v>
      </c>
      <c r="N580" s="8"/>
      <c r="O580" s="8"/>
    </row>
    <row r="581" spans="1:15" x14ac:dyDescent="0.25">
      <c r="A581" s="9">
        <v>31413</v>
      </c>
      <c r="B581" s="9">
        <f t="shared" si="33"/>
        <v>3</v>
      </c>
      <c r="C581" s="9">
        <f t="shared" si="34"/>
        <v>0</v>
      </c>
      <c r="D581" s="7" t="s">
        <v>560</v>
      </c>
      <c r="E581" s="8">
        <v>3471</v>
      </c>
      <c r="F581" s="8">
        <v>1436</v>
      </c>
      <c r="G581" s="8">
        <v>185587</v>
      </c>
      <c r="H581" s="8">
        <v>1458032</v>
      </c>
      <c r="I581" s="8">
        <v>2591870.9769489146</v>
      </c>
      <c r="J581" s="8">
        <v>500</v>
      </c>
      <c r="K581" s="8">
        <v>500</v>
      </c>
      <c r="L581" s="7">
        <f t="shared" si="35"/>
        <v>1645055</v>
      </c>
      <c r="M581" s="7">
        <f t="shared" si="32"/>
        <v>4236925.976948915</v>
      </c>
      <c r="N581" s="8"/>
      <c r="O581" s="8"/>
    </row>
    <row r="582" spans="1:15" x14ac:dyDescent="0.25">
      <c r="A582" s="9">
        <v>31414</v>
      </c>
      <c r="B582" s="9">
        <f t="shared" si="33"/>
        <v>3</v>
      </c>
      <c r="C582" s="9">
        <f t="shared" si="34"/>
        <v>0</v>
      </c>
      <c r="D582" s="7" t="s">
        <v>561</v>
      </c>
      <c r="E582" s="8">
        <v>1895</v>
      </c>
      <c r="F582" s="8">
        <v>17144</v>
      </c>
      <c r="G582" s="8">
        <v>118602</v>
      </c>
      <c r="H582" s="8">
        <v>158892</v>
      </c>
      <c r="I582" s="8">
        <v>1502563.9198260431</v>
      </c>
      <c r="J582" s="8">
        <v>500</v>
      </c>
      <c r="K582" s="8">
        <v>500</v>
      </c>
      <c r="L582" s="7">
        <f t="shared" si="35"/>
        <v>294638</v>
      </c>
      <c r="M582" s="7">
        <f t="shared" ref="M582:M645" si="36">L582+I582</f>
        <v>1797201.9198260431</v>
      </c>
      <c r="N582" s="8"/>
      <c r="O582" s="8"/>
    </row>
    <row r="583" spans="1:15" x14ac:dyDescent="0.25">
      <c r="A583" s="9">
        <v>31502</v>
      </c>
      <c r="B583" s="9">
        <f t="shared" ref="B583:B646" si="37">INT(A583/10000)</f>
        <v>3</v>
      </c>
      <c r="C583" s="9">
        <f t="shared" ref="C583:C646" si="38">IF(E583&lt;=10000,0,IF(E583&lt;=20000,1,IF(E583&lt;=50000,2,3)))</f>
        <v>0</v>
      </c>
      <c r="D583" s="7" t="s">
        <v>562</v>
      </c>
      <c r="E583" s="8">
        <v>1164</v>
      </c>
      <c r="F583" s="8">
        <v>7408</v>
      </c>
      <c r="G583" s="8">
        <v>45764</v>
      </c>
      <c r="H583" s="8">
        <v>50649</v>
      </c>
      <c r="I583" s="8">
        <v>908374.21926198353</v>
      </c>
      <c r="J583" s="8">
        <v>500</v>
      </c>
      <c r="K583" s="8">
        <v>500</v>
      </c>
      <c r="L583" s="7">
        <f t="shared" ref="L583:L646" si="39">F583/J583*500+G583/K583*500+H583</f>
        <v>103821</v>
      </c>
      <c r="M583" s="7">
        <f t="shared" si="36"/>
        <v>1012195.2192619835</v>
      </c>
      <c r="N583" s="8"/>
      <c r="O583" s="8"/>
    </row>
    <row r="584" spans="1:15" x14ac:dyDescent="0.25">
      <c r="A584" s="9">
        <v>31503</v>
      </c>
      <c r="B584" s="9">
        <f t="shared" si="37"/>
        <v>3</v>
      </c>
      <c r="C584" s="9">
        <f t="shared" si="38"/>
        <v>0</v>
      </c>
      <c r="D584" s="7" t="s">
        <v>563</v>
      </c>
      <c r="E584" s="8">
        <v>1882</v>
      </c>
      <c r="F584" s="8">
        <v>25878</v>
      </c>
      <c r="G584" s="8">
        <v>87377</v>
      </c>
      <c r="H584" s="8">
        <v>603989</v>
      </c>
      <c r="I584" s="8">
        <v>1474317.7523820244</v>
      </c>
      <c r="J584" s="8">
        <v>500</v>
      </c>
      <c r="K584" s="8">
        <v>500</v>
      </c>
      <c r="L584" s="7">
        <f t="shared" si="39"/>
        <v>717244</v>
      </c>
      <c r="M584" s="7">
        <f t="shared" si="36"/>
        <v>2191561.7523820242</v>
      </c>
      <c r="N584" s="8"/>
      <c r="O584" s="8"/>
    </row>
    <row r="585" spans="1:15" x14ac:dyDescent="0.25">
      <c r="A585" s="9">
        <v>31504</v>
      </c>
      <c r="B585" s="9">
        <f t="shared" si="37"/>
        <v>3</v>
      </c>
      <c r="C585" s="9">
        <f t="shared" si="38"/>
        <v>0</v>
      </c>
      <c r="D585" s="7" t="s">
        <v>564</v>
      </c>
      <c r="E585" s="8">
        <v>1177</v>
      </c>
      <c r="F585" s="8">
        <v>13484</v>
      </c>
      <c r="G585" s="8">
        <v>46809</v>
      </c>
      <c r="H585" s="8">
        <v>59019</v>
      </c>
      <c r="I585" s="8">
        <v>906053.60369081947</v>
      </c>
      <c r="J585" s="8">
        <v>500</v>
      </c>
      <c r="K585" s="8">
        <v>500</v>
      </c>
      <c r="L585" s="7">
        <f t="shared" si="39"/>
        <v>119312</v>
      </c>
      <c r="M585" s="7">
        <f t="shared" si="36"/>
        <v>1025365.6036908195</v>
      </c>
      <c r="N585" s="8"/>
      <c r="O585" s="8"/>
    </row>
    <row r="586" spans="1:15" x14ac:dyDescent="0.25">
      <c r="A586" s="9">
        <v>31505</v>
      </c>
      <c r="B586" s="9">
        <f t="shared" si="37"/>
        <v>3</v>
      </c>
      <c r="C586" s="9">
        <f t="shared" si="38"/>
        <v>0</v>
      </c>
      <c r="D586" s="7" t="s">
        <v>565</v>
      </c>
      <c r="E586" s="8">
        <v>2605</v>
      </c>
      <c r="F586" s="8">
        <v>7025</v>
      </c>
      <c r="G586" s="8">
        <v>146228</v>
      </c>
      <c r="H586" s="8">
        <v>155583</v>
      </c>
      <c r="I586" s="8">
        <v>2028287.311867194</v>
      </c>
      <c r="J586" s="8">
        <v>500</v>
      </c>
      <c r="K586" s="8">
        <v>500</v>
      </c>
      <c r="L586" s="7">
        <f t="shared" si="39"/>
        <v>308836</v>
      </c>
      <c r="M586" s="7">
        <f t="shared" si="36"/>
        <v>2337123.3118671943</v>
      </c>
      <c r="N586" s="8"/>
      <c r="O586" s="8"/>
    </row>
    <row r="587" spans="1:15" x14ac:dyDescent="0.25">
      <c r="A587" s="9">
        <v>31506</v>
      </c>
      <c r="B587" s="9">
        <f t="shared" si="37"/>
        <v>3</v>
      </c>
      <c r="C587" s="9">
        <f t="shared" si="38"/>
        <v>0</v>
      </c>
      <c r="D587" s="7" t="s">
        <v>566</v>
      </c>
      <c r="E587" s="8">
        <v>573</v>
      </c>
      <c r="F587" s="8">
        <v>4825</v>
      </c>
      <c r="G587" s="8">
        <v>21733</v>
      </c>
      <c r="H587" s="8">
        <v>31791</v>
      </c>
      <c r="I587" s="8">
        <v>449023.08382530441</v>
      </c>
      <c r="J587" s="8">
        <v>500</v>
      </c>
      <c r="K587" s="8">
        <v>500</v>
      </c>
      <c r="L587" s="7">
        <f t="shared" si="39"/>
        <v>58349</v>
      </c>
      <c r="M587" s="7">
        <f t="shared" si="36"/>
        <v>507372.08382530441</v>
      </c>
      <c r="N587" s="8"/>
      <c r="O587" s="8"/>
    </row>
    <row r="588" spans="1:15" x14ac:dyDescent="0.25">
      <c r="A588" s="9">
        <v>31507</v>
      </c>
      <c r="B588" s="9">
        <f t="shared" si="37"/>
        <v>3</v>
      </c>
      <c r="C588" s="9">
        <f t="shared" si="38"/>
        <v>0</v>
      </c>
      <c r="D588" s="7" t="s">
        <v>567</v>
      </c>
      <c r="E588" s="8">
        <v>2349</v>
      </c>
      <c r="F588" s="8">
        <v>21612</v>
      </c>
      <c r="G588" s="8">
        <v>95719</v>
      </c>
      <c r="H588" s="8">
        <v>76276</v>
      </c>
      <c r="I588" s="8">
        <v>1837323.4986517129</v>
      </c>
      <c r="J588" s="8">
        <v>500</v>
      </c>
      <c r="K588" s="8">
        <v>500</v>
      </c>
      <c r="L588" s="7">
        <f t="shared" si="39"/>
        <v>193607</v>
      </c>
      <c r="M588" s="7">
        <f t="shared" si="36"/>
        <v>2030930.4986517129</v>
      </c>
      <c r="N588" s="8"/>
      <c r="O588" s="8"/>
    </row>
    <row r="589" spans="1:15" x14ac:dyDescent="0.25">
      <c r="A589" s="9">
        <v>31508</v>
      </c>
      <c r="B589" s="9">
        <f t="shared" si="37"/>
        <v>3</v>
      </c>
      <c r="C589" s="9">
        <f t="shared" si="38"/>
        <v>0</v>
      </c>
      <c r="D589" s="7" t="s">
        <v>568</v>
      </c>
      <c r="E589" s="8">
        <v>1092</v>
      </c>
      <c r="F589" s="8">
        <v>6867</v>
      </c>
      <c r="G589" s="8">
        <v>42199</v>
      </c>
      <c r="H589" s="8">
        <v>87495</v>
      </c>
      <c r="I589" s="8">
        <v>838531.53978254471</v>
      </c>
      <c r="J589" s="8">
        <v>500</v>
      </c>
      <c r="K589" s="8">
        <v>500</v>
      </c>
      <c r="L589" s="7">
        <f t="shared" si="39"/>
        <v>136561</v>
      </c>
      <c r="M589" s="7">
        <f t="shared" si="36"/>
        <v>975092.53978254471</v>
      </c>
      <c r="N589" s="8"/>
      <c r="O589" s="8"/>
    </row>
    <row r="590" spans="1:15" x14ac:dyDescent="0.25">
      <c r="A590" s="9">
        <v>31509</v>
      </c>
      <c r="B590" s="9">
        <f t="shared" si="37"/>
        <v>3</v>
      </c>
      <c r="C590" s="9">
        <f t="shared" si="38"/>
        <v>0</v>
      </c>
      <c r="D590" s="7" t="s">
        <v>569</v>
      </c>
      <c r="E590" s="8">
        <v>1494</v>
      </c>
      <c r="F590" s="8">
        <v>646</v>
      </c>
      <c r="G590" s="8">
        <v>54402</v>
      </c>
      <c r="H590" s="8">
        <v>101230</v>
      </c>
      <c r="I590" s="8">
        <v>1154708.5151050738</v>
      </c>
      <c r="J590" s="8">
        <v>500</v>
      </c>
      <c r="K590" s="8">
        <v>500</v>
      </c>
      <c r="L590" s="7">
        <f t="shared" si="39"/>
        <v>156278</v>
      </c>
      <c r="M590" s="7">
        <f t="shared" si="36"/>
        <v>1310986.5151050738</v>
      </c>
      <c r="N590" s="8"/>
      <c r="O590" s="8"/>
    </row>
    <row r="591" spans="1:15" x14ac:dyDescent="0.25">
      <c r="A591" s="9">
        <v>31511</v>
      </c>
      <c r="B591" s="9">
        <f t="shared" si="37"/>
        <v>3</v>
      </c>
      <c r="C591" s="9">
        <f t="shared" si="38"/>
        <v>0</v>
      </c>
      <c r="D591" s="7" t="s">
        <v>570</v>
      </c>
      <c r="E591" s="8">
        <v>1679</v>
      </c>
      <c r="F591" s="8">
        <v>7961</v>
      </c>
      <c r="G591" s="8">
        <v>69419</v>
      </c>
      <c r="H591" s="8">
        <v>97739</v>
      </c>
      <c r="I591" s="8">
        <v>1291667.3421869341</v>
      </c>
      <c r="J591" s="8">
        <v>500</v>
      </c>
      <c r="K591" s="8">
        <v>500</v>
      </c>
      <c r="L591" s="7">
        <f t="shared" si="39"/>
        <v>175119</v>
      </c>
      <c r="M591" s="7">
        <f t="shared" si="36"/>
        <v>1466786.3421869341</v>
      </c>
      <c r="N591" s="8"/>
      <c r="O591" s="8"/>
    </row>
    <row r="592" spans="1:15" x14ac:dyDescent="0.25">
      <c r="A592" s="9">
        <v>31513</v>
      </c>
      <c r="B592" s="9">
        <f t="shared" si="37"/>
        <v>3</v>
      </c>
      <c r="C592" s="9">
        <f t="shared" si="38"/>
        <v>0</v>
      </c>
      <c r="D592" s="7" t="s">
        <v>571</v>
      </c>
      <c r="E592" s="8">
        <v>1769</v>
      </c>
      <c r="F592" s="8">
        <v>30506</v>
      </c>
      <c r="G592" s="8">
        <v>73242</v>
      </c>
      <c r="H592" s="8">
        <v>241288</v>
      </c>
      <c r="I592" s="8">
        <v>1368042.5949233794</v>
      </c>
      <c r="J592" s="8">
        <v>500</v>
      </c>
      <c r="K592" s="8">
        <v>500</v>
      </c>
      <c r="L592" s="7">
        <f t="shared" si="39"/>
        <v>345036</v>
      </c>
      <c r="M592" s="7">
        <f t="shared" si="36"/>
        <v>1713078.5949233794</v>
      </c>
      <c r="N592" s="8"/>
      <c r="O592" s="8"/>
    </row>
    <row r="593" spans="1:15" x14ac:dyDescent="0.25">
      <c r="A593" s="9">
        <v>31514</v>
      </c>
      <c r="B593" s="9">
        <f t="shared" si="37"/>
        <v>3</v>
      </c>
      <c r="C593" s="9">
        <f t="shared" si="38"/>
        <v>0</v>
      </c>
      <c r="D593" s="7" t="s">
        <v>572</v>
      </c>
      <c r="E593" s="8">
        <v>2548</v>
      </c>
      <c r="F593" s="8">
        <v>24799</v>
      </c>
      <c r="G593" s="8">
        <v>123864</v>
      </c>
      <c r="H593" s="8">
        <v>371993</v>
      </c>
      <c r="I593" s="8">
        <v>1970015.9860385826</v>
      </c>
      <c r="J593" s="8">
        <v>500</v>
      </c>
      <c r="K593" s="8">
        <v>500</v>
      </c>
      <c r="L593" s="7">
        <f t="shared" si="39"/>
        <v>520656</v>
      </c>
      <c r="M593" s="7">
        <f t="shared" si="36"/>
        <v>2490671.9860385824</v>
      </c>
      <c r="N593" s="8"/>
      <c r="O593" s="8"/>
    </row>
    <row r="594" spans="1:15" x14ac:dyDescent="0.25">
      <c r="A594" s="9">
        <v>31515</v>
      </c>
      <c r="B594" s="9">
        <f t="shared" si="37"/>
        <v>3</v>
      </c>
      <c r="C594" s="9">
        <f t="shared" si="38"/>
        <v>0</v>
      </c>
      <c r="D594" s="7" t="s">
        <v>573</v>
      </c>
      <c r="E594" s="8">
        <v>1058</v>
      </c>
      <c r="F594" s="8">
        <v>10421</v>
      </c>
      <c r="G594" s="8">
        <v>35410</v>
      </c>
      <c r="H594" s="8">
        <v>47475</v>
      </c>
      <c r="I594" s="8">
        <v>821360.57964939403</v>
      </c>
      <c r="J594" s="8">
        <v>500</v>
      </c>
      <c r="K594" s="8">
        <v>500</v>
      </c>
      <c r="L594" s="7">
        <f t="shared" si="39"/>
        <v>93306</v>
      </c>
      <c r="M594" s="7">
        <f t="shared" si="36"/>
        <v>914666.57964939403</v>
      </c>
      <c r="N594" s="8"/>
      <c r="O594" s="8"/>
    </row>
    <row r="595" spans="1:15" x14ac:dyDescent="0.25">
      <c r="A595" s="9">
        <v>31516</v>
      </c>
      <c r="B595" s="9">
        <f t="shared" si="37"/>
        <v>3</v>
      </c>
      <c r="C595" s="9">
        <f t="shared" si="38"/>
        <v>0</v>
      </c>
      <c r="D595" s="7" t="s">
        <v>574</v>
      </c>
      <c r="E595" s="8">
        <v>950</v>
      </c>
      <c r="F595" s="8">
        <v>1850</v>
      </c>
      <c r="G595" s="8">
        <v>43190</v>
      </c>
      <c r="H595" s="8">
        <v>112530</v>
      </c>
      <c r="I595" s="8">
        <v>749202.03779987455</v>
      </c>
      <c r="J595" s="8">
        <v>500</v>
      </c>
      <c r="K595" s="8">
        <v>500</v>
      </c>
      <c r="L595" s="7">
        <f t="shared" si="39"/>
        <v>157570</v>
      </c>
      <c r="M595" s="7">
        <f t="shared" si="36"/>
        <v>906772.03779987455</v>
      </c>
      <c r="N595" s="8"/>
      <c r="O595" s="8"/>
    </row>
    <row r="596" spans="1:15" x14ac:dyDescent="0.25">
      <c r="A596" s="9">
        <v>31517</v>
      </c>
      <c r="B596" s="9">
        <f t="shared" si="37"/>
        <v>3</v>
      </c>
      <c r="C596" s="9">
        <f t="shared" si="38"/>
        <v>0</v>
      </c>
      <c r="D596" s="7" t="s">
        <v>575</v>
      </c>
      <c r="E596" s="8">
        <v>1482</v>
      </c>
      <c r="F596" s="8">
        <v>5018</v>
      </c>
      <c r="G596" s="8">
        <v>64902</v>
      </c>
      <c r="H596" s="8">
        <v>262861</v>
      </c>
      <c r="I596" s="8">
        <v>1137814.9536875891</v>
      </c>
      <c r="J596" s="8">
        <v>500</v>
      </c>
      <c r="K596" s="8">
        <v>500</v>
      </c>
      <c r="L596" s="7">
        <f t="shared" si="39"/>
        <v>332781</v>
      </c>
      <c r="M596" s="7">
        <f t="shared" si="36"/>
        <v>1470595.9536875891</v>
      </c>
      <c r="N596" s="8"/>
      <c r="O596" s="8"/>
    </row>
    <row r="597" spans="1:15" x14ac:dyDescent="0.25">
      <c r="A597" s="9">
        <v>31519</v>
      </c>
      <c r="B597" s="9">
        <f t="shared" si="37"/>
        <v>3</v>
      </c>
      <c r="C597" s="9">
        <f t="shared" si="38"/>
        <v>0</v>
      </c>
      <c r="D597" s="7" t="s">
        <v>576</v>
      </c>
      <c r="E597" s="8">
        <v>1357</v>
      </c>
      <c r="F597" s="8">
        <v>4743</v>
      </c>
      <c r="G597" s="8">
        <v>59563</v>
      </c>
      <c r="H597" s="8">
        <v>141694</v>
      </c>
      <c r="I597" s="8">
        <v>1053763.8114509718</v>
      </c>
      <c r="J597" s="8">
        <v>500</v>
      </c>
      <c r="K597" s="8">
        <v>500</v>
      </c>
      <c r="L597" s="7">
        <f t="shared" si="39"/>
        <v>206000</v>
      </c>
      <c r="M597" s="7">
        <f t="shared" si="36"/>
        <v>1259763.8114509718</v>
      </c>
      <c r="N597" s="8"/>
      <c r="O597" s="8"/>
    </row>
    <row r="598" spans="1:15" x14ac:dyDescent="0.25">
      <c r="A598" s="9">
        <v>31520</v>
      </c>
      <c r="B598" s="9">
        <f t="shared" si="37"/>
        <v>3</v>
      </c>
      <c r="C598" s="9">
        <f t="shared" si="38"/>
        <v>0</v>
      </c>
      <c r="D598" s="7" t="s">
        <v>577</v>
      </c>
      <c r="E598" s="8">
        <v>3799</v>
      </c>
      <c r="F598" s="8">
        <v>7569</v>
      </c>
      <c r="G598" s="8">
        <v>263876</v>
      </c>
      <c r="H598" s="8">
        <v>1714010</v>
      </c>
      <c r="I598" s="8">
        <v>2797478.4442489441</v>
      </c>
      <c r="J598" s="8">
        <v>500</v>
      </c>
      <c r="K598" s="8">
        <v>500</v>
      </c>
      <c r="L598" s="7">
        <f t="shared" si="39"/>
        <v>1985455</v>
      </c>
      <c r="M598" s="7">
        <f t="shared" si="36"/>
        <v>4782933.4442489445</v>
      </c>
      <c r="N598" s="8"/>
      <c r="O598" s="8"/>
    </row>
    <row r="599" spans="1:15" x14ac:dyDescent="0.25">
      <c r="A599" s="9">
        <v>31521</v>
      </c>
      <c r="B599" s="9">
        <f t="shared" si="37"/>
        <v>3</v>
      </c>
      <c r="C599" s="9">
        <f t="shared" si="38"/>
        <v>0</v>
      </c>
      <c r="D599" s="7" t="s">
        <v>578</v>
      </c>
      <c r="E599" s="8">
        <v>3115</v>
      </c>
      <c r="F599" s="8">
        <v>28443</v>
      </c>
      <c r="G599" s="8">
        <v>133224</v>
      </c>
      <c r="H599" s="8">
        <v>731175</v>
      </c>
      <c r="I599" s="8">
        <v>2382844.4725140184</v>
      </c>
      <c r="J599" s="8">
        <v>500</v>
      </c>
      <c r="K599" s="8">
        <v>500</v>
      </c>
      <c r="L599" s="7">
        <f t="shared" si="39"/>
        <v>892842</v>
      </c>
      <c r="M599" s="7">
        <f t="shared" si="36"/>
        <v>3275686.4725140184</v>
      </c>
      <c r="N599" s="8"/>
      <c r="O599" s="8"/>
    </row>
    <row r="600" spans="1:15" x14ac:dyDescent="0.25">
      <c r="A600" s="9">
        <v>31522</v>
      </c>
      <c r="B600" s="9">
        <f t="shared" si="37"/>
        <v>3</v>
      </c>
      <c r="C600" s="9">
        <f t="shared" si="38"/>
        <v>0</v>
      </c>
      <c r="D600" s="7" t="s">
        <v>579</v>
      </c>
      <c r="E600" s="8">
        <v>1680</v>
      </c>
      <c r="F600" s="8">
        <v>2235</v>
      </c>
      <c r="G600" s="8">
        <v>111684</v>
      </c>
      <c r="H600" s="8">
        <v>206903</v>
      </c>
      <c r="I600" s="8">
        <v>1316121.9668313593</v>
      </c>
      <c r="J600" s="8">
        <v>500</v>
      </c>
      <c r="K600" s="8">
        <v>500</v>
      </c>
      <c r="L600" s="7">
        <f t="shared" si="39"/>
        <v>320822</v>
      </c>
      <c r="M600" s="7">
        <f t="shared" si="36"/>
        <v>1636943.9668313593</v>
      </c>
      <c r="N600" s="8"/>
      <c r="O600" s="8"/>
    </row>
    <row r="601" spans="1:15" x14ac:dyDescent="0.25">
      <c r="A601" s="9">
        <v>31523</v>
      </c>
      <c r="B601" s="9">
        <f t="shared" si="37"/>
        <v>3</v>
      </c>
      <c r="C601" s="9">
        <f t="shared" si="38"/>
        <v>0</v>
      </c>
      <c r="D601" s="7" t="s">
        <v>580</v>
      </c>
      <c r="E601" s="8">
        <v>886</v>
      </c>
      <c r="F601" s="8">
        <v>2680</v>
      </c>
      <c r="G601" s="8">
        <v>54213</v>
      </c>
      <c r="H601" s="8">
        <v>56237</v>
      </c>
      <c r="I601" s="8">
        <v>724343.87074513326</v>
      </c>
      <c r="J601" s="8">
        <v>500</v>
      </c>
      <c r="K601" s="8">
        <v>500</v>
      </c>
      <c r="L601" s="7">
        <f t="shared" si="39"/>
        <v>113130</v>
      </c>
      <c r="M601" s="7">
        <f t="shared" si="36"/>
        <v>837473.87074513326</v>
      </c>
      <c r="N601" s="8"/>
      <c r="O601" s="8"/>
    </row>
    <row r="602" spans="1:15" x14ac:dyDescent="0.25">
      <c r="A602" s="9">
        <v>31524</v>
      </c>
      <c r="B602" s="9">
        <f t="shared" si="37"/>
        <v>3</v>
      </c>
      <c r="C602" s="9">
        <f t="shared" si="38"/>
        <v>0</v>
      </c>
      <c r="D602" s="7" t="s">
        <v>581</v>
      </c>
      <c r="E602" s="8">
        <v>5262</v>
      </c>
      <c r="F602" s="8">
        <v>14110</v>
      </c>
      <c r="G602" s="8">
        <v>456102</v>
      </c>
      <c r="H602" s="8">
        <v>2071522</v>
      </c>
      <c r="I602" s="8">
        <v>4067323.1115282513</v>
      </c>
      <c r="J602" s="8">
        <v>500</v>
      </c>
      <c r="K602" s="8">
        <v>500</v>
      </c>
      <c r="L602" s="7">
        <f t="shared" si="39"/>
        <v>2541734</v>
      </c>
      <c r="M602" s="7">
        <f t="shared" si="36"/>
        <v>6609057.1115282513</v>
      </c>
      <c r="N602" s="8"/>
      <c r="O602" s="8"/>
    </row>
    <row r="603" spans="1:15" x14ac:dyDescent="0.25">
      <c r="A603" s="9">
        <v>31525</v>
      </c>
      <c r="B603" s="9">
        <f t="shared" si="37"/>
        <v>3</v>
      </c>
      <c r="C603" s="9">
        <f t="shared" si="38"/>
        <v>0</v>
      </c>
      <c r="D603" s="7" t="s">
        <v>582</v>
      </c>
      <c r="E603" s="8">
        <v>1670</v>
      </c>
      <c r="F603" s="8">
        <v>10299</v>
      </c>
      <c r="G603" s="8">
        <v>63589</v>
      </c>
      <c r="H603" s="8">
        <v>142159</v>
      </c>
      <c r="I603" s="8">
        <v>1308753.7238431312</v>
      </c>
      <c r="J603" s="8">
        <v>500</v>
      </c>
      <c r="K603" s="8">
        <v>500</v>
      </c>
      <c r="L603" s="7">
        <f t="shared" si="39"/>
        <v>216047</v>
      </c>
      <c r="M603" s="7">
        <f t="shared" si="36"/>
        <v>1524800.7238431312</v>
      </c>
      <c r="N603" s="8"/>
      <c r="O603" s="8"/>
    </row>
    <row r="604" spans="1:15" x14ac:dyDescent="0.25">
      <c r="A604" s="9">
        <v>31527</v>
      </c>
      <c r="B604" s="9">
        <f t="shared" si="37"/>
        <v>3</v>
      </c>
      <c r="C604" s="9">
        <f t="shared" si="38"/>
        <v>0</v>
      </c>
      <c r="D604" s="7" t="s">
        <v>583</v>
      </c>
      <c r="E604" s="8">
        <v>1882</v>
      </c>
      <c r="F604" s="8">
        <v>3849</v>
      </c>
      <c r="G604" s="8">
        <v>112459</v>
      </c>
      <c r="H604" s="8">
        <v>237797</v>
      </c>
      <c r="I604" s="8">
        <v>1494480.5559995363</v>
      </c>
      <c r="J604" s="8">
        <v>500</v>
      </c>
      <c r="K604" s="8">
        <v>500</v>
      </c>
      <c r="L604" s="7">
        <f t="shared" si="39"/>
        <v>354105</v>
      </c>
      <c r="M604" s="7">
        <f t="shared" si="36"/>
        <v>1848585.5559995363</v>
      </c>
      <c r="N604" s="8"/>
      <c r="O604" s="8"/>
    </row>
    <row r="605" spans="1:15" x14ac:dyDescent="0.25">
      <c r="A605" s="9">
        <v>31528</v>
      </c>
      <c r="B605" s="9">
        <f t="shared" si="37"/>
        <v>3</v>
      </c>
      <c r="C605" s="9">
        <f t="shared" si="38"/>
        <v>0</v>
      </c>
      <c r="D605" s="7" t="s">
        <v>584</v>
      </c>
      <c r="E605" s="8">
        <v>1086</v>
      </c>
      <c r="F605" s="8">
        <v>4718</v>
      </c>
      <c r="G605" s="8">
        <v>35642</v>
      </c>
      <c r="H605" s="8">
        <v>67468</v>
      </c>
      <c r="I605" s="8">
        <v>838646.9512649629</v>
      </c>
      <c r="J605" s="8">
        <v>500</v>
      </c>
      <c r="K605" s="8">
        <v>500</v>
      </c>
      <c r="L605" s="7">
        <f t="shared" si="39"/>
        <v>107828</v>
      </c>
      <c r="M605" s="7">
        <f t="shared" si="36"/>
        <v>946474.9512649629</v>
      </c>
      <c r="N605" s="8"/>
      <c r="O605" s="8"/>
    </row>
    <row r="606" spans="1:15" x14ac:dyDescent="0.25">
      <c r="A606" s="9">
        <v>31530</v>
      </c>
      <c r="B606" s="9">
        <f t="shared" si="37"/>
        <v>3</v>
      </c>
      <c r="C606" s="9">
        <f t="shared" si="38"/>
        <v>0</v>
      </c>
      <c r="D606" s="7" t="s">
        <v>585</v>
      </c>
      <c r="E606" s="8">
        <v>2226</v>
      </c>
      <c r="F606" s="8">
        <v>2621</v>
      </c>
      <c r="G606" s="8">
        <v>124218</v>
      </c>
      <c r="H606" s="8">
        <v>387290</v>
      </c>
      <c r="I606" s="8">
        <v>1738328.2822571595</v>
      </c>
      <c r="J606" s="8">
        <v>500</v>
      </c>
      <c r="K606" s="8">
        <v>500</v>
      </c>
      <c r="L606" s="7">
        <f t="shared" si="39"/>
        <v>514129</v>
      </c>
      <c r="M606" s="7">
        <f t="shared" si="36"/>
        <v>2252457.2822571592</v>
      </c>
      <c r="N606" s="8"/>
      <c r="O606" s="8"/>
    </row>
    <row r="607" spans="1:15" x14ac:dyDescent="0.25">
      <c r="A607" s="9">
        <v>31531</v>
      </c>
      <c r="B607" s="9">
        <f t="shared" si="37"/>
        <v>3</v>
      </c>
      <c r="C607" s="9">
        <f t="shared" si="38"/>
        <v>0</v>
      </c>
      <c r="D607" s="7" t="s">
        <v>586</v>
      </c>
      <c r="E607" s="8">
        <v>1301</v>
      </c>
      <c r="F607" s="8">
        <v>2480</v>
      </c>
      <c r="G607" s="8">
        <v>68072</v>
      </c>
      <c r="H607" s="8">
        <v>671528</v>
      </c>
      <c r="I607" s="8">
        <v>952289.89774229343</v>
      </c>
      <c r="J607" s="8">
        <v>500</v>
      </c>
      <c r="K607" s="8">
        <v>500</v>
      </c>
      <c r="L607" s="7">
        <f t="shared" si="39"/>
        <v>742080</v>
      </c>
      <c r="M607" s="7">
        <f t="shared" si="36"/>
        <v>1694369.8977422933</v>
      </c>
      <c r="N607" s="8"/>
      <c r="O607" s="8"/>
    </row>
    <row r="608" spans="1:15" x14ac:dyDescent="0.25">
      <c r="A608" s="9">
        <v>31533</v>
      </c>
      <c r="B608" s="9">
        <f t="shared" si="37"/>
        <v>3</v>
      </c>
      <c r="C608" s="9">
        <f t="shared" si="38"/>
        <v>0</v>
      </c>
      <c r="D608" s="7" t="s">
        <v>587</v>
      </c>
      <c r="E608" s="8">
        <v>3933</v>
      </c>
      <c r="F608" s="8">
        <v>10066</v>
      </c>
      <c r="G608" s="8">
        <v>334470</v>
      </c>
      <c r="H608" s="8">
        <v>2293781</v>
      </c>
      <c r="I608" s="8">
        <v>2862416.2356433002</v>
      </c>
      <c r="J608" s="8">
        <v>500</v>
      </c>
      <c r="K608" s="8">
        <v>500</v>
      </c>
      <c r="L608" s="7">
        <f t="shared" si="39"/>
        <v>2638317</v>
      </c>
      <c r="M608" s="7">
        <f t="shared" si="36"/>
        <v>5500733.2356433002</v>
      </c>
      <c r="N608" s="8"/>
      <c r="O608" s="8"/>
    </row>
    <row r="609" spans="1:15" x14ac:dyDescent="0.25">
      <c r="A609" s="9">
        <v>31534</v>
      </c>
      <c r="B609" s="9">
        <f t="shared" si="37"/>
        <v>3</v>
      </c>
      <c r="C609" s="9">
        <f t="shared" si="38"/>
        <v>0</v>
      </c>
      <c r="D609" s="7" t="s">
        <v>588</v>
      </c>
      <c r="E609" s="8">
        <v>2431</v>
      </c>
      <c r="F609" s="8">
        <v>14009</v>
      </c>
      <c r="G609" s="8">
        <v>119466</v>
      </c>
      <c r="H609" s="8">
        <v>458251</v>
      </c>
      <c r="I609" s="8">
        <v>1898577.555360554</v>
      </c>
      <c r="J609" s="8">
        <v>500</v>
      </c>
      <c r="K609" s="8">
        <v>500</v>
      </c>
      <c r="L609" s="7">
        <f t="shared" si="39"/>
        <v>591726</v>
      </c>
      <c r="M609" s="7">
        <f t="shared" si="36"/>
        <v>2490303.5553605538</v>
      </c>
      <c r="N609" s="8"/>
      <c r="O609" s="8"/>
    </row>
    <row r="610" spans="1:15" x14ac:dyDescent="0.25">
      <c r="A610" s="9">
        <v>31535</v>
      </c>
      <c r="B610" s="9">
        <f t="shared" si="37"/>
        <v>3</v>
      </c>
      <c r="C610" s="9">
        <f t="shared" si="38"/>
        <v>0</v>
      </c>
      <c r="D610" s="7" t="s">
        <v>589</v>
      </c>
      <c r="E610" s="8">
        <v>1040</v>
      </c>
      <c r="F610" s="8">
        <v>5736</v>
      </c>
      <c r="G610" s="8">
        <v>29874</v>
      </c>
      <c r="H610" s="8">
        <v>29975</v>
      </c>
      <c r="I610" s="8">
        <v>811682.09034328884</v>
      </c>
      <c r="J610" s="8">
        <v>500</v>
      </c>
      <c r="K610" s="8">
        <v>500</v>
      </c>
      <c r="L610" s="7">
        <f t="shared" si="39"/>
        <v>65585</v>
      </c>
      <c r="M610" s="7">
        <f t="shared" si="36"/>
        <v>877267.09034328884</v>
      </c>
      <c r="N610" s="8"/>
      <c r="O610" s="8"/>
    </row>
    <row r="611" spans="1:15" x14ac:dyDescent="0.25">
      <c r="A611" s="9">
        <v>31537</v>
      </c>
      <c r="B611" s="9">
        <f t="shared" si="37"/>
        <v>3</v>
      </c>
      <c r="C611" s="9">
        <f t="shared" si="38"/>
        <v>0</v>
      </c>
      <c r="D611" s="7" t="s">
        <v>590</v>
      </c>
      <c r="E611" s="8">
        <v>2314</v>
      </c>
      <c r="F611" s="8">
        <v>23072</v>
      </c>
      <c r="G611" s="8">
        <v>106247</v>
      </c>
      <c r="H611" s="8">
        <v>411884</v>
      </c>
      <c r="I611" s="8">
        <v>1788043.7744757584</v>
      </c>
      <c r="J611" s="8">
        <v>500</v>
      </c>
      <c r="K611" s="8">
        <v>500</v>
      </c>
      <c r="L611" s="7">
        <f t="shared" si="39"/>
        <v>541203</v>
      </c>
      <c r="M611" s="7">
        <f t="shared" si="36"/>
        <v>2329246.7744757584</v>
      </c>
      <c r="N611" s="8"/>
      <c r="O611" s="8"/>
    </row>
    <row r="612" spans="1:15" x14ac:dyDescent="0.25">
      <c r="A612" s="9">
        <v>31539</v>
      </c>
      <c r="B612" s="9">
        <f t="shared" si="37"/>
        <v>3</v>
      </c>
      <c r="C612" s="9">
        <f t="shared" si="38"/>
        <v>0</v>
      </c>
      <c r="D612" s="7" t="s">
        <v>591</v>
      </c>
      <c r="E612" s="8">
        <v>2977</v>
      </c>
      <c r="F612" s="8">
        <v>29985</v>
      </c>
      <c r="G612" s="8">
        <v>129385</v>
      </c>
      <c r="H612" s="8">
        <v>276509</v>
      </c>
      <c r="I612" s="8">
        <v>2325064.9953167159</v>
      </c>
      <c r="J612" s="8">
        <v>500</v>
      </c>
      <c r="K612" s="8">
        <v>500</v>
      </c>
      <c r="L612" s="7">
        <f t="shared" si="39"/>
        <v>435879</v>
      </c>
      <c r="M612" s="7">
        <f t="shared" si="36"/>
        <v>2760943.9953167159</v>
      </c>
      <c r="N612" s="8"/>
      <c r="O612" s="8"/>
    </row>
    <row r="613" spans="1:15" x14ac:dyDescent="0.25">
      <c r="A613" s="9">
        <v>31540</v>
      </c>
      <c r="B613" s="9">
        <f t="shared" si="37"/>
        <v>3</v>
      </c>
      <c r="C613" s="9">
        <f t="shared" si="38"/>
        <v>0</v>
      </c>
      <c r="D613" s="7" t="s">
        <v>592</v>
      </c>
      <c r="E613" s="8">
        <v>1710</v>
      </c>
      <c r="F613" s="8">
        <v>12475</v>
      </c>
      <c r="G613" s="8">
        <v>81058</v>
      </c>
      <c r="H613" s="8">
        <v>323378</v>
      </c>
      <c r="I613" s="8">
        <v>1296175.9971768842</v>
      </c>
      <c r="J613" s="8">
        <v>500</v>
      </c>
      <c r="K613" s="8">
        <v>500</v>
      </c>
      <c r="L613" s="7">
        <f t="shared" si="39"/>
        <v>416911</v>
      </c>
      <c r="M613" s="7">
        <f t="shared" si="36"/>
        <v>1713086.9971768842</v>
      </c>
      <c r="N613" s="8"/>
      <c r="O613" s="8"/>
    </row>
    <row r="614" spans="1:15" x14ac:dyDescent="0.25">
      <c r="A614" s="9">
        <v>31541</v>
      </c>
      <c r="B614" s="9">
        <f t="shared" si="37"/>
        <v>3</v>
      </c>
      <c r="C614" s="9">
        <f t="shared" si="38"/>
        <v>0</v>
      </c>
      <c r="D614" s="7" t="s">
        <v>593</v>
      </c>
      <c r="E614" s="8">
        <v>1132</v>
      </c>
      <c r="F614" s="8">
        <v>6594</v>
      </c>
      <c r="G614" s="8">
        <v>44183</v>
      </c>
      <c r="H614" s="8">
        <v>41151</v>
      </c>
      <c r="I614" s="8">
        <v>884985.61889822013</v>
      </c>
      <c r="J614" s="8">
        <v>500</v>
      </c>
      <c r="K614" s="8">
        <v>500</v>
      </c>
      <c r="L614" s="7">
        <f t="shared" si="39"/>
        <v>91928</v>
      </c>
      <c r="M614" s="7">
        <f t="shared" si="36"/>
        <v>976913.61889822013</v>
      </c>
      <c r="N614" s="8"/>
      <c r="O614" s="8"/>
    </row>
    <row r="615" spans="1:15" x14ac:dyDescent="0.25">
      <c r="A615" s="9">
        <v>31542</v>
      </c>
      <c r="B615" s="9">
        <f t="shared" si="37"/>
        <v>3</v>
      </c>
      <c r="C615" s="9">
        <f t="shared" si="38"/>
        <v>0</v>
      </c>
      <c r="D615" s="7" t="s">
        <v>594</v>
      </c>
      <c r="E615" s="8">
        <v>996</v>
      </c>
      <c r="F615" s="8">
        <v>11469</v>
      </c>
      <c r="G615" s="8">
        <v>48552</v>
      </c>
      <c r="H615" s="8">
        <v>27063</v>
      </c>
      <c r="I615" s="8">
        <v>795751.80829590978</v>
      </c>
      <c r="J615" s="8">
        <v>500</v>
      </c>
      <c r="K615" s="8">
        <v>500</v>
      </c>
      <c r="L615" s="7">
        <f t="shared" si="39"/>
        <v>87084</v>
      </c>
      <c r="M615" s="7">
        <f t="shared" si="36"/>
        <v>882835.80829590978</v>
      </c>
      <c r="N615" s="8"/>
      <c r="O615" s="8"/>
    </row>
    <row r="616" spans="1:15" x14ac:dyDescent="0.25">
      <c r="A616" s="9">
        <v>31543</v>
      </c>
      <c r="B616" s="9">
        <f t="shared" si="37"/>
        <v>3</v>
      </c>
      <c r="C616" s="9">
        <f t="shared" si="38"/>
        <v>0</v>
      </c>
      <c r="D616" s="7" t="s">
        <v>595</v>
      </c>
      <c r="E616" s="8">
        <v>952</v>
      </c>
      <c r="F616" s="8">
        <v>14041</v>
      </c>
      <c r="G616" s="8">
        <v>47123</v>
      </c>
      <c r="H616" s="8">
        <v>151504</v>
      </c>
      <c r="I616" s="8">
        <v>731154.34209728078</v>
      </c>
      <c r="J616" s="8">
        <v>500</v>
      </c>
      <c r="K616" s="8">
        <v>500</v>
      </c>
      <c r="L616" s="7">
        <f t="shared" si="39"/>
        <v>212668</v>
      </c>
      <c r="M616" s="7">
        <f t="shared" si="36"/>
        <v>943822.34209728078</v>
      </c>
      <c r="N616" s="8"/>
      <c r="O616" s="8"/>
    </row>
    <row r="617" spans="1:15" x14ac:dyDescent="0.25">
      <c r="A617" s="9">
        <v>31546</v>
      </c>
      <c r="B617" s="9">
        <f t="shared" si="37"/>
        <v>3</v>
      </c>
      <c r="C617" s="9">
        <f t="shared" si="38"/>
        <v>0</v>
      </c>
      <c r="D617" s="7" t="s">
        <v>596</v>
      </c>
      <c r="E617" s="8">
        <v>1105</v>
      </c>
      <c r="F617" s="8">
        <v>6304</v>
      </c>
      <c r="G617" s="8">
        <v>49901</v>
      </c>
      <c r="H617" s="8">
        <v>112987</v>
      </c>
      <c r="I617" s="8">
        <v>857095.02565837791</v>
      </c>
      <c r="J617" s="8">
        <v>500</v>
      </c>
      <c r="K617" s="8">
        <v>500</v>
      </c>
      <c r="L617" s="7">
        <f t="shared" si="39"/>
        <v>169192</v>
      </c>
      <c r="M617" s="7">
        <f t="shared" si="36"/>
        <v>1026287.0256583779</v>
      </c>
      <c r="N617" s="8"/>
      <c r="O617" s="8"/>
    </row>
    <row r="618" spans="1:15" x14ac:dyDescent="0.25">
      <c r="A618" s="9">
        <v>31549</v>
      </c>
      <c r="B618" s="9">
        <f t="shared" si="37"/>
        <v>3</v>
      </c>
      <c r="C618" s="9">
        <f t="shared" si="38"/>
        <v>0</v>
      </c>
      <c r="D618" s="7" t="s">
        <v>597</v>
      </c>
      <c r="E618" s="8">
        <v>5672</v>
      </c>
      <c r="F618" s="8">
        <v>10988</v>
      </c>
      <c r="G618" s="8">
        <v>387919</v>
      </c>
      <c r="H618" s="8">
        <v>2109961</v>
      </c>
      <c r="I618" s="8">
        <v>4368116.2496266775</v>
      </c>
      <c r="J618" s="8">
        <v>500</v>
      </c>
      <c r="K618" s="8">
        <v>500</v>
      </c>
      <c r="L618" s="7">
        <f t="shared" si="39"/>
        <v>2508868</v>
      </c>
      <c r="M618" s="7">
        <f t="shared" si="36"/>
        <v>6876984.2496266775</v>
      </c>
      <c r="N618" s="8"/>
      <c r="O618" s="8"/>
    </row>
    <row r="619" spans="1:15" x14ac:dyDescent="0.25">
      <c r="A619" s="9">
        <v>31550</v>
      </c>
      <c r="B619" s="9">
        <f t="shared" si="37"/>
        <v>3</v>
      </c>
      <c r="C619" s="9">
        <f t="shared" si="38"/>
        <v>0</v>
      </c>
      <c r="D619" s="7" t="s">
        <v>598</v>
      </c>
      <c r="E619" s="8">
        <v>1232</v>
      </c>
      <c r="F619" s="8">
        <v>10610</v>
      </c>
      <c r="G619" s="8">
        <v>50717</v>
      </c>
      <c r="H619" s="8">
        <v>50800</v>
      </c>
      <c r="I619" s="8">
        <v>957203.98051848565</v>
      </c>
      <c r="J619" s="8">
        <v>500</v>
      </c>
      <c r="K619" s="8">
        <v>500</v>
      </c>
      <c r="L619" s="7">
        <f t="shared" si="39"/>
        <v>112127</v>
      </c>
      <c r="M619" s="7">
        <f t="shared" si="36"/>
        <v>1069330.9805184857</v>
      </c>
      <c r="N619" s="8"/>
      <c r="O619" s="8"/>
    </row>
    <row r="620" spans="1:15" x14ac:dyDescent="0.25">
      <c r="A620" s="9">
        <v>31551</v>
      </c>
      <c r="B620" s="9">
        <f t="shared" si="37"/>
        <v>3</v>
      </c>
      <c r="C620" s="9">
        <f t="shared" si="38"/>
        <v>0</v>
      </c>
      <c r="D620" s="7" t="s">
        <v>599</v>
      </c>
      <c r="E620" s="8">
        <v>1607</v>
      </c>
      <c r="F620" s="8">
        <v>9149</v>
      </c>
      <c r="G620" s="8">
        <v>62449</v>
      </c>
      <c r="H620" s="8">
        <v>165005</v>
      </c>
      <c r="I620" s="8">
        <v>1244328.1397239643</v>
      </c>
      <c r="J620" s="8">
        <v>500</v>
      </c>
      <c r="K620" s="8">
        <v>500</v>
      </c>
      <c r="L620" s="7">
        <f t="shared" si="39"/>
        <v>236603</v>
      </c>
      <c r="M620" s="7">
        <f t="shared" si="36"/>
        <v>1480931.1397239643</v>
      </c>
      <c r="N620" s="8"/>
      <c r="O620" s="8"/>
    </row>
    <row r="621" spans="1:15" x14ac:dyDescent="0.25">
      <c r="A621" s="9">
        <v>31552</v>
      </c>
      <c r="B621" s="9">
        <f t="shared" si="37"/>
        <v>3</v>
      </c>
      <c r="C621" s="9">
        <f t="shared" si="38"/>
        <v>0</v>
      </c>
      <c r="D621" s="7" t="s">
        <v>600</v>
      </c>
      <c r="E621" s="8">
        <v>1888</v>
      </c>
      <c r="F621" s="8">
        <v>12400</v>
      </c>
      <c r="G621" s="8">
        <v>98209</v>
      </c>
      <c r="H621" s="8">
        <v>200293</v>
      </c>
      <c r="I621" s="8">
        <v>1481105.8252414586</v>
      </c>
      <c r="J621" s="8">
        <v>500</v>
      </c>
      <c r="K621" s="8">
        <v>500</v>
      </c>
      <c r="L621" s="7">
        <f t="shared" si="39"/>
        <v>310902</v>
      </c>
      <c r="M621" s="7">
        <f t="shared" si="36"/>
        <v>1792007.8252414586</v>
      </c>
      <c r="N621" s="8"/>
      <c r="O621" s="8"/>
    </row>
    <row r="622" spans="1:15" x14ac:dyDescent="0.25">
      <c r="A622" s="9">
        <v>31553</v>
      </c>
      <c r="B622" s="9">
        <f t="shared" si="37"/>
        <v>3</v>
      </c>
      <c r="C622" s="9">
        <f t="shared" si="38"/>
        <v>0</v>
      </c>
      <c r="D622" s="7" t="s">
        <v>601</v>
      </c>
      <c r="E622" s="8">
        <v>1718</v>
      </c>
      <c r="F622" s="8">
        <v>9142</v>
      </c>
      <c r="G622" s="8">
        <v>74556</v>
      </c>
      <c r="H622" s="8">
        <v>126086</v>
      </c>
      <c r="I622" s="8">
        <v>1375927.9358477611</v>
      </c>
      <c r="J622" s="8">
        <v>500</v>
      </c>
      <c r="K622" s="8">
        <v>500</v>
      </c>
      <c r="L622" s="7">
        <f t="shared" si="39"/>
        <v>209784</v>
      </c>
      <c r="M622" s="7">
        <f t="shared" si="36"/>
        <v>1585711.9358477611</v>
      </c>
      <c r="N622" s="8"/>
      <c r="O622" s="8"/>
    </row>
    <row r="623" spans="1:15" x14ac:dyDescent="0.25">
      <c r="A623" s="9">
        <v>31601</v>
      </c>
      <c r="B623" s="9">
        <f t="shared" si="37"/>
        <v>3</v>
      </c>
      <c r="C623" s="9">
        <f t="shared" si="38"/>
        <v>0</v>
      </c>
      <c r="D623" s="7" t="s">
        <v>602</v>
      </c>
      <c r="E623" s="8">
        <v>749</v>
      </c>
      <c r="F623" s="8">
        <v>20930</v>
      </c>
      <c r="G623" s="8">
        <v>28419</v>
      </c>
      <c r="H623" s="8">
        <v>26749</v>
      </c>
      <c r="I623" s="8">
        <v>577064.94037112442</v>
      </c>
      <c r="J623" s="8">
        <v>500</v>
      </c>
      <c r="K623" s="8">
        <v>500</v>
      </c>
      <c r="L623" s="7">
        <f t="shared" si="39"/>
        <v>76098</v>
      </c>
      <c r="M623" s="7">
        <f t="shared" si="36"/>
        <v>653162.94037112442</v>
      </c>
      <c r="N623" s="8"/>
      <c r="O623" s="8"/>
    </row>
    <row r="624" spans="1:15" x14ac:dyDescent="0.25">
      <c r="A624" s="9">
        <v>31603</v>
      </c>
      <c r="B624" s="9">
        <f t="shared" si="37"/>
        <v>3</v>
      </c>
      <c r="C624" s="9">
        <f t="shared" si="38"/>
        <v>0</v>
      </c>
      <c r="D624" s="7" t="s">
        <v>603</v>
      </c>
      <c r="E624" s="8">
        <v>1783</v>
      </c>
      <c r="F624" s="8">
        <v>26479</v>
      </c>
      <c r="G624" s="8">
        <v>93992</v>
      </c>
      <c r="H624" s="8">
        <v>143695</v>
      </c>
      <c r="I624" s="8">
        <v>1364233.985603896</v>
      </c>
      <c r="J624" s="8">
        <v>500</v>
      </c>
      <c r="K624" s="8">
        <v>500</v>
      </c>
      <c r="L624" s="7">
        <f t="shared" si="39"/>
        <v>264166</v>
      </c>
      <c r="M624" s="7">
        <f t="shared" si="36"/>
        <v>1628399.985603896</v>
      </c>
      <c r="N624" s="8"/>
      <c r="O624" s="8"/>
    </row>
    <row r="625" spans="1:15" x14ac:dyDescent="0.25">
      <c r="A625" s="9">
        <v>31604</v>
      </c>
      <c r="B625" s="9">
        <f t="shared" si="37"/>
        <v>3</v>
      </c>
      <c r="C625" s="9">
        <f t="shared" si="38"/>
        <v>0</v>
      </c>
      <c r="D625" s="7" t="s">
        <v>604</v>
      </c>
      <c r="E625" s="8">
        <v>1621</v>
      </c>
      <c r="F625" s="8">
        <v>42959</v>
      </c>
      <c r="G625" s="8">
        <v>74918</v>
      </c>
      <c r="H625" s="8">
        <v>109110</v>
      </c>
      <c r="I625" s="8">
        <v>1241276.8193659687</v>
      </c>
      <c r="J625" s="8">
        <v>500</v>
      </c>
      <c r="K625" s="8">
        <v>500</v>
      </c>
      <c r="L625" s="7">
        <f t="shared" si="39"/>
        <v>226987</v>
      </c>
      <c r="M625" s="7">
        <f t="shared" si="36"/>
        <v>1468263.8193659687</v>
      </c>
      <c r="N625" s="8"/>
      <c r="O625" s="8"/>
    </row>
    <row r="626" spans="1:15" x14ac:dyDescent="0.25">
      <c r="A626" s="9">
        <v>31605</v>
      </c>
      <c r="B626" s="9">
        <f t="shared" si="37"/>
        <v>3</v>
      </c>
      <c r="C626" s="9">
        <f t="shared" si="38"/>
        <v>0</v>
      </c>
      <c r="D626" s="7" t="s">
        <v>605</v>
      </c>
      <c r="E626" s="8">
        <v>1343</v>
      </c>
      <c r="F626" s="8">
        <v>19375</v>
      </c>
      <c r="G626" s="8">
        <v>68983</v>
      </c>
      <c r="H626" s="8">
        <v>199224</v>
      </c>
      <c r="I626" s="8">
        <v>1036202.1718064833</v>
      </c>
      <c r="J626" s="8">
        <v>500</v>
      </c>
      <c r="K626" s="8">
        <v>500</v>
      </c>
      <c r="L626" s="7">
        <f t="shared" si="39"/>
        <v>287582</v>
      </c>
      <c r="M626" s="7">
        <f t="shared" si="36"/>
        <v>1323784.1718064833</v>
      </c>
      <c r="N626" s="8"/>
      <c r="O626" s="8"/>
    </row>
    <row r="627" spans="1:15" x14ac:dyDescent="0.25">
      <c r="A627" s="9">
        <v>31606</v>
      </c>
      <c r="B627" s="9">
        <f t="shared" si="37"/>
        <v>3</v>
      </c>
      <c r="C627" s="9">
        <f t="shared" si="38"/>
        <v>0</v>
      </c>
      <c r="D627" s="7" t="s">
        <v>606</v>
      </c>
      <c r="E627" s="8">
        <v>1107</v>
      </c>
      <c r="F627" s="8">
        <v>28642</v>
      </c>
      <c r="G627" s="8">
        <v>61766</v>
      </c>
      <c r="H627" s="8">
        <v>246445</v>
      </c>
      <c r="I627" s="8">
        <v>834852.21160217363</v>
      </c>
      <c r="J627" s="8">
        <v>500</v>
      </c>
      <c r="K627" s="8">
        <v>500</v>
      </c>
      <c r="L627" s="7">
        <f t="shared" si="39"/>
        <v>336853</v>
      </c>
      <c r="M627" s="7">
        <f t="shared" si="36"/>
        <v>1171705.2116021737</v>
      </c>
      <c r="N627" s="8"/>
      <c r="O627" s="8"/>
    </row>
    <row r="628" spans="1:15" x14ac:dyDescent="0.25">
      <c r="A628" s="9">
        <v>31608</v>
      </c>
      <c r="B628" s="9">
        <f t="shared" si="37"/>
        <v>3</v>
      </c>
      <c r="C628" s="9">
        <f t="shared" si="38"/>
        <v>0</v>
      </c>
      <c r="D628" s="7" t="s">
        <v>607</v>
      </c>
      <c r="E628" s="8">
        <v>436</v>
      </c>
      <c r="F628" s="8">
        <v>9248</v>
      </c>
      <c r="G628" s="8">
        <v>23773</v>
      </c>
      <c r="H628" s="8">
        <v>25447</v>
      </c>
      <c r="I628" s="8">
        <v>335085.30641413981</v>
      </c>
      <c r="J628" s="8">
        <v>500</v>
      </c>
      <c r="K628" s="8">
        <v>500</v>
      </c>
      <c r="L628" s="7">
        <f t="shared" si="39"/>
        <v>58468</v>
      </c>
      <c r="M628" s="7">
        <f t="shared" si="36"/>
        <v>393553.30641413981</v>
      </c>
      <c r="N628" s="8"/>
      <c r="O628" s="8"/>
    </row>
    <row r="629" spans="1:15" x14ac:dyDescent="0.25">
      <c r="A629" s="9">
        <v>31609</v>
      </c>
      <c r="B629" s="9">
        <f t="shared" si="37"/>
        <v>3</v>
      </c>
      <c r="C629" s="9">
        <f t="shared" si="38"/>
        <v>0</v>
      </c>
      <c r="D629" s="7" t="s">
        <v>608</v>
      </c>
      <c r="E629" s="8">
        <v>821</v>
      </c>
      <c r="F629" s="8">
        <v>21257</v>
      </c>
      <c r="G629" s="8">
        <v>30504</v>
      </c>
      <c r="H629" s="8">
        <v>26180</v>
      </c>
      <c r="I629" s="8">
        <v>626777.8833627553</v>
      </c>
      <c r="J629" s="8">
        <v>500</v>
      </c>
      <c r="K629" s="8">
        <v>500</v>
      </c>
      <c r="L629" s="7">
        <f t="shared" si="39"/>
        <v>77941</v>
      </c>
      <c r="M629" s="7">
        <f t="shared" si="36"/>
        <v>704718.8833627553</v>
      </c>
      <c r="N629" s="8"/>
      <c r="O629" s="8"/>
    </row>
    <row r="630" spans="1:15" x14ac:dyDescent="0.25">
      <c r="A630" s="9">
        <v>31611</v>
      </c>
      <c r="B630" s="9">
        <f t="shared" si="37"/>
        <v>3</v>
      </c>
      <c r="C630" s="9">
        <f t="shared" si="38"/>
        <v>0</v>
      </c>
      <c r="D630" s="7" t="s">
        <v>609</v>
      </c>
      <c r="E630" s="8">
        <v>853</v>
      </c>
      <c r="F630" s="8">
        <v>24122</v>
      </c>
      <c r="G630" s="8">
        <v>37033</v>
      </c>
      <c r="H630" s="8">
        <v>28658</v>
      </c>
      <c r="I630" s="8">
        <v>649181.91204259568</v>
      </c>
      <c r="J630" s="8">
        <v>500</v>
      </c>
      <c r="K630" s="8">
        <v>500</v>
      </c>
      <c r="L630" s="7">
        <f t="shared" si="39"/>
        <v>89813</v>
      </c>
      <c r="M630" s="7">
        <f t="shared" si="36"/>
        <v>738994.91204259568</v>
      </c>
      <c r="N630" s="8"/>
      <c r="O630" s="8"/>
    </row>
    <row r="631" spans="1:15" x14ac:dyDescent="0.25">
      <c r="A631" s="9">
        <v>31612</v>
      </c>
      <c r="B631" s="9">
        <f t="shared" si="37"/>
        <v>3</v>
      </c>
      <c r="C631" s="9">
        <f t="shared" si="38"/>
        <v>0</v>
      </c>
      <c r="D631" s="7" t="s">
        <v>610</v>
      </c>
      <c r="E631" s="8">
        <v>3786</v>
      </c>
      <c r="F631" s="8">
        <v>44161</v>
      </c>
      <c r="G631" s="8">
        <v>222671</v>
      </c>
      <c r="H631" s="8">
        <v>368904</v>
      </c>
      <c r="I631" s="8">
        <v>2953657.4138403614</v>
      </c>
      <c r="J631" s="8">
        <v>500</v>
      </c>
      <c r="K631" s="8">
        <v>500</v>
      </c>
      <c r="L631" s="7">
        <f t="shared" si="39"/>
        <v>635736</v>
      </c>
      <c r="M631" s="7">
        <f t="shared" si="36"/>
        <v>3589393.4138403614</v>
      </c>
      <c r="N631" s="8"/>
      <c r="O631" s="8"/>
    </row>
    <row r="632" spans="1:15" x14ac:dyDescent="0.25">
      <c r="A632" s="9">
        <v>31613</v>
      </c>
      <c r="B632" s="9">
        <f t="shared" si="37"/>
        <v>3</v>
      </c>
      <c r="C632" s="9">
        <f t="shared" si="38"/>
        <v>0</v>
      </c>
      <c r="D632" s="7" t="s">
        <v>611</v>
      </c>
      <c r="E632" s="8">
        <v>1116</v>
      </c>
      <c r="F632" s="8">
        <v>27336</v>
      </c>
      <c r="G632" s="8">
        <v>55482</v>
      </c>
      <c r="H632" s="8">
        <v>54932</v>
      </c>
      <c r="I632" s="8">
        <v>853391.01457830495</v>
      </c>
      <c r="J632" s="8">
        <v>500</v>
      </c>
      <c r="K632" s="8">
        <v>500</v>
      </c>
      <c r="L632" s="7">
        <f t="shared" si="39"/>
        <v>137750</v>
      </c>
      <c r="M632" s="7">
        <f t="shared" si="36"/>
        <v>991141.01457830495</v>
      </c>
      <c r="N632" s="8"/>
      <c r="O632" s="8"/>
    </row>
    <row r="633" spans="1:15" x14ac:dyDescent="0.25">
      <c r="A633" s="9">
        <v>31614</v>
      </c>
      <c r="B633" s="9">
        <f t="shared" si="37"/>
        <v>3</v>
      </c>
      <c r="C633" s="9">
        <f t="shared" si="38"/>
        <v>0</v>
      </c>
      <c r="D633" s="7" t="s">
        <v>612</v>
      </c>
      <c r="E633" s="8">
        <v>2254</v>
      </c>
      <c r="F633" s="8">
        <v>14150</v>
      </c>
      <c r="G633" s="8">
        <v>147083</v>
      </c>
      <c r="H633" s="8">
        <v>508296</v>
      </c>
      <c r="I633" s="8">
        <v>1730894.6773743937</v>
      </c>
      <c r="J633" s="8">
        <v>500</v>
      </c>
      <c r="K633" s="8">
        <v>500</v>
      </c>
      <c r="L633" s="7">
        <f t="shared" si="39"/>
        <v>669529</v>
      </c>
      <c r="M633" s="7">
        <f t="shared" si="36"/>
        <v>2400423.6773743937</v>
      </c>
      <c r="N633" s="8"/>
      <c r="O633" s="8"/>
    </row>
    <row r="634" spans="1:15" x14ac:dyDescent="0.25">
      <c r="A634" s="9">
        <v>31615</v>
      </c>
      <c r="B634" s="9">
        <f t="shared" si="37"/>
        <v>3</v>
      </c>
      <c r="C634" s="9">
        <f t="shared" si="38"/>
        <v>0</v>
      </c>
      <c r="D634" s="7" t="s">
        <v>613</v>
      </c>
      <c r="E634" s="8">
        <v>1497</v>
      </c>
      <c r="F634" s="8">
        <v>16283</v>
      </c>
      <c r="G634" s="8">
        <v>76764</v>
      </c>
      <c r="H634" s="8">
        <v>134903</v>
      </c>
      <c r="I634" s="8">
        <v>1140097.8155176567</v>
      </c>
      <c r="J634" s="8">
        <v>500</v>
      </c>
      <c r="K634" s="8">
        <v>500</v>
      </c>
      <c r="L634" s="7">
        <f t="shared" si="39"/>
        <v>227950</v>
      </c>
      <c r="M634" s="7">
        <f t="shared" si="36"/>
        <v>1368047.8155176567</v>
      </c>
      <c r="N634" s="8"/>
      <c r="O634" s="8"/>
    </row>
    <row r="635" spans="1:15" x14ac:dyDescent="0.25">
      <c r="A635" s="9">
        <v>31616</v>
      </c>
      <c r="B635" s="9">
        <f t="shared" si="37"/>
        <v>3</v>
      </c>
      <c r="C635" s="9">
        <f t="shared" si="38"/>
        <v>0</v>
      </c>
      <c r="D635" s="7" t="s">
        <v>614</v>
      </c>
      <c r="E635" s="8">
        <v>1120</v>
      </c>
      <c r="F635" s="8">
        <v>37746</v>
      </c>
      <c r="G635" s="8">
        <v>55716</v>
      </c>
      <c r="H635" s="8">
        <v>167791</v>
      </c>
      <c r="I635" s="8">
        <v>851187.02898969757</v>
      </c>
      <c r="J635" s="8">
        <v>500</v>
      </c>
      <c r="K635" s="8">
        <v>500</v>
      </c>
      <c r="L635" s="7">
        <f t="shared" si="39"/>
        <v>261253</v>
      </c>
      <c r="M635" s="7">
        <f t="shared" si="36"/>
        <v>1112440.0289896976</v>
      </c>
      <c r="N635" s="8"/>
      <c r="O635" s="8"/>
    </row>
    <row r="636" spans="1:15" x14ac:dyDescent="0.25">
      <c r="A636" s="9">
        <v>31617</v>
      </c>
      <c r="B636" s="9">
        <f t="shared" si="37"/>
        <v>3</v>
      </c>
      <c r="C636" s="9">
        <f t="shared" si="38"/>
        <v>0</v>
      </c>
      <c r="D636" s="7" t="s">
        <v>615</v>
      </c>
      <c r="E636" s="8">
        <v>1574</v>
      </c>
      <c r="F636" s="8">
        <v>42149</v>
      </c>
      <c r="G636" s="8">
        <v>72847</v>
      </c>
      <c r="H636" s="8">
        <v>148537</v>
      </c>
      <c r="I636" s="8">
        <v>1209283.7989337272</v>
      </c>
      <c r="J636" s="8">
        <v>500</v>
      </c>
      <c r="K636" s="8">
        <v>500</v>
      </c>
      <c r="L636" s="7">
        <f t="shared" si="39"/>
        <v>263533</v>
      </c>
      <c r="M636" s="7">
        <f t="shared" si="36"/>
        <v>1472816.7989337272</v>
      </c>
      <c r="N636" s="8"/>
      <c r="O636" s="8"/>
    </row>
    <row r="637" spans="1:15" x14ac:dyDescent="0.25">
      <c r="A637" s="9">
        <v>31620</v>
      </c>
      <c r="B637" s="9">
        <f t="shared" si="37"/>
        <v>3</v>
      </c>
      <c r="C637" s="9">
        <f t="shared" si="38"/>
        <v>0</v>
      </c>
      <c r="D637" s="7" t="s">
        <v>616</v>
      </c>
      <c r="E637" s="8">
        <v>832</v>
      </c>
      <c r="F637" s="8">
        <v>15922</v>
      </c>
      <c r="G637" s="8">
        <v>31453</v>
      </c>
      <c r="H637" s="8">
        <v>17035</v>
      </c>
      <c r="I637" s="8">
        <v>639324.32234326692</v>
      </c>
      <c r="J637" s="8">
        <v>500</v>
      </c>
      <c r="K637" s="8">
        <v>500</v>
      </c>
      <c r="L637" s="7">
        <f t="shared" si="39"/>
        <v>64410</v>
      </c>
      <c r="M637" s="7">
        <f t="shared" si="36"/>
        <v>703734.32234326692</v>
      </c>
      <c r="N637" s="8"/>
      <c r="O637" s="8"/>
    </row>
    <row r="638" spans="1:15" x14ac:dyDescent="0.25">
      <c r="A638" s="9">
        <v>31621</v>
      </c>
      <c r="B638" s="9">
        <f t="shared" si="37"/>
        <v>3</v>
      </c>
      <c r="C638" s="9">
        <f t="shared" si="38"/>
        <v>0</v>
      </c>
      <c r="D638" s="7" t="s">
        <v>617</v>
      </c>
      <c r="E638" s="8">
        <v>971</v>
      </c>
      <c r="F638" s="8">
        <v>17819</v>
      </c>
      <c r="G638" s="8">
        <v>42545</v>
      </c>
      <c r="H638" s="8">
        <v>59213</v>
      </c>
      <c r="I638" s="8">
        <v>747137.42781667167</v>
      </c>
      <c r="J638" s="8">
        <v>500</v>
      </c>
      <c r="K638" s="8">
        <v>500</v>
      </c>
      <c r="L638" s="7">
        <f t="shared" si="39"/>
        <v>119577</v>
      </c>
      <c r="M638" s="7">
        <f t="shared" si="36"/>
        <v>866714.42781667167</v>
      </c>
      <c r="N638" s="8"/>
      <c r="O638" s="8"/>
    </row>
    <row r="639" spans="1:15" x14ac:dyDescent="0.25">
      <c r="A639" s="9">
        <v>31622</v>
      </c>
      <c r="B639" s="9">
        <f t="shared" si="37"/>
        <v>3</v>
      </c>
      <c r="C639" s="9">
        <f t="shared" si="38"/>
        <v>0</v>
      </c>
      <c r="D639" s="7" t="s">
        <v>618</v>
      </c>
      <c r="E639" s="8">
        <v>1136</v>
      </c>
      <c r="F639" s="8">
        <v>19646</v>
      </c>
      <c r="G639" s="8">
        <v>60430</v>
      </c>
      <c r="H639" s="8">
        <v>91656</v>
      </c>
      <c r="I639" s="8">
        <v>870477.38146737299</v>
      </c>
      <c r="J639" s="8">
        <v>500</v>
      </c>
      <c r="K639" s="8">
        <v>500</v>
      </c>
      <c r="L639" s="7">
        <f t="shared" si="39"/>
        <v>171732</v>
      </c>
      <c r="M639" s="7">
        <f t="shared" si="36"/>
        <v>1042209.381467373</v>
      </c>
      <c r="N639" s="8"/>
      <c r="O639" s="8"/>
    </row>
    <row r="640" spans="1:15" x14ac:dyDescent="0.25">
      <c r="A640" s="9">
        <v>31627</v>
      </c>
      <c r="B640" s="9">
        <f t="shared" si="37"/>
        <v>3</v>
      </c>
      <c r="C640" s="9">
        <f t="shared" si="38"/>
        <v>0</v>
      </c>
      <c r="D640" s="7" t="s">
        <v>619</v>
      </c>
      <c r="E640" s="8">
        <v>1399</v>
      </c>
      <c r="F640" s="8">
        <v>11693</v>
      </c>
      <c r="G640" s="8">
        <v>71929</v>
      </c>
      <c r="H640" s="8">
        <v>39213</v>
      </c>
      <c r="I640" s="8">
        <v>1077451.8682594746</v>
      </c>
      <c r="J640" s="8">
        <v>500</v>
      </c>
      <c r="K640" s="8">
        <v>500</v>
      </c>
      <c r="L640" s="7">
        <f t="shared" si="39"/>
        <v>122835</v>
      </c>
      <c r="M640" s="7">
        <f t="shared" si="36"/>
        <v>1200286.8682594746</v>
      </c>
      <c r="N640" s="8"/>
      <c r="O640" s="8"/>
    </row>
    <row r="641" spans="1:15" x14ac:dyDescent="0.25">
      <c r="A641" s="9">
        <v>31628</v>
      </c>
      <c r="B641" s="9">
        <f t="shared" si="37"/>
        <v>3</v>
      </c>
      <c r="C641" s="9">
        <f t="shared" si="38"/>
        <v>0</v>
      </c>
      <c r="D641" s="7" t="s">
        <v>620</v>
      </c>
      <c r="E641" s="8">
        <v>1545</v>
      </c>
      <c r="F641" s="8">
        <v>18594</v>
      </c>
      <c r="G641" s="8">
        <v>80763</v>
      </c>
      <c r="H641" s="8">
        <v>109536</v>
      </c>
      <c r="I641" s="8">
        <v>1183644.6862766629</v>
      </c>
      <c r="J641" s="8">
        <v>500</v>
      </c>
      <c r="K641" s="8">
        <v>500</v>
      </c>
      <c r="L641" s="7">
        <f t="shared" si="39"/>
        <v>208893</v>
      </c>
      <c r="M641" s="7">
        <f t="shared" si="36"/>
        <v>1392537.6862766629</v>
      </c>
      <c r="N641" s="8"/>
      <c r="O641" s="8"/>
    </row>
    <row r="642" spans="1:15" x14ac:dyDescent="0.25">
      <c r="A642" s="9">
        <v>31629</v>
      </c>
      <c r="B642" s="9">
        <f t="shared" si="37"/>
        <v>3</v>
      </c>
      <c r="C642" s="9">
        <f t="shared" si="38"/>
        <v>0</v>
      </c>
      <c r="D642" s="7" t="s">
        <v>621</v>
      </c>
      <c r="E642" s="8">
        <v>6226</v>
      </c>
      <c r="F642" s="8">
        <v>70351</v>
      </c>
      <c r="G642" s="8">
        <v>468095</v>
      </c>
      <c r="H642" s="8">
        <v>2037528</v>
      </c>
      <c r="I642" s="8">
        <v>4779089.9414375173</v>
      </c>
      <c r="J642" s="8">
        <v>500</v>
      </c>
      <c r="K642" s="8">
        <v>500</v>
      </c>
      <c r="L642" s="7">
        <f t="shared" si="39"/>
        <v>2575974</v>
      </c>
      <c r="M642" s="7">
        <f t="shared" si="36"/>
        <v>7355063.9414375173</v>
      </c>
      <c r="N642" s="8"/>
      <c r="O642" s="8"/>
    </row>
    <row r="643" spans="1:15" x14ac:dyDescent="0.25">
      <c r="A643" s="9">
        <v>31630</v>
      </c>
      <c r="B643" s="9">
        <f t="shared" si="37"/>
        <v>3</v>
      </c>
      <c r="C643" s="9">
        <f t="shared" si="38"/>
        <v>0</v>
      </c>
      <c r="D643" s="7" t="s">
        <v>622</v>
      </c>
      <c r="E643" s="8">
        <v>2238</v>
      </c>
      <c r="F643" s="8">
        <v>42053</v>
      </c>
      <c r="G643" s="8">
        <v>123033</v>
      </c>
      <c r="H643" s="8">
        <v>103680</v>
      </c>
      <c r="I643" s="8">
        <v>1718253.6325070371</v>
      </c>
      <c r="J643" s="8">
        <v>500</v>
      </c>
      <c r="K643" s="8">
        <v>500</v>
      </c>
      <c r="L643" s="7">
        <f t="shared" si="39"/>
        <v>268766</v>
      </c>
      <c r="M643" s="7">
        <f t="shared" si="36"/>
        <v>1987019.6325070371</v>
      </c>
      <c r="N643" s="8"/>
      <c r="O643" s="8"/>
    </row>
    <row r="644" spans="1:15" x14ac:dyDescent="0.25">
      <c r="A644" s="9">
        <v>31633</v>
      </c>
      <c r="B644" s="9">
        <f t="shared" si="37"/>
        <v>3</v>
      </c>
      <c r="C644" s="9">
        <f t="shared" si="38"/>
        <v>1</v>
      </c>
      <c r="D644" s="7" t="s">
        <v>623</v>
      </c>
      <c r="E644" s="8">
        <v>11145</v>
      </c>
      <c r="F644" s="8">
        <v>96402</v>
      </c>
      <c r="G644" s="8">
        <v>923644</v>
      </c>
      <c r="H644" s="8">
        <v>2612520</v>
      </c>
      <c r="I644" s="8">
        <v>9965030.7684649937</v>
      </c>
      <c r="J644" s="8">
        <v>500</v>
      </c>
      <c r="K644" s="8">
        <v>500</v>
      </c>
      <c r="L644" s="7">
        <f t="shared" si="39"/>
        <v>3632566</v>
      </c>
      <c r="M644" s="7">
        <f t="shared" si="36"/>
        <v>13597596.768464994</v>
      </c>
      <c r="N644" s="8"/>
      <c r="O644" s="8"/>
    </row>
    <row r="645" spans="1:15" x14ac:dyDescent="0.25">
      <c r="A645" s="9">
        <v>31634</v>
      </c>
      <c r="B645" s="9">
        <f t="shared" si="37"/>
        <v>3</v>
      </c>
      <c r="C645" s="9">
        <f t="shared" si="38"/>
        <v>0</v>
      </c>
      <c r="D645" s="7" t="s">
        <v>624</v>
      </c>
      <c r="E645" s="8">
        <v>1442</v>
      </c>
      <c r="F645" s="8">
        <v>28915</v>
      </c>
      <c r="G645" s="8">
        <v>49600</v>
      </c>
      <c r="H645" s="8">
        <v>59416</v>
      </c>
      <c r="I645" s="8">
        <v>1109596.5474615071</v>
      </c>
      <c r="J645" s="8">
        <v>500</v>
      </c>
      <c r="K645" s="8">
        <v>500</v>
      </c>
      <c r="L645" s="7">
        <f t="shared" si="39"/>
        <v>137931</v>
      </c>
      <c r="M645" s="7">
        <f t="shared" si="36"/>
        <v>1247527.5474615071</v>
      </c>
      <c r="N645" s="8"/>
      <c r="O645" s="8"/>
    </row>
    <row r="646" spans="1:15" x14ac:dyDescent="0.25">
      <c r="A646" s="9">
        <v>31636</v>
      </c>
      <c r="B646" s="9">
        <f t="shared" si="37"/>
        <v>3</v>
      </c>
      <c r="C646" s="9">
        <f t="shared" si="38"/>
        <v>0</v>
      </c>
      <c r="D646" s="7" t="s">
        <v>625</v>
      </c>
      <c r="E646" s="8">
        <v>856</v>
      </c>
      <c r="F646" s="8">
        <v>13573</v>
      </c>
      <c r="G646" s="8">
        <v>50929</v>
      </c>
      <c r="H646" s="8">
        <v>30767</v>
      </c>
      <c r="I646" s="8">
        <v>657566.85276400042</v>
      </c>
      <c r="J646" s="8">
        <v>500</v>
      </c>
      <c r="K646" s="8">
        <v>500</v>
      </c>
      <c r="L646" s="7">
        <f t="shared" si="39"/>
        <v>95269</v>
      </c>
      <c r="M646" s="7">
        <f t="shared" ref="M646:M709" si="40">L646+I646</f>
        <v>752835.85276400042</v>
      </c>
      <c r="N646" s="8"/>
      <c r="O646" s="8"/>
    </row>
    <row r="647" spans="1:15" x14ac:dyDescent="0.25">
      <c r="A647" s="9">
        <v>31642</v>
      </c>
      <c r="B647" s="9">
        <f t="shared" ref="B647:B710" si="41">INT(A647/10000)</f>
        <v>3</v>
      </c>
      <c r="C647" s="9">
        <f t="shared" ref="C647:C710" si="42">IF(E647&lt;=10000,0,IF(E647&lt;=20000,1,IF(E647&lt;=50000,2,3)))</f>
        <v>0</v>
      </c>
      <c r="D647" s="7" t="s">
        <v>626</v>
      </c>
      <c r="E647" s="8">
        <v>1147</v>
      </c>
      <c r="F647" s="8">
        <v>11552</v>
      </c>
      <c r="G647" s="8">
        <v>78495</v>
      </c>
      <c r="H647" s="8">
        <v>85605</v>
      </c>
      <c r="I647" s="8">
        <v>872402.76239085628</v>
      </c>
      <c r="J647" s="8">
        <v>500</v>
      </c>
      <c r="K647" s="8">
        <v>500</v>
      </c>
      <c r="L647" s="7">
        <f t="shared" ref="L647:L710" si="43">F647/J647*500+G647/K647*500+H647</f>
        <v>175652</v>
      </c>
      <c r="M647" s="7">
        <f t="shared" si="40"/>
        <v>1048054.7623908563</v>
      </c>
      <c r="N647" s="8"/>
      <c r="O647" s="8"/>
    </row>
    <row r="648" spans="1:15" x14ac:dyDescent="0.25">
      <c r="A648" s="9">
        <v>31644</v>
      </c>
      <c r="B648" s="9">
        <f t="shared" si="41"/>
        <v>3</v>
      </c>
      <c r="C648" s="9">
        <f t="shared" si="42"/>
        <v>0</v>
      </c>
      <c r="D648" s="7" t="s">
        <v>627</v>
      </c>
      <c r="E648" s="8">
        <v>5502</v>
      </c>
      <c r="F648" s="8">
        <v>92517</v>
      </c>
      <c r="G648" s="8">
        <v>316821</v>
      </c>
      <c r="H648" s="8">
        <v>1813026</v>
      </c>
      <c r="I648" s="8">
        <v>4169002.4485832099</v>
      </c>
      <c r="J648" s="8">
        <v>500</v>
      </c>
      <c r="K648" s="8">
        <v>500</v>
      </c>
      <c r="L648" s="7">
        <f t="shared" si="43"/>
        <v>2222364</v>
      </c>
      <c r="M648" s="7">
        <f t="shared" si="40"/>
        <v>6391366.4485832099</v>
      </c>
      <c r="N648" s="8"/>
      <c r="O648" s="8"/>
    </row>
    <row r="649" spans="1:15" x14ac:dyDescent="0.25">
      <c r="A649" s="9">
        <v>31645</v>
      </c>
      <c r="B649" s="9">
        <f t="shared" si="41"/>
        <v>3</v>
      </c>
      <c r="C649" s="9">
        <f t="shared" si="42"/>
        <v>0</v>
      </c>
      <c r="D649" s="7" t="s">
        <v>628</v>
      </c>
      <c r="E649" s="8">
        <v>1111</v>
      </c>
      <c r="F649" s="8">
        <v>18724</v>
      </c>
      <c r="G649" s="8">
        <v>31398</v>
      </c>
      <c r="H649" s="8">
        <v>16878</v>
      </c>
      <c r="I649" s="8">
        <v>858089.3377679555</v>
      </c>
      <c r="J649" s="8">
        <v>500</v>
      </c>
      <c r="K649" s="8">
        <v>500</v>
      </c>
      <c r="L649" s="7">
        <f t="shared" si="43"/>
        <v>67000</v>
      </c>
      <c r="M649" s="7">
        <f t="shared" si="40"/>
        <v>925089.3377679555</v>
      </c>
      <c r="N649" s="8"/>
      <c r="O649" s="8"/>
    </row>
    <row r="650" spans="1:15" x14ac:dyDescent="0.25">
      <c r="A650" s="9">
        <v>31646</v>
      </c>
      <c r="B650" s="9">
        <f t="shared" si="41"/>
        <v>3</v>
      </c>
      <c r="C650" s="9">
        <f t="shared" si="42"/>
        <v>0</v>
      </c>
      <c r="D650" s="7" t="s">
        <v>629</v>
      </c>
      <c r="E650" s="8">
        <v>808</v>
      </c>
      <c r="F650" s="8">
        <v>19891</v>
      </c>
      <c r="G650" s="8">
        <v>37376</v>
      </c>
      <c r="H650" s="8">
        <v>30058</v>
      </c>
      <c r="I650" s="8">
        <v>618266.78904929769</v>
      </c>
      <c r="J650" s="8">
        <v>500</v>
      </c>
      <c r="K650" s="8">
        <v>500</v>
      </c>
      <c r="L650" s="7">
        <f t="shared" si="43"/>
        <v>87325</v>
      </c>
      <c r="M650" s="7">
        <f t="shared" si="40"/>
        <v>705591.78904929769</v>
      </c>
      <c r="N650" s="8"/>
      <c r="O650" s="8"/>
    </row>
    <row r="651" spans="1:15" x14ac:dyDescent="0.25">
      <c r="A651" s="9">
        <v>31649</v>
      </c>
      <c r="B651" s="9">
        <f t="shared" si="41"/>
        <v>3</v>
      </c>
      <c r="C651" s="9">
        <f t="shared" si="42"/>
        <v>0</v>
      </c>
      <c r="D651" s="7" t="s">
        <v>630</v>
      </c>
      <c r="E651" s="8">
        <v>1970</v>
      </c>
      <c r="F651" s="8">
        <v>34969</v>
      </c>
      <c r="G651" s="8">
        <v>87068</v>
      </c>
      <c r="H651" s="8">
        <v>53557</v>
      </c>
      <c r="I651" s="8">
        <v>1540385.3477305784</v>
      </c>
      <c r="J651" s="8">
        <v>500</v>
      </c>
      <c r="K651" s="8">
        <v>500</v>
      </c>
      <c r="L651" s="7">
        <f t="shared" si="43"/>
        <v>175594</v>
      </c>
      <c r="M651" s="7">
        <f t="shared" si="40"/>
        <v>1715979.3477305784</v>
      </c>
      <c r="N651" s="8"/>
      <c r="O651" s="8"/>
    </row>
    <row r="652" spans="1:15" x14ac:dyDescent="0.25">
      <c r="A652" s="9">
        <v>31650</v>
      </c>
      <c r="B652" s="9">
        <f t="shared" si="41"/>
        <v>3</v>
      </c>
      <c r="C652" s="9">
        <f t="shared" si="42"/>
        <v>0</v>
      </c>
      <c r="D652" s="7" t="s">
        <v>631</v>
      </c>
      <c r="E652" s="8">
        <v>1630</v>
      </c>
      <c r="F652" s="8">
        <v>39171</v>
      </c>
      <c r="G652" s="8">
        <v>84323</v>
      </c>
      <c r="H652" s="8">
        <v>212836</v>
      </c>
      <c r="I652" s="8">
        <v>1252646.6270884294</v>
      </c>
      <c r="J652" s="8">
        <v>500</v>
      </c>
      <c r="K652" s="8">
        <v>500</v>
      </c>
      <c r="L652" s="7">
        <f t="shared" si="43"/>
        <v>336330</v>
      </c>
      <c r="M652" s="7">
        <f t="shared" si="40"/>
        <v>1588976.6270884294</v>
      </c>
      <c r="N652" s="8"/>
      <c r="O652" s="8"/>
    </row>
    <row r="653" spans="1:15" x14ac:dyDescent="0.25">
      <c r="A653" s="9">
        <v>31651</v>
      </c>
      <c r="B653" s="9">
        <f t="shared" si="41"/>
        <v>3</v>
      </c>
      <c r="C653" s="9">
        <f t="shared" si="42"/>
        <v>0</v>
      </c>
      <c r="D653" s="7" t="s">
        <v>2058</v>
      </c>
      <c r="E653" s="8">
        <v>2609</v>
      </c>
      <c r="F653" s="8">
        <v>17952</v>
      </c>
      <c r="G653" s="8">
        <v>143602</v>
      </c>
      <c r="H653" s="8">
        <v>81298</v>
      </c>
      <c r="I653" s="8">
        <v>2020253.6225499818</v>
      </c>
      <c r="J653" s="8">
        <v>500</v>
      </c>
      <c r="K653" s="8">
        <v>500</v>
      </c>
      <c r="L653" s="7">
        <f t="shared" si="43"/>
        <v>242852</v>
      </c>
      <c r="M653" s="7">
        <f t="shared" si="40"/>
        <v>2263105.6225499818</v>
      </c>
      <c r="N653" s="8"/>
      <c r="O653" s="8"/>
    </row>
    <row r="654" spans="1:15" x14ac:dyDescent="0.25">
      <c r="A654" s="9">
        <v>31652</v>
      </c>
      <c r="B654" s="9">
        <f t="shared" si="41"/>
        <v>3</v>
      </c>
      <c r="C654" s="9">
        <f t="shared" si="42"/>
        <v>0</v>
      </c>
      <c r="D654" s="7" t="s">
        <v>632</v>
      </c>
      <c r="E654" s="8">
        <v>552</v>
      </c>
      <c r="F654" s="8">
        <v>10789</v>
      </c>
      <c r="G654" s="8">
        <v>23030</v>
      </c>
      <c r="H654" s="8">
        <v>22777</v>
      </c>
      <c r="I654" s="8">
        <v>418354.06113071996</v>
      </c>
      <c r="J654" s="8">
        <v>500</v>
      </c>
      <c r="K654" s="8">
        <v>500</v>
      </c>
      <c r="L654" s="7">
        <f t="shared" si="43"/>
        <v>56596</v>
      </c>
      <c r="M654" s="7">
        <f t="shared" si="40"/>
        <v>474950.06113071996</v>
      </c>
      <c r="N654" s="8"/>
      <c r="O654" s="8"/>
    </row>
    <row r="655" spans="1:15" x14ac:dyDescent="0.25">
      <c r="A655" s="9">
        <v>31653</v>
      </c>
      <c r="B655" s="9">
        <f t="shared" si="41"/>
        <v>3</v>
      </c>
      <c r="C655" s="9">
        <f t="shared" si="42"/>
        <v>0</v>
      </c>
      <c r="D655" s="7" t="s">
        <v>633</v>
      </c>
      <c r="E655" s="8">
        <v>1564</v>
      </c>
      <c r="F655" s="8">
        <v>40653</v>
      </c>
      <c r="G655" s="8">
        <v>70143</v>
      </c>
      <c r="H655" s="8">
        <v>276587</v>
      </c>
      <c r="I655" s="8">
        <v>1190144.5174991097</v>
      </c>
      <c r="J655" s="8">
        <v>500</v>
      </c>
      <c r="K655" s="8">
        <v>500</v>
      </c>
      <c r="L655" s="7">
        <f t="shared" si="43"/>
        <v>387383</v>
      </c>
      <c r="M655" s="7">
        <f t="shared" si="40"/>
        <v>1577527.5174991097</v>
      </c>
      <c r="N655" s="8"/>
      <c r="O655" s="8"/>
    </row>
    <row r="656" spans="1:15" x14ac:dyDescent="0.25">
      <c r="A656" s="9">
        <v>31654</v>
      </c>
      <c r="B656" s="9">
        <f t="shared" si="41"/>
        <v>3</v>
      </c>
      <c r="C656" s="9">
        <f t="shared" si="42"/>
        <v>0</v>
      </c>
      <c r="D656" s="7" t="s">
        <v>634</v>
      </c>
      <c r="E656" s="8">
        <v>2089</v>
      </c>
      <c r="F656" s="8">
        <v>31846</v>
      </c>
      <c r="G656" s="8">
        <v>113557</v>
      </c>
      <c r="H656" s="8">
        <v>389149</v>
      </c>
      <c r="I656" s="8">
        <v>1604890.7372004266</v>
      </c>
      <c r="J656" s="8">
        <v>500</v>
      </c>
      <c r="K656" s="8">
        <v>500</v>
      </c>
      <c r="L656" s="7">
        <f t="shared" si="43"/>
        <v>534552</v>
      </c>
      <c r="M656" s="7">
        <f t="shared" si="40"/>
        <v>2139442.7372004269</v>
      </c>
      <c r="N656" s="8"/>
      <c r="O656" s="8"/>
    </row>
    <row r="657" spans="1:15" x14ac:dyDescent="0.25">
      <c r="A657" s="9">
        <v>31655</v>
      </c>
      <c r="B657" s="9">
        <f t="shared" si="41"/>
        <v>3</v>
      </c>
      <c r="C657" s="9">
        <f t="shared" si="42"/>
        <v>0</v>
      </c>
      <c r="D657" s="7" t="s">
        <v>2059</v>
      </c>
      <c r="E657" s="8">
        <v>6976</v>
      </c>
      <c r="F657" s="8">
        <v>22312</v>
      </c>
      <c r="G657" s="8">
        <v>587939</v>
      </c>
      <c r="H657" s="8">
        <v>3483847</v>
      </c>
      <c r="I657" s="8">
        <v>5130297.4430127032</v>
      </c>
      <c r="J657" s="8">
        <v>500</v>
      </c>
      <c r="K657" s="8">
        <v>500</v>
      </c>
      <c r="L657" s="7">
        <f t="shared" si="43"/>
        <v>4094098</v>
      </c>
      <c r="M657" s="7">
        <f t="shared" si="40"/>
        <v>9224395.4430127032</v>
      </c>
      <c r="N657" s="8"/>
      <c r="O657" s="8"/>
    </row>
    <row r="658" spans="1:15" x14ac:dyDescent="0.25">
      <c r="A658" s="9">
        <v>31658</v>
      </c>
      <c r="B658" s="9">
        <f t="shared" si="41"/>
        <v>3</v>
      </c>
      <c r="C658" s="9">
        <f t="shared" si="42"/>
        <v>0</v>
      </c>
      <c r="D658" s="7" t="s">
        <v>635</v>
      </c>
      <c r="E658" s="8">
        <v>587</v>
      </c>
      <c r="F658" s="8">
        <v>12521</v>
      </c>
      <c r="G658" s="8">
        <v>18689</v>
      </c>
      <c r="H658" s="8">
        <v>9759</v>
      </c>
      <c r="I658" s="8">
        <v>451145.06775530853</v>
      </c>
      <c r="J658" s="8">
        <v>500</v>
      </c>
      <c r="K658" s="8">
        <v>500</v>
      </c>
      <c r="L658" s="7">
        <f t="shared" si="43"/>
        <v>40969</v>
      </c>
      <c r="M658" s="7">
        <f t="shared" si="40"/>
        <v>492114.06775530853</v>
      </c>
      <c r="N658" s="8"/>
      <c r="O658" s="8"/>
    </row>
    <row r="659" spans="1:15" x14ac:dyDescent="0.25">
      <c r="A659" s="9">
        <v>31701</v>
      </c>
      <c r="B659" s="9">
        <f t="shared" si="41"/>
        <v>3</v>
      </c>
      <c r="C659" s="9">
        <f t="shared" si="42"/>
        <v>0</v>
      </c>
      <c r="D659" s="7" t="s">
        <v>636</v>
      </c>
      <c r="E659" s="8">
        <v>1351</v>
      </c>
      <c r="F659" s="8">
        <v>10792</v>
      </c>
      <c r="G659" s="8">
        <v>103307</v>
      </c>
      <c r="H659" s="8">
        <v>656852</v>
      </c>
      <c r="I659" s="8">
        <v>965608.29526900663</v>
      </c>
      <c r="J659" s="8">
        <v>500</v>
      </c>
      <c r="K659" s="8">
        <v>500</v>
      </c>
      <c r="L659" s="7">
        <f t="shared" si="43"/>
        <v>770951</v>
      </c>
      <c r="M659" s="7">
        <f t="shared" si="40"/>
        <v>1736559.2952690066</v>
      </c>
      <c r="N659" s="8"/>
      <c r="O659" s="8"/>
    </row>
    <row r="660" spans="1:15" x14ac:dyDescent="0.25">
      <c r="A660" s="9">
        <v>31702</v>
      </c>
      <c r="B660" s="9">
        <f t="shared" si="41"/>
        <v>3</v>
      </c>
      <c r="C660" s="9">
        <f t="shared" si="42"/>
        <v>0</v>
      </c>
      <c r="D660" s="7" t="s">
        <v>637</v>
      </c>
      <c r="E660" s="8">
        <v>2899</v>
      </c>
      <c r="F660" s="8">
        <v>7038</v>
      </c>
      <c r="G660" s="8">
        <v>474118</v>
      </c>
      <c r="H660" s="8">
        <v>4654986</v>
      </c>
      <c r="I660" s="8">
        <v>2016157.1767385369</v>
      </c>
      <c r="J660" s="8">
        <v>500</v>
      </c>
      <c r="K660" s="8">
        <v>500</v>
      </c>
      <c r="L660" s="7">
        <f t="shared" si="43"/>
        <v>5136142</v>
      </c>
      <c r="M660" s="7">
        <f t="shared" si="40"/>
        <v>7152299.1767385369</v>
      </c>
      <c r="N660" s="8"/>
      <c r="O660" s="8"/>
    </row>
    <row r="661" spans="1:15" x14ac:dyDescent="0.25">
      <c r="A661" s="9">
        <v>31703</v>
      </c>
      <c r="B661" s="9">
        <f t="shared" si="41"/>
        <v>3</v>
      </c>
      <c r="C661" s="9">
        <f t="shared" si="42"/>
        <v>0</v>
      </c>
      <c r="D661" s="7" t="s">
        <v>638</v>
      </c>
      <c r="E661" s="8">
        <v>5845</v>
      </c>
      <c r="F661" s="8">
        <v>8211</v>
      </c>
      <c r="G661" s="8">
        <v>562434</v>
      </c>
      <c r="H661" s="8">
        <v>538201</v>
      </c>
      <c r="I661" s="8">
        <v>4466608.7543255305</v>
      </c>
      <c r="J661" s="8">
        <v>500</v>
      </c>
      <c r="K661" s="8">
        <v>500</v>
      </c>
      <c r="L661" s="7">
        <f t="shared" si="43"/>
        <v>1108846</v>
      </c>
      <c r="M661" s="7">
        <f t="shared" si="40"/>
        <v>5575454.7543255305</v>
      </c>
      <c r="N661" s="8"/>
      <c r="O661" s="8"/>
    </row>
    <row r="662" spans="1:15" x14ac:dyDescent="0.25">
      <c r="A662" s="9">
        <v>31704</v>
      </c>
      <c r="B662" s="9">
        <f t="shared" si="41"/>
        <v>3</v>
      </c>
      <c r="C662" s="9">
        <f t="shared" si="42"/>
        <v>1</v>
      </c>
      <c r="D662" s="7" t="s">
        <v>639</v>
      </c>
      <c r="E662" s="8">
        <v>11581</v>
      </c>
      <c r="F662" s="8">
        <v>3101</v>
      </c>
      <c r="G662" s="8">
        <v>1281037</v>
      </c>
      <c r="H662" s="8">
        <v>8997776</v>
      </c>
      <c r="I662" s="8">
        <v>9798657.8825998772</v>
      </c>
      <c r="J662" s="8">
        <v>500</v>
      </c>
      <c r="K662" s="8">
        <v>500</v>
      </c>
      <c r="L662" s="7">
        <f t="shared" si="43"/>
        <v>10281914</v>
      </c>
      <c r="M662" s="7">
        <f t="shared" si="40"/>
        <v>20080571.882599875</v>
      </c>
      <c r="N662" s="8"/>
      <c r="O662" s="8"/>
    </row>
    <row r="663" spans="1:15" x14ac:dyDescent="0.25">
      <c r="A663" s="9">
        <v>31706</v>
      </c>
      <c r="B663" s="9">
        <f t="shared" si="41"/>
        <v>3</v>
      </c>
      <c r="C663" s="9">
        <f t="shared" si="42"/>
        <v>0</v>
      </c>
      <c r="D663" s="7" t="s">
        <v>640</v>
      </c>
      <c r="E663" s="8">
        <v>1592</v>
      </c>
      <c r="F663" s="8">
        <v>4914</v>
      </c>
      <c r="G663" s="8">
        <v>122236</v>
      </c>
      <c r="H663" s="8">
        <v>139175</v>
      </c>
      <c r="I663" s="8">
        <v>1226610.8014035369</v>
      </c>
      <c r="J663" s="8">
        <v>500</v>
      </c>
      <c r="K663" s="8">
        <v>500</v>
      </c>
      <c r="L663" s="7">
        <f t="shared" si="43"/>
        <v>266325</v>
      </c>
      <c r="M663" s="7">
        <f t="shared" si="40"/>
        <v>1492935.8014035369</v>
      </c>
      <c r="N663" s="8"/>
      <c r="O663" s="8"/>
    </row>
    <row r="664" spans="1:15" x14ac:dyDescent="0.25">
      <c r="A664" s="9">
        <v>31707</v>
      </c>
      <c r="B664" s="9">
        <f t="shared" si="41"/>
        <v>3</v>
      </c>
      <c r="C664" s="9">
        <f t="shared" si="42"/>
        <v>0</v>
      </c>
      <c r="D664" s="7" t="s">
        <v>641</v>
      </c>
      <c r="E664" s="8">
        <v>2292</v>
      </c>
      <c r="F664" s="8">
        <v>5780</v>
      </c>
      <c r="G664" s="8">
        <v>230655</v>
      </c>
      <c r="H664" s="8">
        <v>287440</v>
      </c>
      <c r="I664" s="8">
        <v>1867543.4647135066</v>
      </c>
      <c r="J664" s="8">
        <v>500</v>
      </c>
      <c r="K664" s="8">
        <v>500</v>
      </c>
      <c r="L664" s="7">
        <f t="shared" si="43"/>
        <v>523875</v>
      </c>
      <c r="M664" s="7">
        <f t="shared" si="40"/>
        <v>2391418.4647135064</v>
      </c>
      <c r="N664" s="8"/>
      <c r="O664" s="8"/>
    </row>
    <row r="665" spans="1:15" x14ac:dyDescent="0.25">
      <c r="A665" s="9">
        <v>31709</v>
      </c>
      <c r="B665" s="9">
        <f t="shared" si="41"/>
        <v>3</v>
      </c>
      <c r="C665" s="9">
        <f t="shared" si="42"/>
        <v>0</v>
      </c>
      <c r="D665" s="7" t="s">
        <v>642</v>
      </c>
      <c r="E665" s="8">
        <v>3792</v>
      </c>
      <c r="F665" s="8">
        <v>10372</v>
      </c>
      <c r="G665" s="8">
        <v>313678</v>
      </c>
      <c r="H665" s="8">
        <v>3681431</v>
      </c>
      <c r="I665" s="8">
        <v>2770129.3752729464</v>
      </c>
      <c r="J665" s="8">
        <v>500</v>
      </c>
      <c r="K665" s="8">
        <v>500</v>
      </c>
      <c r="L665" s="7">
        <f t="shared" si="43"/>
        <v>4005481</v>
      </c>
      <c r="M665" s="7">
        <f t="shared" si="40"/>
        <v>6775610.3752729464</v>
      </c>
      <c r="N665" s="8"/>
      <c r="O665" s="8"/>
    </row>
    <row r="666" spans="1:15" x14ac:dyDescent="0.25">
      <c r="A666" s="9">
        <v>31710</v>
      </c>
      <c r="B666" s="9">
        <f t="shared" si="41"/>
        <v>3</v>
      </c>
      <c r="C666" s="9">
        <f t="shared" si="42"/>
        <v>0</v>
      </c>
      <c r="D666" s="7" t="s">
        <v>643</v>
      </c>
      <c r="E666" s="8">
        <v>9221</v>
      </c>
      <c r="F666" s="8">
        <v>19573</v>
      </c>
      <c r="G666" s="8">
        <v>890959</v>
      </c>
      <c r="H666" s="8">
        <v>6096360</v>
      </c>
      <c r="I666" s="8">
        <v>6814827.694476733</v>
      </c>
      <c r="J666" s="8">
        <v>500</v>
      </c>
      <c r="K666" s="8">
        <v>500</v>
      </c>
      <c r="L666" s="7">
        <f t="shared" si="43"/>
        <v>7006892</v>
      </c>
      <c r="M666" s="7">
        <f t="shared" si="40"/>
        <v>13821719.694476733</v>
      </c>
      <c r="N666" s="8"/>
      <c r="O666" s="8"/>
    </row>
    <row r="667" spans="1:15" x14ac:dyDescent="0.25">
      <c r="A667" s="9">
        <v>31711</v>
      </c>
      <c r="B667" s="9">
        <f t="shared" si="41"/>
        <v>3</v>
      </c>
      <c r="C667" s="9">
        <f t="shared" si="42"/>
        <v>0</v>
      </c>
      <c r="D667" s="7" t="s">
        <v>644</v>
      </c>
      <c r="E667" s="8">
        <v>1419</v>
      </c>
      <c r="F667" s="8">
        <v>5677</v>
      </c>
      <c r="G667" s="8">
        <v>134298</v>
      </c>
      <c r="H667" s="8">
        <v>395609</v>
      </c>
      <c r="I667" s="8">
        <v>1058161.1367397939</v>
      </c>
      <c r="J667" s="8">
        <v>500</v>
      </c>
      <c r="K667" s="8">
        <v>500</v>
      </c>
      <c r="L667" s="7">
        <f t="shared" si="43"/>
        <v>535584</v>
      </c>
      <c r="M667" s="7">
        <f t="shared" si="40"/>
        <v>1593745.1367397939</v>
      </c>
      <c r="N667" s="8"/>
      <c r="O667" s="8"/>
    </row>
    <row r="668" spans="1:15" x14ac:dyDescent="0.25">
      <c r="A668" s="9">
        <v>31712</v>
      </c>
      <c r="B668" s="9">
        <f t="shared" si="41"/>
        <v>3</v>
      </c>
      <c r="C668" s="9">
        <f t="shared" si="42"/>
        <v>0</v>
      </c>
      <c r="D668" s="7" t="s">
        <v>645</v>
      </c>
      <c r="E668" s="8">
        <v>4001</v>
      </c>
      <c r="F668" s="8">
        <v>2820</v>
      </c>
      <c r="G668" s="8">
        <v>624585</v>
      </c>
      <c r="H668" s="8">
        <v>362516</v>
      </c>
      <c r="I668" s="8">
        <v>3100716.4672047012</v>
      </c>
      <c r="J668" s="8">
        <v>500</v>
      </c>
      <c r="K668" s="8">
        <v>500</v>
      </c>
      <c r="L668" s="7">
        <f t="shared" si="43"/>
        <v>989921</v>
      </c>
      <c r="M668" s="7">
        <f t="shared" si="40"/>
        <v>4090637.4672047012</v>
      </c>
      <c r="N668" s="8"/>
      <c r="O668" s="8"/>
    </row>
    <row r="669" spans="1:15" x14ac:dyDescent="0.25">
      <c r="A669" s="9">
        <v>31713</v>
      </c>
      <c r="B669" s="9">
        <f t="shared" si="41"/>
        <v>3</v>
      </c>
      <c r="C669" s="9">
        <f t="shared" si="42"/>
        <v>0</v>
      </c>
      <c r="D669" s="7" t="s">
        <v>646</v>
      </c>
      <c r="E669" s="8">
        <v>3329</v>
      </c>
      <c r="F669" s="8">
        <v>3011</v>
      </c>
      <c r="G669" s="8">
        <v>209669</v>
      </c>
      <c r="H669" s="8">
        <v>107267</v>
      </c>
      <c r="I669" s="8">
        <v>2593616.7645801548</v>
      </c>
      <c r="J669" s="8">
        <v>500</v>
      </c>
      <c r="K669" s="8">
        <v>500</v>
      </c>
      <c r="L669" s="7">
        <f t="shared" si="43"/>
        <v>319947</v>
      </c>
      <c r="M669" s="7">
        <f t="shared" si="40"/>
        <v>2913563.7645801548</v>
      </c>
      <c r="N669" s="8"/>
      <c r="O669" s="8"/>
    </row>
    <row r="670" spans="1:15" x14ac:dyDescent="0.25">
      <c r="A670" s="9">
        <v>31714</v>
      </c>
      <c r="B670" s="9">
        <f t="shared" si="41"/>
        <v>3</v>
      </c>
      <c r="C670" s="9">
        <f t="shared" si="42"/>
        <v>0</v>
      </c>
      <c r="D670" s="7" t="s">
        <v>647</v>
      </c>
      <c r="E670" s="8">
        <v>1146</v>
      </c>
      <c r="F670" s="8">
        <v>2264</v>
      </c>
      <c r="G670" s="8">
        <v>96407</v>
      </c>
      <c r="H670" s="8">
        <v>69009</v>
      </c>
      <c r="I670" s="8">
        <v>873535.56413260347</v>
      </c>
      <c r="J670" s="8">
        <v>500</v>
      </c>
      <c r="K670" s="8">
        <v>500</v>
      </c>
      <c r="L670" s="7">
        <f t="shared" si="43"/>
        <v>167680</v>
      </c>
      <c r="M670" s="7">
        <f t="shared" si="40"/>
        <v>1041215.5641326035</v>
      </c>
      <c r="N670" s="8"/>
      <c r="O670" s="8"/>
    </row>
    <row r="671" spans="1:15" x14ac:dyDescent="0.25">
      <c r="A671" s="9">
        <v>31715</v>
      </c>
      <c r="B671" s="9">
        <f t="shared" si="41"/>
        <v>3</v>
      </c>
      <c r="C671" s="9">
        <f t="shared" si="42"/>
        <v>0</v>
      </c>
      <c r="D671" s="7" t="s">
        <v>648</v>
      </c>
      <c r="E671" s="8">
        <v>2858</v>
      </c>
      <c r="F671" s="8">
        <v>9455</v>
      </c>
      <c r="G671" s="8">
        <v>371040</v>
      </c>
      <c r="H671" s="8">
        <v>4714646</v>
      </c>
      <c r="I671" s="8">
        <v>2009008.6426852096</v>
      </c>
      <c r="J671" s="8">
        <v>500</v>
      </c>
      <c r="K671" s="8">
        <v>500</v>
      </c>
      <c r="L671" s="7">
        <f t="shared" si="43"/>
        <v>5095141</v>
      </c>
      <c r="M671" s="7">
        <f t="shared" si="40"/>
        <v>7104149.6426852094</v>
      </c>
      <c r="N671" s="8"/>
      <c r="O671" s="8"/>
    </row>
    <row r="672" spans="1:15" x14ac:dyDescent="0.25">
      <c r="A672" s="9">
        <v>31716</v>
      </c>
      <c r="B672" s="9">
        <f t="shared" si="41"/>
        <v>3</v>
      </c>
      <c r="C672" s="9">
        <f t="shared" si="42"/>
        <v>0</v>
      </c>
      <c r="D672" s="7" t="s">
        <v>649</v>
      </c>
      <c r="E672" s="8">
        <v>8738</v>
      </c>
      <c r="F672" s="8">
        <v>2091</v>
      </c>
      <c r="G672" s="8">
        <v>792203</v>
      </c>
      <c r="H672" s="8">
        <v>4389645</v>
      </c>
      <c r="I672" s="8">
        <v>6251236.2688666973</v>
      </c>
      <c r="J672" s="8">
        <v>500</v>
      </c>
      <c r="K672" s="8">
        <v>500</v>
      </c>
      <c r="L672" s="7">
        <f t="shared" si="43"/>
        <v>5183939</v>
      </c>
      <c r="M672" s="7">
        <f t="shared" si="40"/>
        <v>11435175.268866697</v>
      </c>
      <c r="N672" s="8"/>
      <c r="O672" s="8"/>
    </row>
    <row r="673" spans="1:15" x14ac:dyDescent="0.25">
      <c r="A673" s="9">
        <v>31717</v>
      </c>
      <c r="B673" s="9">
        <f t="shared" si="41"/>
        <v>3</v>
      </c>
      <c r="C673" s="9">
        <f t="shared" si="42"/>
        <v>2</v>
      </c>
      <c r="D673" s="7" t="s">
        <v>650</v>
      </c>
      <c r="E673" s="8">
        <v>20601</v>
      </c>
      <c r="F673" s="8">
        <v>2114</v>
      </c>
      <c r="G673" s="8">
        <v>1704428</v>
      </c>
      <c r="H673" s="8">
        <v>6404147</v>
      </c>
      <c r="I673" s="8">
        <v>22544659.757221218</v>
      </c>
      <c r="J673" s="8">
        <v>500</v>
      </c>
      <c r="K673" s="8">
        <v>500</v>
      </c>
      <c r="L673" s="7">
        <f t="shared" si="43"/>
        <v>8110689</v>
      </c>
      <c r="M673" s="7">
        <f t="shared" si="40"/>
        <v>30655348.757221218</v>
      </c>
      <c r="N673" s="8"/>
      <c r="O673" s="8"/>
    </row>
    <row r="674" spans="1:15" x14ac:dyDescent="0.25">
      <c r="A674" s="9">
        <v>31718</v>
      </c>
      <c r="B674" s="9">
        <f t="shared" si="41"/>
        <v>3</v>
      </c>
      <c r="C674" s="9">
        <f t="shared" si="42"/>
        <v>0</v>
      </c>
      <c r="D674" s="7" t="s">
        <v>651</v>
      </c>
      <c r="E674" s="8">
        <v>2864</v>
      </c>
      <c r="F674" s="8">
        <v>16974</v>
      </c>
      <c r="G674" s="8">
        <v>256875</v>
      </c>
      <c r="H674" s="8">
        <v>594548</v>
      </c>
      <c r="I674" s="8">
        <v>2168084.7903393498</v>
      </c>
      <c r="J674" s="8">
        <v>500</v>
      </c>
      <c r="K674" s="8">
        <v>500</v>
      </c>
      <c r="L674" s="7">
        <f t="shared" si="43"/>
        <v>868397</v>
      </c>
      <c r="M674" s="7">
        <f t="shared" si="40"/>
        <v>3036481.7903393498</v>
      </c>
      <c r="N674" s="8"/>
      <c r="O674" s="8"/>
    </row>
    <row r="675" spans="1:15" x14ac:dyDescent="0.25">
      <c r="A675" s="9">
        <v>31719</v>
      </c>
      <c r="B675" s="9">
        <f t="shared" si="41"/>
        <v>3</v>
      </c>
      <c r="C675" s="9">
        <f t="shared" si="42"/>
        <v>1</v>
      </c>
      <c r="D675" s="7" t="s">
        <v>652</v>
      </c>
      <c r="E675" s="8">
        <v>14880</v>
      </c>
      <c r="F675" s="8">
        <v>19673</v>
      </c>
      <c r="G675" s="8">
        <v>1471927</v>
      </c>
      <c r="H675" s="8">
        <v>3214140</v>
      </c>
      <c r="I675" s="8">
        <v>14519317.629319763</v>
      </c>
      <c r="J675" s="8">
        <v>500</v>
      </c>
      <c r="K675" s="8">
        <v>500</v>
      </c>
      <c r="L675" s="7">
        <f t="shared" si="43"/>
        <v>4705740</v>
      </c>
      <c r="M675" s="7">
        <f t="shared" si="40"/>
        <v>19225057.629319765</v>
      </c>
      <c r="N675" s="8"/>
      <c r="O675" s="8"/>
    </row>
    <row r="676" spans="1:15" x14ac:dyDescent="0.25">
      <c r="A676" s="9">
        <v>31723</v>
      </c>
      <c r="B676" s="9">
        <f t="shared" si="41"/>
        <v>3</v>
      </c>
      <c r="C676" s="9">
        <f t="shared" si="42"/>
        <v>0</v>
      </c>
      <c r="D676" s="7" t="s">
        <v>653</v>
      </c>
      <c r="E676" s="8">
        <v>6698</v>
      </c>
      <c r="F676" s="8">
        <v>4925</v>
      </c>
      <c r="G676" s="8">
        <v>1049494</v>
      </c>
      <c r="H676" s="8">
        <v>7031075</v>
      </c>
      <c r="I676" s="8">
        <v>6224325.8622809649</v>
      </c>
      <c r="J676" s="8">
        <v>500</v>
      </c>
      <c r="K676" s="8">
        <v>500</v>
      </c>
      <c r="L676" s="7">
        <f t="shared" si="43"/>
        <v>8085494</v>
      </c>
      <c r="M676" s="7">
        <f t="shared" si="40"/>
        <v>14309819.862280965</v>
      </c>
      <c r="N676" s="8"/>
      <c r="O676" s="8"/>
    </row>
    <row r="677" spans="1:15" x14ac:dyDescent="0.25">
      <c r="A677" s="9">
        <v>31725</v>
      </c>
      <c r="B677" s="9">
        <f t="shared" si="41"/>
        <v>3</v>
      </c>
      <c r="C677" s="9">
        <f t="shared" si="42"/>
        <v>0</v>
      </c>
      <c r="D677" s="7" t="s">
        <v>654</v>
      </c>
      <c r="E677" s="8">
        <v>9046</v>
      </c>
      <c r="F677" s="8">
        <v>1824</v>
      </c>
      <c r="G677" s="8">
        <v>1269666</v>
      </c>
      <c r="H677" s="8">
        <v>14268483</v>
      </c>
      <c r="I677" s="8">
        <v>6634012.746890692</v>
      </c>
      <c r="J677" s="8">
        <v>500</v>
      </c>
      <c r="K677" s="8">
        <v>500</v>
      </c>
      <c r="L677" s="7">
        <f t="shared" si="43"/>
        <v>15539973</v>
      </c>
      <c r="M677" s="7">
        <f t="shared" si="40"/>
        <v>22173985.746890694</v>
      </c>
      <c r="N677" s="8"/>
      <c r="O677" s="8"/>
    </row>
    <row r="678" spans="1:15" x14ac:dyDescent="0.25">
      <c r="A678" s="9">
        <v>31726</v>
      </c>
      <c r="B678" s="9">
        <f t="shared" si="41"/>
        <v>3</v>
      </c>
      <c r="C678" s="9">
        <f t="shared" si="42"/>
        <v>0</v>
      </c>
      <c r="D678" s="7" t="s">
        <v>655</v>
      </c>
      <c r="E678" s="8">
        <v>2588</v>
      </c>
      <c r="F678" s="8">
        <v>10959</v>
      </c>
      <c r="G678" s="8">
        <v>226314</v>
      </c>
      <c r="H678" s="8">
        <v>220635</v>
      </c>
      <c r="I678" s="8">
        <v>2012084.8620604367</v>
      </c>
      <c r="J678" s="8">
        <v>500</v>
      </c>
      <c r="K678" s="8">
        <v>500</v>
      </c>
      <c r="L678" s="7">
        <f t="shared" si="43"/>
        <v>457908</v>
      </c>
      <c r="M678" s="7">
        <f t="shared" si="40"/>
        <v>2469992.862060437</v>
      </c>
      <c r="N678" s="8"/>
      <c r="O678" s="8"/>
    </row>
    <row r="679" spans="1:15" x14ac:dyDescent="0.25">
      <c r="A679" s="9">
        <v>31801</v>
      </c>
      <c r="B679" s="9">
        <f t="shared" si="41"/>
        <v>3</v>
      </c>
      <c r="C679" s="9">
        <f t="shared" si="42"/>
        <v>0</v>
      </c>
      <c r="D679" s="7" t="s">
        <v>656</v>
      </c>
      <c r="E679" s="8">
        <v>330</v>
      </c>
      <c r="F679" s="8">
        <v>2074</v>
      </c>
      <c r="G679" s="8">
        <v>14581</v>
      </c>
      <c r="H679" s="8">
        <v>61</v>
      </c>
      <c r="I679" s="8">
        <v>249601.74918122814</v>
      </c>
      <c r="J679" s="8">
        <v>500</v>
      </c>
      <c r="K679" s="8">
        <v>500</v>
      </c>
      <c r="L679" s="7">
        <f t="shared" si="43"/>
        <v>16716</v>
      </c>
      <c r="M679" s="7">
        <f t="shared" si="40"/>
        <v>266317.74918122811</v>
      </c>
      <c r="N679" s="8"/>
      <c r="O679" s="8"/>
    </row>
    <row r="680" spans="1:15" x14ac:dyDescent="0.25">
      <c r="A680" s="9">
        <v>31802</v>
      </c>
      <c r="B680" s="9">
        <f t="shared" si="41"/>
        <v>3</v>
      </c>
      <c r="C680" s="9">
        <f t="shared" si="42"/>
        <v>0</v>
      </c>
      <c r="D680" s="7" t="s">
        <v>657</v>
      </c>
      <c r="E680" s="8">
        <v>1786</v>
      </c>
      <c r="F680" s="8">
        <v>1752</v>
      </c>
      <c r="G680" s="8">
        <v>134883</v>
      </c>
      <c r="H680" s="8">
        <v>513461</v>
      </c>
      <c r="I680" s="8">
        <v>1388808.1988434412</v>
      </c>
      <c r="J680" s="8">
        <v>500</v>
      </c>
      <c r="K680" s="8">
        <v>500</v>
      </c>
      <c r="L680" s="7">
        <f t="shared" si="43"/>
        <v>650096</v>
      </c>
      <c r="M680" s="7">
        <f t="shared" si="40"/>
        <v>2038904.1988434412</v>
      </c>
      <c r="N680" s="8"/>
      <c r="O680" s="8"/>
    </row>
    <row r="681" spans="1:15" x14ac:dyDescent="0.25">
      <c r="A681" s="9">
        <v>31803</v>
      </c>
      <c r="B681" s="9">
        <f t="shared" si="41"/>
        <v>3</v>
      </c>
      <c r="C681" s="9">
        <f t="shared" si="42"/>
        <v>0</v>
      </c>
      <c r="D681" s="7" t="s">
        <v>658</v>
      </c>
      <c r="E681" s="8">
        <v>1912</v>
      </c>
      <c r="F681" s="8">
        <v>11678</v>
      </c>
      <c r="G681" s="8">
        <v>112823</v>
      </c>
      <c r="H681" s="8">
        <v>275297</v>
      </c>
      <c r="I681" s="8">
        <v>1476311.8180643397</v>
      </c>
      <c r="J681" s="8">
        <v>500</v>
      </c>
      <c r="K681" s="8">
        <v>500</v>
      </c>
      <c r="L681" s="7">
        <f t="shared" si="43"/>
        <v>399798</v>
      </c>
      <c r="M681" s="7">
        <f t="shared" si="40"/>
        <v>1876109.8180643397</v>
      </c>
      <c r="N681" s="8"/>
      <c r="O681" s="8"/>
    </row>
    <row r="682" spans="1:15" x14ac:dyDescent="0.25">
      <c r="A682" s="9">
        <v>31804</v>
      </c>
      <c r="B682" s="9">
        <f t="shared" si="41"/>
        <v>3</v>
      </c>
      <c r="C682" s="9">
        <f t="shared" si="42"/>
        <v>0</v>
      </c>
      <c r="D682" s="7" t="s">
        <v>659</v>
      </c>
      <c r="E682" s="8">
        <v>1445</v>
      </c>
      <c r="F682" s="8">
        <v>1721</v>
      </c>
      <c r="G682" s="8">
        <v>79237</v>
      </c>
      <c r="H682" s="8">
        <v>577057</v>
      </c>
      <c r="I682" s="8">
        <v>1059486.1272305783</v>
      </c>
      <c r="J682" s="8">
        <v>500</v>
      </c>
      <c r="K682" s="8">
        <v>500</v>
      </c>
      <c r="L682" s="7">
        <f t="shared" si="43"/>
        <v>658015</v>
      </c>
      <c r="M682" s="7">
        <f t="shared" si="40"/>
        <v>1717501.1272305783</v>
      </c>
      <c r="N682" s="8"/>
      <c r="O682" s="8"/>
    </row>
    <row r="683" spans="1:15" x14ac:dyDescent="0.25">
      <c r="A683" s="9">
        <v>31805</v>
      </c>
      <c r="B683" s="9">
        <f t="shared" si="41"/>
        <v>3</v>
      </c>
      <c r="C683" s="9">
        <f t="shared" si="42"/>
        <v>0</v>
      </c>
      <c r="D683" s="7" t="s">
        <v>660</v>
      </c>
      <c r="E683" s="8">
        <v>326</v>
      </c>
      <c r="F683" s="8">
        <v>3188</v>
      </c>
      <c r="G683" s="8">
        <v>33933</v>
      </c>
      <c r="H683" s="8">
        <v>7297</v>
      </c>
      <c r="I683" s="8">
        <v>265719.65176948608</v>
      </c>
      <c r="J683" s="8">
        <v>500</v>
      </c>
      <c r="K683" s="8">
        <v>500</v>
      </c>
      <c r="L683" s="7">
        <f t="shared" si="43"/>
        <v>44418</v>
      </c>
      <c r="M683" s="7">
        <f t="shared" si="40"/>
        <v>310137.65176948608</v>
      </c>
      <c r="N683" s="8"/>
      <c r="O683" s="8"/>
    </row>
    <row r="684" spans="1:15" x14ac:dyDescent="0.25">
      <c r="A684" s="9">
        <v>31806</v>
      </c>
      <c r="B684" s="9">
        <f t="shared" si="41"/>
        <v>3</v>
      </c>
      <c r="C684" s="9">
        <f t="shared" si="42"/>
        <v>0</v>
      </c>
      <c r="D684" s="7" t="s">
        <v>661</v>
      </c>
      <c r="E684" s="8">
        <v>352</v>
      </c>
      <c r="F684" s="8">
        <v>830</v>
      </c>
      <c r="G684" s="8">
        <v>18415</v>
      </c>
      <c r="H684" s="8">
        <v>11732</v>
      </c>
      <c r="I684" s="8">
        <v>263098.40267828427</v>
      </c>
      <c r="J684" s="8">
        <v>500</v>
      </c>
      <c r="K684" s="8">
        <v>500</v>
      </c>
      <c r="L684" s="7">
        <f t="shared" si="43"/>
        <v>30977</v>
      </c>
      <c r="M684" s="7">
        <f t="shared" si="40"/>
        <v>294075.40267828427</v>
      </c>
      <c r="N684" s="8"/>
      <c r="O684" s="8"/>
    </row>
    <row r="685" spans="1:15" x14ac:dyDescent="0.25">
      <c r="A685" s="9">
        <v>31807</v>
      </c>
      <c r="B685" s="9">
        <f t="shared" si="41"/>
        <v>3</v>
      </c>
      <c r="C685" s="9">
        <f t="shared" si="42"/>
        <v>0</v>
      </c>
      <c r="D685" s="7" t="s">
        <v>662</v>
      </c>
      <c r="E685" s="8">
        <v>923</v>
      </c>
      <c r="F685" s="8">
        <v>2175</v>
      </c>
      <c r="G685" s="8">
        <v>42267</v>
      </c>
      <c r="H685" s="8">
        <v>84114</v>
      </c>
      <c r="I685" s="8">
        <v>713781.29228294187</v>
      </c>
      <c r="J685" s="8">
        <v>500</v>
      </c>
      <c r="K685" s="8">
        <v>500</v>
      </c>
      <c r="L685" s="7">
        <f t="shared" si="43"/>
        <v>128556</v>
      </c>
      <c r="M685" s="7">
        <f t="shared" si="40"/>
        <v>842337.29228294187</v>
      </c>
      <c r="N685" s="8"/>
      <c r="O685" s="8"/>
    </row>
    <row r="686" spans="1:15" x14ac:dyDescent="0.25">
      <c r="A686" s="9">
        <v>31808</v>
      </c>
      <c r="B686" s="9">
        <f t="shared" si="41"/>
        <v>3</v>
      </c>
      <c r="C686" s="9">
        <f t="shared" si="42"/>
        <v>0</v>
      </c>
      <c r="D686" s="7" t="s">
        <v>663</v>
      </c>
      <c r="E686" s="8">
        <v>1929</v>
      </c>
      <c r="F686" s="8">
        <v>1871</v>
      </c>
      <c r="G686" s="8">
        <v>116781</v>
      </c>
      <c r="H686" s="8">
        <v>226625</v>
      </c>
      <c r="I686" s="8">
        <v>1481046.9996462758</v>
      </c>
      <c r="J686" s="8">
        <v>500</v>
      </c>
      <c r="K686" s="8">
        <v>500</v>
      </c>
      <c r="L686" s="7">
        <f t="shared" si="43"/>
        <v>345277</v>
      </c>
      <c r="M686" s="7">
        <f t="shared" si="40"/>
        <v>1826323.9996462758</v>
      </c>
      <c r="N686" s="8"/>
      <c r="O686" s="8"/>
    </row>
    <row r="687" spans="1:15" x14ac:dyDescent="0.25">
      <c r="A687" s="9">
        <v>31809</v>
      </c>
      <c r="B687" s="9">
        <f t="shared" si="41"/>
        <v>3</v>
      </c>
      <c r="C687" s="9">
        <f t="shared" si="42"/>
        <v>0</v>
      </c>
      <c r="D687" s="7" t="s">
        <v>664</v>
      </c>
      <c r="E687" s="8">
        <v>1038</v>
      </c>
      <c r="F687" s="8">
        <v>3243</v>
      </c>
      <c r="G687" s="8">
        <v>49794</v>
      </c>
      <c r="H687" s="8">
        <v>58574</v>
      </c>
      <c r="I687" s="8">
        <v>803086.85176436661</v>
      </c>
      <c r="J687" s="8">
        <v>500</v>
      </c>
      <c r="K687" s="8">
        <v>500</v>
      </c>
      <c r="L687" s="7">
        <f t="shared" si="43"/>
        <v>111611</v>
      </c>
      <c r="M687" s="7">
        <f t="shared" si="40"/>
        <v>914697.85176436661</v>
      </c>
      <c r="N687" s="8"/>
      <c r="O687" s="8"/>
    </row>
    <row r="688" spans="1:15" x14ac:dyDescent="0.25">
      <c r="A688" s="9">
        <v>31810</v>
      </c>
      <c r="B688" s="9">
        <f t="shared" si="41"/>
        <v>3</v>
      </c>
      <c r="C688" s="9">
        <f t="shared" si="42"/>
        <v>0</v>
      </c>
      <c r="D688" s="7" t="s">
        <v>665</v>
      </c>
      <c r="E688" s="8">
        <v>5960</v>
      </c>
      <c r="F688" s="8">
        <v>7109</v>
      </c>
      <c r="G688" s="8">
        <v>399907</v>
      </c>
      <c r="H688" s="8">
        <v>2161563</v>
      </c>
      <c r="I688" s="8">
        <v>4521207.8238510974</v>
      </c>
      <c r="J688" s="8">
        <v>500</v>
      </c>
      <c r="K688" s="8">
        <v>500</v>
      </c>
      <c r="L688" s="7">
        <f t="shared" si="43"/>
        <v>2568579</v>
      </c>
      <c r="M688" s="7">
        <f t="shared" si="40"/>
        <v>7089786.8238510974</v>
      </c>
      <c r="N688" s="8"/>
      <c r="O688" s="8"/>
    </row>
    <row r="689" spans="1:15" x14ac:dyDescent="0.25">
      <c r="A689" s="9">
        <v>31811</v>
      </c>
      <c r="B689" s="9">
        <f t="shared" si="41"/>
        <v>3</v>
      </c>
      <c r="C689" s="9">
        <f t="shared" si="42"/>
        <v>0</v>
      </c>
      <c r="D689" s="7" t="s">
        <v>666</v>
      </c>
      <c r="E689" s="8">
        <v>2259</v>
      </c>
      <c r="F689" s="8">
        <v>4061</v>
      </c>
      <c r="G689" s="8">
        <v>103066</v>
      </c>
      <c r="H689" s="8">
        <v>117572</v>
      </c>
      <c r="I689" s="8">
        <v>1765222.6157015201</v>
      </c>
      <c r="J689" s="8">
        <v>500</v>
      </c>
      <c r="K689" s="8">
        <v>500</v>
      </c>
      <c r="L689" s="7">
        <f t="shared" si="43"/>
        <v>224699</v>
      </c>
      <c r="M689" s="7">
        <f t="shared" si="40"/>
        <v>1989921.6157015201</v>
      </c>
      <c r="N689" s="8"/>
      <c r="O689" s="8"/>
    </row>
    <row r="690" spans="1:15" x14ac:dyDescent="0.25">
      <c r="A690" s="9">
        <v>31812</v>
      </c>
      <c r="B690" s="9">
        <f t="shared" si="41"/>
        <v>3</v>
      </c>
      <c r="C690" s="9">
        <f t="shared" si="42"/>
        <v>0</v>
      </c>
      <c r="D690" s="7" t="s">
        <v>667</v>
      </c>
      <c r="E690" s="8">
        <v>1378</v>
      </c>
      <c r="F690" s="8">
        <v>2552</v>
      </c>
      <c r="G690" s="8">
        <v>99705</v>
      </c>
      <c r="H690" s="8">
        <v>92676</v>
      </c>
      <c r="I690" s="8">
        <v>1122499.5941564892</v>
      </c>
      <c r="J690" s="8">
        <v>500</v>
      </c>
      <c r="K690" s="8">
        <v>500</v>
      </c>
      <c r="L690" s="7">
        <f t="shared" si="43"/>
        <v>194933</v>
      </c>
      <c r="M690" s="7">
        <f t="shared" si="40"/>
        <v>1317432.5941564892</v>
      </c>
      <c r="N690" s="8"/>
      <c r="O690" s="8"/>
    </row>
    <row r="691" spans="1:15" x14ac:dyDescent="0.25">
      <c r="A691" s="9">
        <v>31813</v>
      </c>
      <c r="B691" s="9">
        <f t="shared" si="41"/>
        <v>3</v>
      </c>
      <c r="C691" s="9">
        <f t="shared" si="42"/>
        <v>0</v>
      </c>
      <c r="D691" s="7" t="s">
        <v>668</v>
      </c>
      <c r="E691" s="8">
        <v>1658</v>
      </c>
      <c r="F691" s="8">
        <v>1010</v>
      </c>
      <c r="G691" s="8">
        <v>94901</v>
      </c>
      <c r="H691" s="8">
        <v>97833</v>
      </c>
      <c r="I691" s="8">
        <v>1285989.5358761814</v>
      </c>
      <c r="J691" s="8">
        <v>500</v>
      </c>
      <c r="K691" s="8">
        <v>500</v>
      </c>
      <c r="L691" s="7">
        <f t="shared" si="43"/>
        <v>193744</v>
      </c>
      <c r="M691" s="7">
        <f t="shared" si="40"/>
        <v>1479733.5358761814</v>
      </c>
      <c r="N691" s="8"/>
      <c r="O691" s="8"/>
    </row>
    <row r="692" spans="1:15" x14ac:dyDescent="0.25">
      <c r="A692" s="9">
        <v>31814</v>
      </c>
      <c r="B692" s="9">
        <f t="shared" si="41"/>
        <v>3</v>
      </c>
      <c r="C692" s="9">
        <f t="shared" si="42"/>
        <v>0</v>
      </c>
      <c r="D692" s="7" t="s">
        <v>669</v>
      </c>
      <c r="E692" s="8">
        <v>2426</v>
      </c>
      <c r="F692" s="8">
        <v>8146</v>
      </c>
      <c r="G692" s="8">
        <v>161153</v>
      </c>
      <c r="H692" s="8">
        <v>320695</v>
      </c>
      <c r="I692" s="8">
        <v>1925619.8052465641</v>
      </c>
      <c r="J692" s="8">
        <v>500</v>
      </c>
      <c r="K692" s="8">
        <v>500</v>
      </c>
      <c r="L692" s="7">
        <f t="shared" si="43"/>
        <v>489994</v>
      </c>
      <c r="M692" s="7">
        <f t="shared" si="40"/>
        <v>2415613.8052465641</v>
      </c>
      <c r="N692" s="8"/>
      <c r="O692" s="8"/>
    </row>
    <row r="693" spans="1:15" x14ac:dyDescent="0.25">
      <c r="A693" s="9">
        <v>31815</v>
      </c>
      <c r="B693" s="9">
        <f t="shared" si="41"/>
        <v>3</v>
      </c>
      <c r="C693" s="9">
        <f t="shared" si="42"/>
        <v>0</v>
      </c>
      <c r="D693" s="7" t="s">
        <v>670</v>
      </c>
      <c r="E693" s="8">
        <v>613</v>
      </c>
      <c r="F693" s="8">
        <v>2189</v>
      </c>
      <c r="G693" s="8">
        <v>63061</v>
      </c>
      <c r="H693" s="8">
        <v>65198</v>
      </c>
      <c r="I693" s="8">
        <v>487833.33228872856</v>
      </c>
      <c r="J693" s="8">
        <v>500</v>
      </c>
      <c r="K693" s="8">
        <v>500</v>
      </c>
      <c r="L693" s="7">
        <f t="shared" si="43"/>
        <v>130448</v>
      </c>
      <c r="M693" s="7">
        <f t="shared" si="40"/>
        <v>618281.33228872856</v>
      </c>
      <c r="N693" s="8"/>
      <c r="O693" s="8"/>
    </row>
    <row r="694" spans="1:15" x14ac:dyDescent="0.25">
      <c r="A694" s="9">
        <v>31817</v>
      </c>
      <c r="B694" s="9">
        <f t="shared" si="41"/>
        <v>3</v>
      </c>
      <c r="C694" s="9">
        <f t="shared" si="42"/>
        <v>0</v>
      </c>
      <c r="D694" s="7" t="s">
        <v>671</v>
      </c>
      <c r="E694" s="8">
        <v>1715</v>
      </c>
      <c r="F694" s="8">
        <v>3493</v>
      </c>
      <c r="G694" s="8">
        <v>84458</v>
      </c>
      <c r="H694" s="8">
        <v>635327</v>
      </c>
      <c r="I694" s="8">
        <v>1257940.9670747882</v>
      </c>
      <c r="J694" s="8">
        <v>500</v>
      </c>
      <c r="K694" s="8">
        <v>500</v>
      </c>
      <c r="L694" s="7">
        <f t="shared" si="43"/>
        <v>723278</v>
      </c>
      <c r="M694" s="7">
        <f t="shared" si="40"/>
        <v>1981218.9670747882</v>
      </c>
      <c r="N694" s="8"/>
      <c r="O694" s="8"/>
    </row>
    <row r="695" spans="1:15" x14ac:dyDescent="0.25">
      <c r="A695" s="9">
        <v>31818</v>
      </c>
      <c r="B695" s="9">
        <f t="shared" si="41"/>
        <v>3</v>
      </c>
      <c r="C695" s="9">
        <f t="shared" si="42"/>
        <v>1</v>
      </c>
      <c r="D695" s="7" t="s">
        <v>672</v>
      </c>
      <c r="E695" s="8">
        <v>12397</v>
      </c>
      <c r="F695" s="8">
        <v>4712</v>
      </c>
      <c r="G695" s="8">
        <v>831741</v>
      </c>
      <c r="H695" s="8">
        <v>3203599</v>
      </c>
      <c r="I695" s="8">
        <v>11194866.525493333</v>
      </c>
      <c r="J695" s="8">
        <v>500</v>
      </c>
      <c r="K695" s="8">
        <v>500</v>
      </c>
      <c r="L695" s="7">
        <f t="shared" si="43"/>
        <v>4040052</v>
      </c>
      <c r="M695" s="7">
        <f t="shared" si="40"/>
        <v>15234918.525493333</v>
      </c>
      <c r="N695" s="8"/>
      <c r="O695" s="8"/>
    </row>
    <row r="696" spans="1:15" x14ac:dyDescent="0.25">
      <c r="A696" s="9">
        <v>31820</v>
      </c>
      <c r="B696" s="9">
        <f t="shared" si="41"/>
        <v>3</v>
      </c>
      <c r="C696" s="9">
        <f t="shared" si="42"/>
        <v>0</v>
      </c>
      <c r="D696" s="7" t="s">
        <v>673</v>
      </c>
      <c r="E696" s="8">
        <v>601</v>
      </c>
      <c r="F696" s="8">
        <v>1140</v>
      </c>
      <c r="G696" s="8">
        <v>25135</v>
      </c>
      <c r="H696" s="8">
        <v>41376</v>
      </c>
      <c r="I696" s="8">
        <v>455950.05180150672</v>
      </c>
      <c r="J696" s="8">
        <v>500</v>
      </c>
      <c r="K696" s="8">
        <v>500</v>
      </c>
      <c r="L696" s="7">
        <f t="shared" si="43"/>
        <v>67651</v>
      </c>
      <c r="M696" s="7">
        <f t="shared" si="40"/>
        <v>523601.05180150672</v>
      </c>
      <c r="N696" s="8"/>
      <c r="O696" s="8"/>
    </row>
    <row r="697" spans="1:15" x14ac:dyDescent="0.25">
      <c r="A697" s="9">
        <v>31821</v>
      </c>
      <c r="B697" s="9">
        <f t="shared" si="41"/>
        <v>3</v>
      </c>
      <c r="C697" s="9">
        <f t="shared" si="42"/>
        <v>0</v>
      </c>
      <c r="D697" s="7" t="s">
        <v>674</v>
      </c>
      <c r="E697" s="8">
        <v>2064</v>
      </c>
      <c r="F697" s="8">
        <v>2372</v>
      </c>
      <c r="G697" s="8">
        <v>156542</v>
      </c>
      <c r="H697" s="8">
        <v>300105</v>
      </c>
      <c r="I697" s="8">
        <v>1599006.9334469538</v>
      </c>
      <c r="J697" s="8">
        <v>500</v>
      </c>
      <c r="K697" s="8">
        <v>500</v>
      </c>
      <c r="L697" s="7">
        <f t="shared" si="43"/>
        <v>459019</v>
      </c>
      <c r="M697" s="7">
        <f t="shared" si="40"/>
        <v>2058025.9334469538</v>
      </c>
      <c r="N697" s="8"/>
      <c r="O697" s="8"/>
    </row>
    <row r="698" spans="1:15" x14ac:dyDescent="0.25">
      <c r="A698" s="9">
        <v>31823</v>
      </c>
      <c r="B698" s="9">
        <f t="shared" si="41"/>
        <v>3</v>
      </c>
      <c r="C698" s="9">
        <f t="shared" si="42"/>
        <v>0</v>
      </c>
      <c r="D698" s="7" t="s">
        <v>675</v>
      </c>
      <c r="E698" s="8">
        <v>2572</v>
      </c>
      <c r="F698" s="8">
        <v>3984</v>
      </c>
      <c r="G698" s="8">
        <v>169356</v>
      </c>
      <c r="H698" s="8">
        <v>671077</v>
      </c>
      <c r="I698" s="8">
        <v>1957871.9451792003</v>
      </c>
      <c r="J698" s="8">
        <v>500</v>
      </c>
      <c r="K698" s="8">
        <v>500</v>
      </c>
      <c r="L698" s="7">
        <f t="shared" si="43"/>
        <v>844417</v>
      </c>
      <c r="M698" s="7">
        <f t="shared" si="40"/>
        <v>2802288.9451792003</v>
      </c>
      <c r="N698" s="8"/>
      <c r="O698" s="8"/>
    </row>
    <row r="699" spans="1:15" x14ac:dyDescent="0.25">
      <c r="A699" s="9">
        <v>31825</v>
      </c>
      <c r="B699" s="9">
        <f t="shared" si="41"/>
        <v>3</v>
      </c>
      <c r="C699" s="9">
        <f t="shared" si="42"/>
        <v>0</v>
      </c>
      <c r="D699" s="7" t="s">
        <v>676</v>
      </c>
      <c r="E699" s="8">
        <v>455</v>
      </c>
      <c r="F699" s="8">
        <v>4135</v>
      </c>
      <c r="G699" s="8">
        <v>26377</v>
      </c>
      <c r="H699" s="8">
        <v>50738</v>
      </c>
      <c r="I699" s="8">
        <v>353528.5104742074</v>
      </c>
      <c r="J699" s="8">
        <v>500</v>
      </c>
      <c r="K699" s="8">
        <v>500</v>
      </c>
      <c r="L699" s="7">
        <f t="shared" si="43"/>
        <v>81250</v>
      </c>
      <c r="M699" s="7">
        <f t="shared" si="40"/>
        <v>434778.5104742074</v>
      </c>
      <c r="N699" s="8"/>
      <c r="O699" s="8"/>
    </row>
    <row r="700" spans="1:15" x14ac:dyDescent="0.25">
      <c r="A700" s="9">
        <v>31826</v>
      </c>
      <c r="B700" s="9">
        <f t="shared" si="41"/>
        <v>3</v>
      </c>
      <c r="C700" s="9">
        <f t="shared" si="42"/>
        <v>0</v>
      </c>
      <c r="D700" s="7" t="s">
        <v>677</v>
      </c>
      <c r="E700" s="8">
        <v>2661</v>
      </c>
      <c r="F700" s="8">
        <v>9246</v>
      </c>
      <c r="G700" s="8">
        <v>208818</v>
      </c>
      <c r="H700" s="8">
        <v>337889</v>
      </c>
      <c r="I700" s="8">
        <v>2128648.5872115819</v>
      </c>
      <c r="J700" s="8">
        <v>500</v>
      </c>
      <c r="K700" s="8">
        <v>500</v>
      </c>
      <c r="L700" s="7">
        <f t="shared" si="43"/>
        <v>555953</v>
      </c>
      <c r="M700" s="7">
        <f t="shared" si="40"/>
        <v>2684601.5872115819</v>
      </c>
      <c r="N700" s="8"/>
      <c r="O700" s="8"/>
    </row>
    <row r="701" spans="1:15" x14ac:dyDescent="0.25">
      <c r="A701" s="9">
        <v>31827</v>
      </c>
      <c r="B701" s="9">
        <f t="shared" si="41"/>
        <v>3</v>
      </c>
      <c r="C701" s="9">
        <f t="shared" si="42"/>
        <v>0</v>
      </c>
      <c r="D701" s="7" t="s">
        <v>678</v>
      </c>
      <c r="E701" s="8">
        <v>294</v>
      </c>
      <c r="F701" s="8">
        <v>1620</v>
      </c>
      <c r="G701" s="8">
        <v>15553</v>
      </c>
      <c r="H701" s="8">
        <v>35596</v>
      </c>
      <c r="I701" s="8">
        <v>229715.02283276233</v>
      </c>
      <c r="J701" s="8">
        <v>500</v>
      </c>
      <c r="K701" s="8">
        <v>500</v>
      </c>
      <c r="L701" s="7">
        <f t="shared" si="43"/>
        <v>52769</v>
      </c>
      <c r="M701" s="7">
        <f t="shared" si="40"/>
        <v>282484.02283276233</v>
      </c>
      <c r="N701" s="8"/>
      <c r="O701" s="8"/>
    </row>
    <row r="702" spans="1:15" x14ac:dyDescent="0.25">
      <c r="A702" s="9">
        <v>31829</v>
      </c>
      <c r="B702" s="9">
        <f t="shared" si="41"/>
        <v>3</v>
      </c>
      <c r="C702" s="9">
        <f t="shared" si="42"/>
        <v>0</v>
      </c>
      <c r="D702" s="7" t="s">
        <v>679</v>
      </c>
      <c r="E702" s="8">
        <v>2623</v>
      </c>
      <c r="F702" s="8">
        <v>11625</v>
      </c>
      <c r="G702" s="8">
        <v>310785</v>
      </c>
      <c r="H702" s="8">
        <v>954530</v>
      </c>
      <c r="I702" s="8">
        <v>2050157.4093634926</v>
      </c>
      <c r="J702" s="8">
        <v>500</v>
      </c>
      <c r="K702" s="8">
        <v>500</v>
      </c>
      <c r="L702" s="7">
        <f t="shared" si="43"/>
        <v>1276940</v>
      </c>
      <c r="M702" s="7">
        <f t="shared" si="40"/>
        <v>3327097.4093634924</v>
      </c>
      <c r="N702" s="8"/>
      <c r="O702" s="8"/>
    </row>
    <row r="703" spans="1:15" x14ac:dyDescent="0.25">
      <c r="A703" s="9">
        <v>31830</v>
      </c>
      <c r="B703" s="9">
        <f t="shared" si="41"/>
        <v>3</v>
      </c>
      <c r="C703" s="9">
        <f t="shared" si="42"/>
        <v>0</v>
      </c>
      <c r="D703" s="7" t="s">
        <v>680</v>
      </c>
      <c r="E703" s="8">
        <v>378</v>
      </c>
      <c r="F703" s="8">
        <v>952</v>
      </c>
      <c r="G703" s="8">
        <v>27349</v>
      </c>
      <c r="H703" s="8">
        <v>33887</v>
      </c>
      <c r="I703" s="8">
        <v>305903.43529029825</v>
      </c>
      <c r="J703" s="8">
        <v>500</v>
      </c>
      <c r="K703" s="8">
        <v>500</v>
      </c>
      <c r="L703" s="7">
        <f t="shared" si="43"/>
        <v>62188</v>
      </c>
      <c r="M703" s="7">
        <f t="shared" si="40"/>
        <v>368091.43529029825</v>
      </c>
      <c r="N703" s="8"/>
      <c r="O703" s="8"/>
    </row>
    <row r="704" spans="1:15" x14ac:dyDescent="0.25">
      <c r="A704" s="9">
        <v>31831</v>
      </c>
      <c r="B704" s="9">
        <f t="shared" si="41"/>
        <v>3</v>
      </c>
      <c r="C704" s="9">
        <f t="shared" si="42"/>
        <v>0</v>
      </c>
      <c r="D704" s="7" t="s">
        <v>681</v>
      </c>
      <c r="E704" s="8">
        <v>1894</v>
      </c>
      <c r="F704" s="8">
        <v>7001</v>
      </c>
      <c r="G704" s="8">
        <v>95145</v>
      </c>
      <c r="H704" s="8">
        <v>65129</v>
      </c>
      <c r="I704" s="8">
        <v>1492853.5884133023</v>
      </c>
      <c r="J704" s="8">
        <v>500</v>
      </c>
      <c r="K704" s="8">
        <v>500</v>
      </c>
      <c r="L704" s="7">
        <f t="shared" si="43"/>
        <v>167275</v>
      </c>
      <c r="M704" s="7">
        <f t="shared" si="40"/>
        <v>1660128.5884133023</v>
      </c>
      <c r="N704" s="8"/>
      <c r="O704" s="8"/>
    </row>
    <row r="705" spans="1:15" x14ac:dyDescent="0.25">
      <c r="A705" s="9">
        <v>31832</v>
      </c>
      <c r="B705" s="9">
        <f t="shared" si="41"/>
        <v>3</v>
      </c>
      <c r="C705" s="9">
        <f t="shared" si="42"/>
        <v>0</v>
      </c>
      <c r="D705" s="7" t="s">
        <v>2060</v>
      </c>
      <c r="E705" s="8">
        <v>1889</v>
      </c>
      <c r="F705" s="8">
        <v>6313</v>
      </c>
      <c r="G705" s="8">
        <v>88151</v>
      </c>
      <c r="H705" s="8">
        <v>210288</v>
      </c>
      <c r="I705" s="8">
        <v>1456338.8865531322</v>
      </c>
      <c r="J705" s="8">
        <v>500</v>
      </c>
      <c r="K705" s="8">
        <v>500</v>
      </c>
      <c r="L705" s="7">
        <f t="shared" si="43"/>
        <v>304752</v>
      </c>
      <c r="M705" s="7">
        <f t="shared" si="40"/>
        <v>1761090.8865531322</v>
      </c>
      <c r="N705" s="8"/>
      <c r="O705" s="8"/>
    </row>
    <row r="706" spans="1:15" x14ac:dyDescent="0.25">
      <c r="A706" s="9">
        <v>31833</v>
      </c>
      <c r="B706" s="9">
        <f t="shared" si="41"/>
        <v>3</v>
      </c>
      <c r="C706" s="9">
        <f t="shared" si="42"/>
        <v>0</v>
      </c>
      <c r="D706" s="7" t="s">
        <v>682</v>
      </c>
      <c r="E706" s="8">
        <v>684</v>
      </c>
      <c r="F706" s="8">
        <v>1824</v>
      </c>
      <c r="G706" s="8">
        <v>52532</v>
      </c>
      <c r="H706" s="8">
        <v>122661</v>
      </c>
      <c r="I706" s="8">
        <v>550232.06710485835</v>
      </c>
      <c r="J706" s="8">
        <v>500</v>
      </c>
      <c r="K706" s="8">
        <v>500</v>
      </c>
      <c r="L706" s="7">
        <f t="shared" si="43"/>
        <v>177017</v>
      </c>
      <c r="M706" s="7">
        <f t="shared" si="40"/>
        <v>727249.06710485835</v>
      </c>
      <c r="N706" s="8"/>
      <c r="O706" s="8"/>
    </row>
    <row r="707" spans="1:15" x14ac:dyDescent="0.25">
      <c r="A707" s="9">
        <v>31834</v>
      </c>
      <c r="B707" s="9">
        <f t="shared" si="41"/>
        <v>3</v>
      </c>
      <c r="C707" s="9">
        <f t="shared" si="42"/>
        <v>0</v>
      </c>
      <c r="D707" s="7" t="s">
        <v>683</v>
      </c>
      <c r="E707" s="8">
        <v>361</v>
      </c>
      <c r="F707" s="8">
        <v>2323</v>
      </c>
      <c r="G707" s="8">
        <v>16238</v>
      </c>
      <c r="H707" s="8">
        <v>71987</v>
      </c>
      <c r="I707" s="8">
        <v>272044.07048188872</v>
      </c>
      <c r="J707" s="8">
        <v>500</v>
      </c>
      <c r="K707" s="8">
        <v>500</v>
      </c>
      <c r="L707" s="7">
        <f t="shared" si="43"/>
        <v>90548</v>
      </c>
      <c r="M707" s="7">
        <f t="shared" si="40"/>
        <v>362592.07048188872</v>
      </c>
      <c r="N707" s="8"/>
      <c r="O707" s="8"/>
    </row>
    <row r="708" spans="1:15" x14ac:dyDescent="0.25">
      <c r="A708" s="9">
        <v>31835</v>
      </c>
      <c r="B708" s="9">
        <f t="shared" si="41"/>
        <v>3</v>
      </c>
      <c r="C708" s="9">
        <f t="shared" si="42"/>
        <v>0</v>
      </c>
      <c r="D708" s="7" t="s">
        <v>684</v>
      </c>
      <c r="E708" s="8">
        <v>1853</v>
      </c>
      <c r="F708" s="8">
        <v>3211</v>
      </c>
      <c r="G708" s="8">
        <v>85152</v>
      </c>
      <c r="H708" s="8">
        <v>81946</v>
      </c>
      <c r="I708" s="8">
        <v>1452322.8701966405</v>
      </c>
      <c r="J708" s="8">
        <v>500</v>
      </c>
      <c r="K708" s="8">
        <v>500</v>
      </c>
      <c r="L708" s="7">
        <f t="shared" si="43"/>
        <v>170309</v>
      </c>
      <c r="M708" s="7">
        <f t="shared" si="40"/>
        <v>1622631.8701966405</v>
      </c>
      <c r="N708" s="8"/>
      <c r="O708" s="8"/>
    </row>
    <row r="709" spans="1:15" x14ac:dyDescent="0.25">
      <c r="A709" s="9">
        <v>31836</v>
      </c>
      <c r="B709" s="9">
        <f t="shared" si="41"/>
        <v>3</v>
      </c>
      <c r="C709" s="9">
        <f t="shared" si="42"/>
        <v>0</v>
      </c>
      <c r="D709" s="7" t="s">
        <v>685</v>
      </c>
      <c r="E709" s="8">
        <v>669</v>
      </c>
      <c r="F709" s="8">
        <v>27862</v>
      </c>
      <c r="G709" s="8">
        <v>33232</v>
      </c>
      <c r="H709" s="8">
        <v>125076</v>
      </c>
      <c r="I709" s="8">
        <v>514442.37161333399</v>
      </c>
      <c r="J709" s="8">
        <v>500</v>
      </c>
      <c r="K709" s="8">
        <v>500</v>
      </c>
      <c r="L709" s="7">
        <f t="shared" si="43"/>
        <v>186170</v>
      </c>
      <c r="M709" s="7">
        <f t="shared" si="40"/>
        <v>700612.37161333393</v>
      </c>
      <c r="N709" s="8"/>
      <c r="O709" s="8"/>
    </row>
    <row r="710" spans="1:15" x14ac:dyDescent="0.25">
      <c r="A710" s="9">
        <v>31837</v>
      </c>
      <c r="B710" s="9">
        <f t="shared" si="41"/>
        <v>3</v>
      </c>
      <c r="C710" s="9">
        <f t="shared" si="42"/>
        <v>0</v>
      </c>
      <c r="D710" s="7" t="s">
        <v>686</v>
      </c>
      <c r="E710" s="8">
        <v>1379</v>
      </c>
      <c r="F710" s="8">
        <v>1209</v>
      </c>
      <c r="G710" s="8">
        <v>81908</v>
      </c>
      <c r="H710" s="8">
        <v>139972</v>
      </c>
      <c r="I710" s="8">
        <v>1063012.5274658818</v>
      </c>
      <c r="J710" s="8">
        <v>500</v>
      </c>
      <c r="K710" s="8">
        <v>500</v>
      </c>
      <c r="L710" s="7">
        <f t="shared" si="43"/>
        <v>223089</v>
      </c>
      <c r="M710" s="7">
        <f t="shared" ref="M710:M773" si="44">L710+I710</f>
        <v>1286101.5274658818</v>
      </c>
      <c r="N710" s="8"/>
      <c r="O710" s="8"/>
    </row>
    <row r="711" spans="1:15" x14ac:dyDescent="0.25">
      <c r="A711" s="9">
        <v>31838</v>
      </c>
      <c r="B711" s="9">
        <f t="shared" ref="B711:B774" si="45">INT(A711/10000)</f>
        <v>3</v>
      </c>
      <c r="C711" s="9">
        <f t="shared" ref="C711:C774" si="46">IF(E711&lt;=10000,0,IF(E711&lt;=20000,1,IF(E711&lt;=50000,2,3)))</f>
        <v>0</v>
      </c>
      <c r="D711" s="7" t="s">
        <v>687</v>
      </c>
      <c r="E711" s="8">
        <v>581</v>
      </c>
      <c r="F711" s="8">
        <v>666</v>
      </c>
      <c r="G711" s="8">
        <v>122562</v>
      </c>
      <c r="H711" s="8">
        <v>163780</v>
      </c>
      <c r="I711" s="8">
        <v>497902.99579200672</v>
      </c>
      <c r="J711" s="8">
        <v>500</v>
      </c>
      <c r="K711" s="8">
        <v>500</v>
      </c>
      <c r="L711" s="7">
        <f t="shared" ref="L711:L774" si="47">F711/J711*500+G711/K711*500+H711</f>
        <v>287008</v>
      </c>
      <c r="M711" s="7">
        <f t="shared" si="44"/>
        <v>784910.99579200672</v>
      </c>
      <c r="N711" s="8"/>
      <c r="O711" s="8"/>
    </row>
    <row r="712" spans="1:15" x14ac:dyDescent="0.25">
      <c r="A712" s="9">
        <v>31839</v>
      </c>
      <c r="B712" s="9">
        <f t="shared" si="45"/>
        <v>3</v>
      </c>
      <c r="C712" s="9">
        <f t="shared" si="46"/>
        <v>1</v>
      </c>
      <c r="D712" s="7" t="s">
        <v>688</v>
      </c>
      <c r="E712" s="8">
        <v>14845</v>
      </c>
      <c r="F712" s="8">
        <v>14040</v>
      </c>
      <c r="G712" s="8">
        <v>807852</v>
      </c>
      <c r="H712" s="8">
        <v>3303544</v>
      </c>
      <c r="I712" s="8">
        <v>13236431.927004576</v>
      </c>
      <c r="J712" s="8">
        <v>500</v>
      </c>
      <c r="K712" s="8">
        <v>500</v>
      </c>
      <c r="L712" s="7">
        <f t="shared" si="47"/>
        <v>4125436</v>
      </c>
      <c r="M712" s="7">
        <f t="shared" si="44"/>
        <v>17361867.927004576</v>
      </c>
      <c r="N712" s="8"/>
      <c r="O712" s="8"/>
    </row>
    <row r="713" spans="1:15" x14ac:dyDescent="0.25">
      <c r="A713" s="9">
        <v>31840</v>
      </c>
      <c r="B713" s="9">
        <f t="shared" si="45"/>
        <v>3</v>
      </c>
      <c r="C713" s="9">
        <f t="shared" si="46"/>
        <v>0</v>
      </c>
      <c r="D713" s="7" t="s">
        <v>689</v>
      </c>
      <c r="E713" s="8">
        <v>1239</v>
      </c>
      <c r="F713" s="8">
        <v>5470</v>
      </c>
      <c r="G713" s="8">
        <v>60797</v>
      </c>
      <c r="H713" s="8">
        <v>940685</v>
      </c>
      <c r="I713" s="8">
        <v>873514.13924448937</v>
      </c>
      <c r="J713" s="8">
        <v>500</v>
      </c>
      <c r="K713" s="8">
        <v>500</v>
      </c>
      <c r="L713" s="7">
        <f t="shared" si="47"/>
        <v>1006952</v>
      </c>
      <c r="M713" s="7">
        <f t="shared" si="44"/>
        <v>1880466.1392444894</v>
      </c>
      <c r="N713" s="8"/>
      <c r="O713" s="8"/>
    </row>
    <row r="714" spans="1:15" x14ac:dyDescent="0.25">
      <c r="A714" s="9">
        <v>31841</v>
      </c>
      <c r="B714" s="9">
        <f t="shared" si="45"/>
        <v>3</v>
      </c>
      <c r="C714" s="9">
        <f t="shared" si="46"/>
        <v>0</v>
      </c>
      <c r="D714" s="7" t="s">
        <v>690</v>
      </c>
      <c r="E714" s="8">
        <v>547</v>
      </c>
      <c r="F714" s="8">
        <v>3895</v>
      </c>
      <c r="G714" s="8">
        <v>19947</v>
      </c>
      <c r="H714" s="8">
        <v>96720</v>
      </c>
      <c r="I714" s="8">
        <v>425557.73626689176</v>
      </c>
      <c r="J714" s="8">
        <v>500</v>
      </c>
      <c r="K714" s="8">
        <v>500</v>
      </c>
      <c r="L714" s="7">
        <f t="shared" si="47"/>
        <v>120562</v>
      </c>
      <c r="M714" s="7">
        <f t="shared" si="44"/>
        <v>546119.7362668917</v>
      </c>
      <c r="N714" s="8"/>
      <c r="O714" s="8"/>
    </row>
    <row r="715" spans="1:15" x14ac:dyDescent="0.25">
      <c r="A715" s="9">
        <v>31842</v>
      </c>
      <c r="B715" s="9">
        <f t="shared" si="45"/>
        <v>3</v>
      </c>
      <c r="C715" s="9">
        <f t="shared" si="46"/>
        <v>0</v>
      </c>
      <c r="D715" s="7" t="s">
        <v>691</v>
      </c>
      <c r="E715" s="8">
        <v>171</v>
      </c>
      <c r="F715" s="8">
        <v>5600</v>
      </c>
      <c r="G715" s="8">
        <v>7984</v>
      </c>
      <c r="H715" s="8">
        <v>13286</v>
      </c>
      <c r="I715" s="8">
        <v>128356.99179460634</v>
      </c>
      <c r="J715" s="8">
        <v>500</v>
      </c>
      <c r="K715" s="8">
        <v>500</v>
      </c>
      <c r="L715" s="7">
        <f t="shared" si="47"/>
        <v>26870</v>
      </c>
      <c r="M715" s="7">
        <f t="shared" si="44"/>
        <v>155226.99179460632</v>
      </c>
      <c r="N715" s="8"/>
      <c r="O715" s="8"/>
    </row>
    <row r="716" spans="1:15" x14ac:dyDescent="0.25">
      <c r="A716" s="9">
        <v>31843</v>
      </c>
      <c r="B716" s="9">
        <f t="shared" si="45"/>
        <v>3</v>
      </c>
      <c r="C716" s="9">
        <f t="shared" si="46"/>
        <v>0</v>
      </c>
      <c r="D716" s="7" t="s">
        <v>692</v>
      </c>
      <c r="E716" s="8">
        <v>1504</v>
      </c>
      <c r="F716" s="8">
        <v>5002</v>
      </c>
      <c r="G716" s="8">
        <v>87793</v>
      </c>
      <c r="H716" s="8">
        <v>238684</v>
      </c>
      <c r="I716" s="8">
        <v>1155882.547029038</v>
      </c>
      <c r="J716" s="8">
        <v>500</v>
      </c>
      <c r="K716" s="8">
        <v>500</v>
      </c>
      <c r="L716" s="7">
        <f t="shared" si="47"/>
        <v>331479</v>
      </c>
      <c r="M716" s="7">
        <f t="shared" si="44"/>
        <v>1487361.547029038</v>
      </c>
      <c r="N716" s="8"/>
      <c r="O716" s="8"/>
    </row>
    <row r="717" spans="1:15" x14ac:dyDescent="0.25">
      <c r="A717" s="9">
        <v>31844</v>
      </c>
      <c r="B717" s="9">
        <f t="shared" si="45"/>
        <v>3</v>
      </c>
      <c r="C717" s="9">
        <f t="shared" si="46"/>
        <v>0</v>
      </c>
      <c r="D717" s="7" t="s">
        <v>693</v>
      </c>
      <c r="E717" s="8">
        <v>1588</v>
      </c>
      <c r="F717" s="8">
        <v>7105</v>
      </c>
      <c r="G717" s="8">
        <v>78225</v>
      </c>
      <c r="H717" s="8">
        <v>30383</v>
      </c>
      <c r="I717" s="8">
        <v>1225454.6440940874</v>
      </c>
      <c r="J717" s="8">
        <v>500</v>
      </c>
      <c r="K717" s="8">
        <v>500</v>
      </c>
      <c r="L717" s="7">
        <f t="shared" si="47"/>
        <v>115713</v>
      </c>
      <c r="M717" s="7">
        <f t="shared" si="44"/>
        <v>1341167.6440940874</v>
      </c>
      <c r="N717" s="8"/>
      <c r="O717" s="8"/>
    </row>
    <row r="718" spans="1:15" x14ac:dyDescent="0.25">
      <c r="A718" s="9">
        <v>31845</v>
      </c>
      <c r="B718" s="9">
        <f t="shared" si="45"/>
        <v>3</v>
      </c>
      <c r="C718" s="9">
        <f t="shared" si="46"/>
        <v>0</v>
      </c>
      <c r="D718" s="7" t="s">
        <v>694</v>
      </c>
      <c r="E718" s="8">
        <v>933</v>
      </c>
      <c r="F718" s="8">
        <v>2576</v>
      </c>
      <c r="G718" s="8">
        <v>44884</v>
      </c>
      <c r="H718" s="8">
        <v>74688</v>
      </c>
      <c r="I718" s="8">
        <v>719227.80321825843</v>
      </c>
      <c r="J718" s="8">
        <v>500</v>
      </c>
      <c r="K718" s="8">
        <v>500</v>
      </c>
      <c r="L718" s="7">
        <f t="shared" si="47"/>
        <v>122148</v>
      </c>
      <c r="M718" s="7">
        <f t="shared" si="44"/>
        <v>841375.80321825843</v>
      </c>
      <c r="N718" s="8"/>
      <c r="O718" s="8"/>
    </row>
    <row r="719" spans="1:15" x14ac:dyDescent="0.25">
      <c r="A719" s="9">
        <v>31846</v>
      </c>
      <c r="B719" s="9">
        <f t="shared" si="45"/>
        <v>3</v>
      </c>
      <c r="C719" s="9">
        <f t="shared" si="46"/>
        <v>0</v>
      </c>
      <c r="D719" s="7" t="s">
        <v>2061</v>
      </c>
      <c r="E719" s="8">
        <v>1635</v>
      </c>
      <c r="F719" s="8">
        <v>830</v>
      </c>
      <c r="G719" s="8">
        <v>154472</v>
      </c>
      <c r="H719" s="8">
        <v>1483546</v>
      </c>
      <c r="I719" s="8">
        <v>1190767.0967724912</v>
      </c>
      <c r="J719" s="8">
        <v>500</v>
      </c>
      <c r="K719" s="8">
        <v>500</v>
      </c>
      <c r="L719" s="7">
        <f t="shared" si="47"/>
        <v>1638848</v>
      </c>
      <c r="M719" s="7">
        <f t="shared" si="44"/>
        <v>2829615.096772491</v>
      </c>
      <c r="N719" s="8"/>
      <c r="O719" s="8"/>
    </row>
    <row r="720" spans="1:15" x14ac:dyDescent="0.25">
      <c r="A720" s="9">
        <v>31847</v>
      </c>
      <c r="B720" s="9">
        <f t="shared" si="45"/>
        <v>3</v>
      </c>
      <c r="C720" s="9">
        <f t="shared" si="46"/>
        <v>0</v>
      </c>
      <c r="D720" s="7" t="s">
        <v>695</v>
      </c>
      <c r="E720" s="8">
        <v>1545</v>
      </c>
      <c r="F720" s="8">
        <v>3169</v>
      </c>
      <c r="G720" s="8">
        <v>75101</v>
      </c>
      <c r="H720" s="8">
        <v>61119</v>
      </c>
      <c r="I720" s="8">
        <v>1189456.0225053513</v>
      </c>
      <c r="J720" s="8">
        <v>500</v>
      </c>
      <c r="K720" s="8">
        <v>500</v>
      </c>
      <c r="L720" s="7">
        <f t="shared" si="47"/>
        <v>139389</v>
      </c>
      <c r="M720" s="7">
        <f t="shared" si="44"/>
        <v>1328845.0225053513</v>
      </c>
      <c r="N720" s="8"/>
      <c r="O720" s="8"/>
    </row>
    <row r="721" spans="1:15" x14ac:dyDescent="0.25">
      <c r="A721" s="9">
        <v>31848</v>
      </c>
      <c r="B721" s="9">
        <f t="shared" si="45"/>
        <v>3</v>
      </c>
      <c r="C721" s="9">
        <f t="shared" si="46"/>
        <v>0</v>
      </c>
      <c r="D721" s="7" t="s">
        <v>696</v>
      </c>
      <c r="E721" s="8">
        <v>1387</v>
      </c>
      <c r="F721" s="8">
        <v>5446</v>
      </c>
      <c r="G721" s="8">
        <v>72187</v>
      </c>
      <c r="H721" s="8">
        <v>130090</v>
      </c>
      <c r="I721" s="8">
        <v>1125491.1752819351</v>
      </c>
      <c r="J721" s="8">
        <v>500</v>
      </c>
      <c r="K721" s="8">
        <v>500</v>
      </c>
      <c r="L721" s="7">
        <f t="shared" si="47"/>
        <v>207723</v>
      </c>
      <c r="M721" s="7">
        <f t="shared" si="44"/>
        <v>1333214.1752819351</v>
      </c>
      <c r="N721" s="8"/>
      <c r="O721" s="8"/>
    </row>
    <row r="722" spans="1:15" x14ac:dyDescent="0.25">
      <c r="A722" s="9">
        <v>31849</v>
      </c>
      <c r="B722" s="9">
        <f t="shared" si="45"/>
        <v>3</v>
      </c>
      <c r="C722" s="9">
        <f t="shared" si="46"/>
        <v>0</v>
      </c>
      <c r="D722" s="7" t="s">
        <v>2062</v>
      </c>
      <c r="E722" s="8">
        <v>914</v>
      </c>
      <c r="F722" s="8">
        <v>1371</v>
      </c>
      <c r="G722" s="8">
        <v>41411</v>
      </c>
      <c r="H722" s="8">
        <v>32466</v>
      </c>
      <c r="I722" s="8">
        <v>714445.49335037172</v>
      </c>
      <c r="J722" s="8">
        <v>500</v>
      </c>
      <c r="K722" s="8">
        <v>500</v>
      </c>
      <c r="L722" s="7">
        <f t="shared" si="47"/>
        <v>75248</v>
      </c>
      <c r="M722" s="7">
        <f t="shared" si="44"/>
        <v>789693.49335037172</v>
      </c>
      <c r="N722" s="8"/>
      <c r="O722" s="8"/>
    </row>
    <row r="723" spans="1:15" x14ac:dyDescent="0.25">
      <c r="A723" s="9">
        <v>31901</v>
      </c>
      <c r="B723" s="9">
        <f t="shared" si="45"/>
        <v>3</v>
      </c>
      <c r="C723" s="9">
        <f t="shared" si="46"/>
        <v>0</v>
      </c>
      <c r="D723" s="7" t="s">
        <v>697</v>
      </c>
      <c r="E723" s="8">
        <v>2763</v>
      </c>
      <c r="F723" s="8">
        <v>11642</v>
      </c>
      <c r="G723" s="8">
        <v>213604</v>
      </c>
      <c r="H723" s="8">
        <v>543832</v>
      </c>
      <c r="I723" s="8">
        <v>2117433.4614845491</v>
      </c>
      <c r="J723" s="8">
        <v>500</v>
      </c>
      <c r="K723" s="8">
        <v>500</v>
      </c>
      <c r="L723" s="7">
        <f t="shared" si="47"/>
        <v>769078</v>
      </c>
      <c r="M723" s="7">
        <f t="shared" si="44"/>
        <v>2886511.4614845491</v>
      </c>
      <c r="N723" s="8"/>
      <c r="O723" s="8"/>
    </row>
    <row r="724" spans="1:15" x14ac:dyDescent="0.25">
      <c r="A724" s="9">
        <v>31902</v>
      </c>
      <c r="B724" s="9">
        <f t="shared" si="45"/>
        <v>3</v>
      </c>
      <c r="C724" s="9">
        <f t="shared" si="46"/>
        <v>0</v>
      </c>
      <c r="D724" s="7" t="s">
        <v>698</v>
      </c>
      <c r="E724" s="8">
        <v>2215</v>
      </c>
      <c r="F724" s="8">
        <v>23740</v>
      </c>
      <c r="G724" s="8">
        <v>127443</v>
      </c>
      <c r="H724" s="8">
        <v>285250</v>
      </c>
      <c r="I724" s="8">
        <v>1704920.9197246199</v>
      </c>
      <c r="J724" s="8">
        <v>500</v>
      </c>
      <c r="K724" s="8">
        <v>500</v>
      </c>
      <c r="L724" s="7">
        <f t="shared" si="47"/>
        <v>436433</v>
      </c>
      <c r="M724" s="7">
        <f t="shared" si="44"/>
        <v>2141353.9197246199</v>
      </c>
      <c r="N724" s="8"/>
      <c r="O724" s="8"/>
    </row>
    <row r="725" spans="1:15" x14ac:dyDescent="0.25">
      <c r="A725" s="9">
        <v>31903</v>
      </c>
      <c r="B725" s="9">
        <f t="shared" si="45"/>
        <v>3</v>
      </c>
      <c r="C725" s="9">
        <f t="shared" si="46"/>
        <v>0</v>
      </c>
      <c r="D725" s="7" t="s">
        <v>699</v>
      </c>
      <c r="E725" s="8">
        <v>4906</v>
      </c>
      <c r="F725" s="8">
        <v>32491</v>
      </c>
      <c r="G725" s="8">
        <v>398279</v>
      </c>
      <c r="H725" s="8">
        <v>2566321</v>
      </c>
      <c r="I725" s="8">
        <v>3552290.3239580076</v>
      </c>
      <c r="J725" s="8">
        <v>500</v>
      </c>
      <c r="K725" s="8">
        <v>500</v>
      </c>
      <c r="L725" s="7">
        <f t="shared" si="47"/>
        <v>2997091</v>
      </c>
      <c r="M725" s="7">
        <f t="shared" si="44"/>
        <v>6549381.3239580076</v>
      </c>
      <c r="N725" s="8"/>
      <c r="O725" s="8"/>
    </row>
    <row r="726" spans="1:15" x14ac:dyDescent="0.25">
      <c r="A726" s="9">
        <v>31904</v>
      </c>
      <c r="B726" s="9">
        <f t="shared" si="45"/>
        <v>3</v>
      </c>
      <c r="C726" s="9">
        <f t="shared" si="46"/>
        <v>0</v>
      </c>
      <c r="D726" s="7" t="s">
        <v>700</v>
      </c>
      <c r="E726" s="8">
        <v>1196</v>
      </c>
      <c r="F726" s="8">
        <v>6971</v>
      </c>
      <c r="G726" s="8">
        <v>62695</v>
      </c>
      <c r="H726" s="8">
        <v>77661</v>
      </c>
      <c r="I726" s="8">
        <v>938950.9453955089</v>
      </c>
      <c r="J726" s="8">
        <v>500</v>
      </c>
      <c r="K726" s="8">
        <v>500</v>
      </c>
      <c r="L726" s="7">
        <f t="shared" si="47"/>
        <v>147327</v>
      </c>
      <c r="M726" s="7">
        <f t="shared" si="44"/>
        <v>1086277.9453955088</v>
      </c>
      <c r="N726" s="8"/>
      <c r="O726" s="8"/>
    </row>
    <row r="727" spans="1:15" x14ac:dyDescent="0.25">
      <c r="A727" s="9">
        <v>31905</v>
      </c>
      <c r="B727" s="9">
        <f t="shared" si="45"/>
        <v>3</v>
      </c>
      <c r="C727" s="9">
        <f t="shared" si="46"/>
        <v>0</v>
      </c>
      <c r="D727" s="7" t="s">
        <v>701</v>
      </c>
      <c r="E727" s="8">
        <v>4474</v>
      </c>
      <c r="F727" s="8">
        <v>1691</v>
      </c>
      <c r="G727" s="8">
        <v>375778</v>
      </c>
      <c r="H727" s="8">
        <v>197331</v>
      </c>
      <c r="I727" s="8">
        <v>3455940.98551434</v>
      </c>
      <c r="J727" s="8">
        <v>500</v>
      </c>
      <c r="K727" s="8">
        <v>500</v>
      </c>
      <c r="L727" s="7">
        <f t="shared" si="47"/>
        <v>574800</v>
      </c>
      <c r="M727" s="7">
        <f t="shared" si="44"/>
        <v>4030740.98551434</v>
      </c>
      <c r="N727" s="8"/>
      <c r="O727" s="8"/>
    </row>
    <row r="728" spans="1:15" x14ac:dyDescent="0.25">
      <c r="A728" s="9">
        <v>31906</v>
      </c>
      <c r="B728" s="9">
        <f t="shared" si="45"/>
        <v>3</v>
      </c>
      <c r="C728" s="9">
        <f t="shared" si="46"/>
        <v>0</v>
      </c>
      <c r="D728" s="7" t="s">
        <v>702</v>
      </c>
      <c r="E728" s="8">
        <v>2035</v>
      </c>
      <c r="F728" s="8">
        <v>6272</v>
      </c>
      <c r="G728" s="8">
        <v>81055</v>
      </c>
      <c r="H728" s="8">
        <v>112242</v>
      </c>
      <c r="I728" s="8">
        <v>1605690.9553005642</v>
      </c>
      <c r="J728" s="8">
        <v>500</v>
      </c>
      <c r="K728" s="8">
        <v>500</v>
      </c>
      <c r="L728" s="7">
        <f t="shared" si="47"/>
        <v>199569</v>
      </c>
      <c r="M728" s="7">
        <f t="shared" si="44"/>
        <v>1805259.9553005642</v>
      </c>
      <c r="N728" s="8"/>
      <c r="O728" s="8"/>
    </row>
    <row r="729" spans="1:15" x14ac:dyDescent="0.25">
      <c r="A729" s="9">
        <v>31907</v>
      </c>
      <c r="B729" s="9">
        <f t="shared" si="45"/>
        <v>3</v>
      </c>
      <c r="C729" s="9">
        <f t="shared" si="46"/>
        <v>0</v>
      </c>
      <c r="D729" s="7" t="s">
        <v>703</v>
      </c>
      <c r="E729" s="8">
        <v>917</v>
      </c>
      <c r="F729" s="8">
        <v>16048</v>
      </c>
      <c r="G729" s="8">
        <v>65203</v>
      </c>
      <c r="H729" s="8">
        <v>187587</v>
      </c>
      <c r="I729" s="8">
        <v>799711.94767147908</v>
      </c>
      <c r="J729" s="8">
        <v>500</v>
      </c>
      <c r="K729" s="8">
        <v>500</v>
      </c>
      <c r="L729" s="7">
        <f t="shared" si="47"/>
        <v>268838</v>
      </c>
      <c r="M729" s="7">
        <f t="shared" si="44"/>
        <v>1068549.9476714791</v>
      </c>
      <c r="N729" s="8"/>
      <c r="O729" s="8"/>
    </row>
    <row r="730" spans="1:15" x14ac:dyDescent="0.25">
      <c r="A730" s="9">
        <v>31909</v>
      </c>
      <c r="B730" s="9">
        <f t="shared" si="45"/>
        <v>3</v>
      </c>
      <c r="C730" s="9">
        <f t="shared" si="46"/>
        <v>0</v>
      </c>
      <c r="D730" s="7" t="s">
        <v>704</v>
      </c>
      <c r="E730" s="8">
        <v>2604</v>
      </c>
      <c r="F730" s="8">
        <v>12083</v>
      </c>
      <c r="G730" s="8">
        <v>108523</v>
      </c>
      <c r="H730" s="8">
        <v>174811</v>
      </c>
      <c r="I730" s="8">
        <v>2040543.2986067233</v>
      </c>
      <c r="J730" s="8">
        <v>500</v>
      </c>
      <c r="K730" s="8">
        <v>500</v>
      </c>
      <c r="L730" s="7">
        <f t="shared" si="47"/>
        <v>295417</v>
      </c>
      <c r="M730" s="7">
        <f t="shared" si="44"/>
        <v>2335960.2986067235</v>
      </c>
      <c r="N730" s="8"/>
      <c r="O730" s="8"/>
    </row>
    <row r="731" spans="1:15" x14ac:dyDescent="0.25">
      <c r="A731" s="9">
        <v>31910</v>
      </c>
      <c r="B731" s="9">
        <f t="shared" si="45"/>
        <v>3</v>
      </c>
      <c r="C731" s="9">
        <f t="shared" si="46"/>
        <v>0</v>
      </c>
      <c r="D731" s="7" t="s">
        <v>705</v>
      </c>
      <c r="E731" s="8">
        <v>1571</v>
      </c>
      <c r="F731" s="8">
        <v>23795</v>
      </c>
      <c r="G731" s="8">
        <v>79116</v>
      </c>
      <c r="H731" s="8">
        <v>100844</v>
      </c>
      <c r="I731" s="8">
        <v>1206576.8703232254</v>
      </c>
      <c r="J731" s="8">
        <v>500</v>
      </c>
      <c r="K731" s="8">
        <v>500</v>
      </c>
      <c r="L731" s="7">
        <f t="shared" si="47"/>
        <v>203755</v>
      </c>
      <c r="M731" s="7">
        <f t="shared" si="44"/>
        <v>1410331.8703232254</v>
      </c>
      <c r="N731" s="8"/>
      <c r="O731" s="8"/>
    </row>
    <row r="732" spans="1:15" x14ac:dyDescent="0.25">
      <c r="A732" s="9">
        <v>31911</v>
      </c>
      <c r="B732" s="9">
        <f t="shared" si="45"/>
        <v>3</v>
      </c>
      <c r="C732" s="9">
        <f t="shared" si="46"/>
        <v>0</v>
      </c>
      <c r="D732" s="7" t="s">
        <v>706</v>
      </c>
      <c r="E732" s="8">
        <v>1123</v>
      </c>
      <c r="F732" s="8">
        <v>15643</v>
      </c>
      <c r="G732" s="8">
        <v>52503</v>
      </c>
      <c r="H732" s="8">
        <v>44817</v>
      </c>
      <c r="I732" s="8">
        <v>868504.35941624118</v>
      </c>
      <c r="J732" s="8">
        <v>500</v>
      </c>
      <c r="K732" s="8">
        <v>500</v>
      </c>
      <c r="L732" s="7">
        <f t="shared" si="47"/>
        <v>112963</v>
      </c>
      <c r="M732" s="7">
        <f t="shared" si="44"/>
        <v>981467.35941624118</v>
      </c>
      <c r="N732" s="8"/>
      <c r="O732" s="8"/>
    </row>
    <row r="733" spans="1:15" x14ac:dyDescent="0.25">
      <c r="A733" s="9">
        <v>31912</v>
      </c>
      <c r="B733" s="9">
        <f t="shared" si="45"/>
        <v>3</v>
      </c>
      <c r="C733" s="9">
        <f t="shared" si="46"/>
        <v>0</v>
      </c>
      <c r="D733" s="7" t="s">
        <v>707</v>
      </c>
      <c r="E733" s="8">
        <v>7708</v>
      </c>
      <c r="F733" s="8">
        <v>35290</v>
      </c>
      <c r="G733" s="8">
        <v>511009</v>
      </c>
      <c r="H733" s="8">
        <v>3262612</v>
      </c>
      <c r="I733" s="8">
        <v>5745877.8798261462</v>
      </c>
      <c r="J733" s="8">
        <v>500</v>
      </c>
      <c r="K733" s="8">
        <v>500</v>
      </c>
      <c r="L733" s="7">
        <f t="shared" si="47"/>
        <v>3808911</v>
      </c>
      <c r="M733" s="7">
        <f t="shared" si="44"/>
        <v>9554788.8798261471</v>
      </c>
      <c r="N733" s="8"/>
      <c r="O733" s="8"/>
    </row>
    <row r="734" spans="1:15" x14ac:dyDescent="0.25">
      <c r="A734" s="9">
        <v>31913</v>
      </c>
      <c r="B734" s="9">
        <f t="shared" si="45"/>
        <v>3</v>
      </c>
      <c r="C734" s="9">
        <f t="shared" si="46"/>
        <v>0</v>
      </c>
      <c r="D734" s="7" t="s">
        <v>708</v>
      </c>
      <c r="E734" s="8">
        <v>1511</v>
      </c>
      <c r="F734" s="8">
        <v>15778</v>
      </c>
      <c r="G734" s="8">
        <v>93544</v>
      </c>
      <c r="H734" s="8">
        <v>561573</v>
      </c>
      <c r="I734" s="8">
        <v>1147442.3259633658</v>
      </c>
      <c r="J734" s="8">
        <v>500</v>
      </c>
      <c r="K734" s="8">
        <v>500</v>
      </c>
      <c r="L734" s="7">
        <f t="shared" si="47"/>
        <v>670895</v>
      </c>
      <c r="M734" s="7">
        <f t="shared" si="44"/>
        <v>1818337.3259633658</v>
      </c>
      <c r="N734" s="8"/>
      <c r="O734" s="8"/>
    </row>
    <row r="735" spans="1:15" x14ac:dyDescent="0.25">
      <c r="A735" s="9">
        <v>31915</v>
      </c>
      <c r="B735" s="9">
        <f t="shared" si="45"/>
        <v>3</v>
      </c>
      <c r="C735" s="9">
        <f t="shared" si="46"/>
        <v>0</v>
      </c>
      <c r="D735" s="7" t="s">
        <v>709</v>
      </c>
      <c r="E735" s="8">
        <v>1385</v>
      </c>
      <c r="F735" s="8">
        <v>22634</v>
      </c>
      <c r="G735" s="8">
        <v>62373</v>
      </c>
      <c r="H735" s="8">
        <v>100260</v>
      </c>
      <c r="I735" s="8">
        <v>1062482.9028388297</v>
      </c>
      <c r="J735" s="8">
        <v>500</v>
      </c>
      <c r="K735" s="8">
        <v>500</v>
      </c>
      <c r="L735" s="7">
        <f t="shared" si="47"/>
        <v>185267</v>
      </c>
      <c r="M735" s="7">
        <f t="shared" si="44"/>
        <v>1247749.9028388297</v>
      </c>
      <c r="N735" s="8"/>
      <c r="O735" s="8"/>
    </row>
    <row r="736" spans="1:15" x14ac:dyDescent="0.25">
      <c r="A736" s="9">
        <v>31916</v>
      </c>
      <c r="B736" s="9">
        <f t="shared" si="45"/>
        <v>3</v>
      </c>
      <c r="C736" s="9">
        <f t="shared" si="46"/>
        <v>0</v>
      </c>
      <c r="D736" s="7" t="s">
        <v>710</v>
      </c>
      <c r="E736" s="8">
        <v>2109</v>
      </c>
      <c r="F736" s="8">
        <v>16515</v>
      </c>
      <c r="G736" s="8">
        <v>164783</v>
      </c>
      <c r="H736" s="8">
        <v>302005</v>
      </c>
      <c r="I736" s="8">
        <v>1616627.6238159861</v>
      </c>
      <c r="J736" s="8">
        <v>500</v>
      </c>
      <c r="K736" s="8">
        <v>500</v>
      </c>
      <c r="L736" s="7">
        <f t="shared" si="47"/>
        <v>483303</v>
      </c>
      <c r="M736" s="7">
        <f t="shared" si="44"/>
        <v>2099930.6238159863</v>
      </c>
      <c r="N736" s="8"/>
      <c r="O736" s="8"/>
    </row>
    <row r="737" spans="1:15" x14ac:dyDescent="0.25">
      <c r="A737" s="9">
        <v>31917</v>
      </c>
      <c r="B737" s="9">
        <f t="shared" si="45"/>
        <v>3</v>
      </c>
      <c r="C737" s="9">
        <f t="shared" si="46"/>
        <v>0</v>
      </c>
      <c r="D737" s="7" t="s">
        <v>711</v>
      </c>
      <c r="E737" s="8">
        <v>1374</v>
      </c>
      <c r="F737" s="8">
        <v>8187</v>
      </c>
      <c r="G737" s="8">
        <v>71523</v>
      </c>
      <c r="H737" s="8">
        <v>119630</v>
      </c>
      <c r="I737" s="8">
        <v>1062374.9396877794</v>
      </c>
      <c r="J737" s="8">
        <v>500</v>
      </c>
      <c r="K737" s="8">
        <v>500</v>
      </c>
      <c r="L737" s="7">
        <f t="shared" si="47"/>
        <v>199340</v>
      </c>
      <c r="M737" s="7">
        <f t="shared" si="44"/>
        <v>1261714.9396877794</v>
      </c>
      <c r="N737" s="8"/>
      <c r="O737" s="8"/>
    </row>
    <row r="738" spans="1:15" x14ac:dyDescent="0.25">
      <c r="A738" s="9">
        <v>31918</v>
      </c>
      <c r="B738" s="9">
        <f t="shared" si="45"/>
        <v>3</v>
      </c>
      <c r="C738" s="9">
        <f t="shared" si="46"/>
        <v>0</v>
      </c>
      <c r="D738" s="7" t="s">
        <v>712</v>
      </c>
      <c r="E738" s="8">
        <v>3137</v>
      </c>
      <c r="F738" s="8">
        <v>11722</v>
      </c>
      <c r="G738" s="8">
        <v>161899</v>
      </c>
      <c r="H738" s="8">
        <v>404012</v>
      </c>
      <c r="I738" s="8">
        <v>2443445.0027739517</v>
      </c>
      <c r="J738" s="8">
        <v>500</v>
      </c>
      <c r="K738" s="8">
        <v>500</v>
      </c>
      <c r="L738" s="7">
        <f t="shared" si="47"/>
        <v>577633</v>
      </c>
      <c r="M738" s="7">
        <f t="shared" si="44"/>
        <v>3021078.0027739517</v>
      </c>
      <c r="N738" s="8"/>
      <c r="O738" s="8"/>
    </row>
    <row r="739" spans="1:15" x14ac:dyDescent="0.25">
      <c r="A739" s="9">
        <v>31919</v>
      </c>
      <c r="B739" s="9">
        <f t="shared" si="45"/>
        <v>3</v>
      </c>
      <c r="C739" s="9">
        <f t="shared" si="46"/>
        <v>0</v>
      </c>
      <c r="D739" s="7" t="s">
        <v>713</v>
      </c>
      <c r="E739" s="8">
        <v>2092</v>
      </c>
      <c r="F739" s="8">
        <v>10552</v>
      </c>
      <c r="G739" s="8">
        <v>109199</v>
      </c>
      <c r="H739" s="8">
        <v>217524</v>
      </c>
      <c r="I739" s="8">
        <v>1608520.0668589959</v>
      </c>
      <c r="J739" s="8">
        <v>500</v>
      </c>
      <c r="K739" s="8">
        <v>500</v>
      </c>
      <c r="L739" s="7">
        <f t="shared" si="47"/>
        <v>337275</v>
      </c>
      <c r="M739" s="7">
        <f t="shared" si="44"/>
        <v>1945795.0668589959</v>
      </c>
      <c r="N739" s="8"/>
      <c r="O739" s="8"/>
    </row>
    <row r="740" spans="1:15" x14ac:dyDescent="0.25">
      <c r="A740" s="9">
        <v>31920</v>
      </c>
      <c r="B740" s="9">
        <f t="shared" si="45"/>
        <v>3</v>
      </c>
      <c r="C740" s="9">
        <f t="shared" si="46"/>
        <v>0</v>
      </c>
      <c r="D740" s="7" t="s">
        <v>714</v>
      </c>
      <c r="E740" s="8">
        <v>606</v>
      </c>
      <c r="F740" s="8">
        <v>3216</v>
      </c>
      <c r="G740" s="8">
        <v>26369</v>
      </c>
      <c r="H740" s="8">
        <v>65543</v>
      </c>
      <c r="I740" s="8">
        <v>468856.43644946732</v>
      </c>
      <c r="J740" s="8">
        <v>500</v>
      </c>
      <c r="K740" s="8">
        <v>500</v>
      </c>
      <c r="L740" s="7">
        <f t="shared" si="47"/>
        <v>95128</v>
      </c>
      <c r="M740" s="7">
        <f t="shared" si="44"/>
        <v>563984.43644946732</v>
      </c>
      <c r="N740" s="8"/>
      <c r="O740" s="8"/>
    </row>
    <row r="741" spans="1:15" x14ac:dyDescent="0.25">
      <c r="A741" s="9">
        <v>31921</v>
      </c>
      <c r="B741" s="9">
        <f t="shared" si="45"/>
        <v>3</v>
      </c>
      <c r="C741" s="9">
        <f t="shared" si="46"/>
        <v>0</v>
      </c>
      <c r="D741" s="7" t="s">
        <v>715</v>
      </c>
      <c r="E741" s="8">
        <v>2898</v>
      </c>
      <c r="F741" s="8">
        <v>7004</v>
      </c>
      <c r="G741" s="8">
        <v>207297</v>
      </c>
      <c r="H741" s="8">
        <v>312460</v>
      </c>
      <c r="I741" s="8">
        <v>2212262.6508847568</v>
      </c>
      <c r="J741" s="8">
        <v>500</v>
      </c>
      <c r="K741" s="8">
        <v>500</v>
      </c>
      <c r="L741" s="7">
        <f t="shared" si="47"/>
        <v>526761</v>
      </c>
      <c r="M741" s="7">
        <f t="shared" si="44"/>
        <v>2739023.6508847568</v>
      </c>
      <c r="N741" s="8"/>
      <c r="O741" s="8"/>
    </row>
    <row r="742" spans="1:15" x14ac:dyDescent="0.25">
      <c r="A742" s="9">
        <v>31922</v>
      </c>
      <c r="B742" s="9">
        <f t="shared" si="45"/>
        <v>3</v>
      </c>
      <c r="C742" s="9">
        <f t="shared" si="46"/>
        <v>0</v>
      </c>
      <c r="D742" s="7" t="s">
        <v>716</v>
      </c>
      <c r="E742" s="8">
        <v>2030</v>
      </c>
      <c r="F742" s="8">
        <v>19807</v>
      </c>
      <c r="G742" s="8">
        <v>105692</v>
      </c>
      <c r="H742" s="8">
        <v>245896</v>
      </c>
      <c r="I742" s="8">
        <v>1557852.3601518327</v>
      </c>
      <c r="J742" s="8">
        <v>500</v>
      </c>
      <c r="K742" s="8">
        <v>500</v>
      </c>
      <c r="L742" s="7">
        <f t="shared" si="47"/>
        <v>371395</v>
      </c>
      <c r="M742" s="7">
        <f t="shared" si="44"/>
        <v>1929247.3601518327</v>
      </c>
      <c r="N742" s="8"/>
      <c r="O742" s="8"/>
    </row>
    <row r="743" spans="1:15" x14ac:dyDescent="0.25">
      <c r="A743" s="9">
        <v>31923</v>
      </c>
      <c r="B743" s="9">
        <f t="shared" si="45"/>
        <v>3</v>
      </c>
      <c r="C743" s="9">
        <f t="shared" si="46"/>
        <v>0</v>
      </c>
      <c r="D743" s="7" t="s">
        <v>717</v>
      </c>
      <c r="E743" s="8">
        <v>900</v>
      </c>
      <c r="F743" s="8">
        <v>7038</v>
      </c>
      <c r="G743" s="8">
        <v>36144</v>
      </c>
      <c r="H743" s="8">
        <v>32355</v>
      </c>
      <c r="I743" s="8">
        <v>699375.05216396938</v>
      </c>
      <c r="J743" s="8">
        <v>500</v>
      </c>
      <c r="K743" s="8">
        <v>500</v>
      </c>
      <c r="L743" s="7">
        <f t="shared" si="47"/>
        <v>75537</v>
      </c>
      <c r="M743" s="7">
        <f t="shared" si="44"/>
        <v>774912.05216396938</v>
      </c>
      <c r="N743" s="8"/>
      <c r="O743" s="8"/>
    </row>
    <row r="744" spans="1:15" x14ac:dyDescent="0.25">
      <c r="A744" s="9">
        <v>31925</v>
      </c>
      <c r="B744" s="9">
        <f t="shared" si="45"/>
        <v>3</v>
      </c>
      <c r="C744" s="9">
        <f t="shared" si="46"/>
        <v>0</v>
      </c>
      <c r="D744" s="7" t="s">
        <v>718</v>
      </c>
      <c r="E744" s="8">
        <v>1489</v>
      </c>
      <c r="F744" s="8">
        <v>14345</v>
      </c>
      <c r="G744" s="8">
        <v>89956</v>
      </c>
      <c r="H744" s="8">
        <v>320909</v>
      </c>
      <c r="I744" s="8">
        <v>1125473.0102586078</v>
      </c>
      <c r="J744" s="8">
        <v>500</v>
      </c>
      <c r="K744" s="8">
        <v>500</v>
      </c>
      <c r="L744" s="7">
        <f t="shared" si="47"/>
        <v>425210</v>
      </c>
      <c r="M744" s="7">
        <f t="shared" si="44"/>
        <v>1550683.0102586078</v>
      </c>
      <c r="N744" s="8"/>
      <c r="O744" s="8"/>
    </row>
    <row r="745" spans="1:15" x14ac:dyDescent="0.25">
      <c r="A745" s="9">
        <v>31926</v>
      </c>
      <c r="B745" s="9">
        <f t="shared" si="45"/>
        <v>3</v>
      </c>
      <c r="C745" s="9">
        <f t="shared" si="46"/>
        <v>0</v>
      </c>
      <c r="D745" s="7" t="s">
        <v>719</v>
      </c>
      <c r="E745" s="8">
        <v>7951</v>
      </c>
      <c r="F745" s="8">
        <v>31337</v>
      </c>
      <c r="G745" s="8">
        <v>525529</v>
      </c>
      <c r="H745" s="8">
        <v>1698616</v>
      </c>
      <c r="I745" s="8">
        <v>6120580.2906195149</v>
      </c>
      <c r="J745" s="8">
        <v>500</v>
      </c>
      <c r="K745" s="8">
        <v>500</v>
      </c>
      <c r="L745" s="7">
        <f t="shared" si="47"/>
        <v>2255482</v>
      </c>
      <c r="M745" s="7">
        <f t="shared" si="44"/>
        <v>8376062.2906195149</v>
      </c>
      <c r="N745" s="8"/>
      <c r="O745" s="8"/>
    </row>
    <row r="746" spans="1:15" x14ac:dyDescent="0.25">
      <c r="A746" s="9">
        <v>31927</v>
      </c>
      <c r="B746" s="9">
        <f t="shared" si="45"/>
        <v>3</v>
      </c>
      <c r="C746" s="9">
        <f t="shared" si="46"/>
        <v>0</v>
      </c>
      <c r="D746" s="7" t="s">
        <v>720</v>
      </c>
      <c r="E746" s="8">
        <v>1488</v>
      </c>
      <c r="F746" s="8">
        <v>4786</v>
      </c>
      <c r="G746" s="8">
        <v>99083</v>
      </c>
      <c r="H746" s="8">
        <v>192758</v>
      </c>
      <c r="I746" s="8">
        <v>1140816.5571373967</v>
      </c>
      <c r="J746" s="8">
        <v>500</v>
      </c>
      <c r="K746" s="8">
        <v>500</v>
      </c>
      <c r="L746" s="7">
        <f t="shared" si="47"/>
        <v>296627</v>
      </c>
      <c r="M746" s="7">
        <f t="shared" si="44"/>
        <v>1437443.5571373967</v>
      </c>
      <c r="N746" s="8"/>
      <c r="O746" s="8"/>
    </row>
    <row r="747" spans="1:15" x14ac:dyDescent="0.25">
      <c r="A747" s="9">
        <v>31928</v>
      </c>
      <c r="B747" s="9">
        <f t="shared" si="45"/>
        <v>3</v>
      </c>
      <c r="C747" s="9">
        <f t="shared" si="46"/>
        <v>0</v>
      </c>
      <c r="D747" s="7" t="s">
        <v>721</v>
      </c>
      <c r="E747" s="8">
        <v>1712</v>
      </c>
      <c r="F747" s="8">
        <v>11736</v>
      </c>
      <c r="G747" s="8">
        <v>129090</v>
      </c>
      <c r="H747" s="8">
        <v>772056</v>
      </c>
      <c r="I747" s="8">
        <v>1246443.2620720344</v>
      </c>
      <c r="J747" s="8">
        <v>500</v>
      </c>
      <c r="K747" s="8">
        <v>500</v>
      </c>
      <c r="L747" s="7">
        <f t="shared" si="47"/>
        <v>912882</v>
      </c>
      <c r="M747" s="7">
        <f t="shared" si="44"/>
        <v>2159325.2620720342</v>
      </c>
      <c r="N747" s="8"/>
      <c r="O747" s="8"/>
    </row>
    <row r="748" spans="1:15" x14ac:dyDescent="0.25">
      <c r="A748" s="9">
        <v>31929</v>
      </c>
      <c r="B748" s="9">
        <f t="shared" si="45"/>
        <v>3</v>
      </c>
      <c r="C748" s="9">
        <f t="shared" si="46"/>
        <v>0</v>
      </c>
      <c r="D748" s="7" t="s">
        <v>722</v>
      </c>
      <c r="E748" s="8">
        <v>4576</v>
      </c>
      <c r="F748" s="8">
        <v>19028</v>
      </c>
      <c r="G748" s="8">
        <v>275203</v>
      </c>
      <c r="H748" s="8">
        <v>1385593</v>
      </c>
      <c r="I748" s="8">
        <v>3458770.4111255473</v>
      </c>
      <c r="J748" s="8">
        <v>500</v>
      </c>
      <c r="K748" s="8">
        <v>500</v>
      </c>
      <c r="L748" s="7">
        <f t="shared" si="47"/>
        <v>1679824</v>
      </c>
      <c r="M748" s="7">
        <f t="shared" si="44"/>
        <v>5138594.4111255473</v>
      </c>
      <c r="N748" s="8"/>
      <c r="O748" s="8"/>
    </row>
    <row r="749" spans="1:15" x14ac:dyDescent="0.25">
      <c r="A749" s="9">
        <v>31930</v>
      </c>
      <c r="B749" s="9">
        <f t="shared" si="45"/>
        <v>3</v>
      </c>
      <c r="C749" s="9">
        <f t="shared" si="46"/>
        <v>0</v>
      </c>
      <c r="D749" s="7" t="s">
        <v>723</v>
      </c>
      <c r="E749" s="8">
        <v>2297</v>
      </c>
      <c r="F749" s="8">
        <v>41786</v>
      </c>
      <c r="G749" s="8">
        <v>114170</v>
      </c>
      <c r="H749" s="8">
        <v>240459</v>
      </c>
      <c r="I749" s="8">
        <v>1768814.6039216996</v>
      </c>
      <c r="J749" s="8">
        <v>500</v>
      </c>
      <c r="K749" s="8">
        <v>500</v>
      </c>
      <c r="L749" s="7">
        <f t="shared" si="47"/>
        <v>396415</v>
      </c>
      <c r="M749" s="7">
        <f t="shared" si="44"/>
        <v>2165229.6039216993</v>
      </c>
      <c r="N749" s="8"/>
      <c r="O749" s="8"/>
    </row>
    <row r="750" spans="1:15" x14ac:dyDescent="0.25">
      <c r="A750" s="9">
        <v>31932</v>
      </c>
      <c r="B750" s="9">
        <f t="shared" si="45"/>
        <v>3</v>
      </c>
      <c r="C750" s="9">
        <f t="shared" si="46"/>
        <v>0</v>
      </c>
      <c r="D750" s="7" t="s">
        <v>724</v>
      </c>
      <c r="E750" s="8">
        <v>1612</v>
      </c>
      <c r="F750" s="8">
        <v>2785</v>
      </c>
      <c r="G750" s="8">
        <v>138586</v>
      </c>
      <c r="H750" s="8">
        <v>380019</v>
      </c>
      <c r="I750" s="8">
        <v>1222915.3669687412</v>
      </c>
      <c r="J750" s="8">
        <v>500</v>
      </c>
      <c r="K750" s="8">
        <v>500</v>
      </c>
      <c r="L750" s="7">
        <f t="shared" si="47"/>
        <v>521390</v>
      </c>
      <c r="M750" s="7">
        <f t="shared" si="44"/>
        <v>1744305.3669687412</v>
      </c>
      <c r="N750" s="8"/>
      <c r="O750" s="8"/>
    </row>
    <row r="751" spans="1:15" x14ac:dyDescent="0.25">
      <c r="A751" s="9">
        <v>31934</v>
      </c>
      <c r="B751" s="9">
        <f t="shared" si="45"/>
        <v>3</v>
      </c>
      <c r="C751" s="9">
        <f t="shared" si="46"/>
        <v>0</v>
      </c>
      <c r="D751" s="7" t="s">
        <v>725</v>
      </c>
      <c r="E751" s="8">
        <v>3480</v>
      </c>
      <c r="F751" s="8">
        <v>42650</v>
      </c>
      <c r="G751" s="8">
        <v>231652</v>
      </c>
      <c r="H751" s="8">
        <v>247640</v>
      </c>
      <c r="I751" s="8">
        <v>2675060.7042811625</v>
      </c>
      <c r="J751" s="8">
        <v>500</v>
      </c>
      <c r="K751" s="8">
        <v>500</v>
      </c>
      <c r="L751" s="7">
        <f t="shared" si="47"/>
        <v>521942</v>
      </c>
      <c r="M751" s="7">
        <f t="shared" si="44"/>
        <v>3197002.7042811625</v>
      </c>
      <c r="N751" s="8"/>
      <c r="O751" s="8"/>
    </row>
    <row r="752" spans="1:15" x14ac:dyDescent="0.25">
      <c r="A752" s="9">
        <v>31935</v>
      </c>
      <c r="B752" s="9">
        <f t="shared" si="45"/>
        <v>3</v>
      </c>
      <c r="C752" s="9">
        <f t="shared" si="46"/>
        <v>0</v>
      </c>
      <c r="D752" s="7" t="s">
        <v>726</v>
      </c>
      <c r="E752" s="8">
        <v>2449</v>
      </c>
      <c r="F752" s="8">
        <v>7944</v>
      </c>
      <c r="G752" s="8">
        <v>96517</v>
      </c>
      <c r="H752" s="8">
        <v>180066</v>
      </c>
      <c r="I752" s="8">
        <v>1921483.9361687845</v>
      </c>
      <c r="J752" s="8">
        <v>500</v>
      </c>
      <c r="K752" s="8">
        <v>500</v>
      </c>
      <c r="L752" s="7">
        <f t="shared" si="47"/>
        <v>284527</v>
      </c>
      <c r="M752" s="7">
        <f t="shared" si="44"/>
        <v>2206010.9361687843</v>
      </c>
      <c r="N752" s="8"/>
      <c r="O752" s="8"/>
    </row>
    <row r="753" spans="1:15" x14ac:dyDescent="0.25">
      <c r="A753" s="9">
        <v>31938</v>
      </c>
      <c r="B753" s="9">
        <f t="shared" si="45"/>
        <v>3</v>
      </c>
      <c r="C753" s="9">
        <f t="shared" si="46"/>
        <v>0</v>
      </c>
      <c r="D753" s="7" t="s">
        <v>2063</v>
      </c>
      <c r="E753" s="8">
        <v>1031</v>
      </c>
      <c r="F753" s="8">
        <v>20477</v>
      </c>
      <c r="G753" s="8">
        <v>65296</v>
      </c>
      <c r="H753" s="8">
        <v>59349</v>
      </c>
      <c r="I753" s="8">
        <v>782319.92898229521</v>
      </c>
      <c r="J753" s="8">
        <v>500</v>
      </c>
      <c r="K753" s="8">
        <v>500</v>
      </c>
      <c r="L753" s="7">
        <f t="shared" si="47"/>
        <v>145122</v>
      </c>
      <c r="M753" s="7">
        <f t="shared" si="44"/>
        <v>927441.92898229521</v>
      </c>
      <c r="N753" s="8"/>
      <c r="O753" s="8"/>
    </row>
    <row r="754" spans="1:15" x14ac:dyDescent="0.25">
      <c r="A754" s="9">
        <v>31939</v>
      </c>
      <c r="B754" s="9">
        <f t="shared" si="45"/>
        <v>3</v>
      </c>
      <c r="C754" s="9">
        <f t="shared" si="46"/>
        <v>0</v>
      </c>
      <c r="D754" s="7" t="s">
        <v>2064</v>
      </c>
      <c r="E754" s="8">
        <v>369</v>
      </c>
      <c r="F754" s="8">
        <v>5442</v>
      </c>
      <c r="G754" s="8">
        <v>9123</v>
      </c>
      <c r="H754" s="8">
        <v>21125</v>
      </c>
      <c r="I754" s="8">
        <v>281223.71157190757</v>
      </c>
      <c r="J754" s="8">
        <v>500</v>
      </c>
      <c r="K754" s="8">
        <v>500</v>
      </c>
      <c r="L754" s="7">
        <f t="shared" si="47"/>
        <v>35690</v>
      </c>
      <c r="M754" s="7">
        <f t="shared" si="44"/>
        <v>316913.71157190757</v>
      </c>
      <c r="N754" s="8"/>
      <c r="O754" s="8"/>
    </row>
    <row r="755" spans="1:15" x14ac:dyDescent="0.25">
      <c r="A755" s="9">
        <v>31940</v>
      </c>
      <c r="B755" s="9">
        <f t="shared" si="45"/>
        <v>3</v>
      </c>
      <c r="C755" s="9">
        <f t="shared" si="46"/>
        <v>0</v>
      </c>
      <c r="D755" s="7" t="s">
        <v>727</v>
      </c>
      <c r="E755" s="8">
        <v>1393</v>
      </c>
      <c r="F755" s="8">
        <v>13395</v>
      </c>
      <c r="G755" s="8">
        <v>68537</v>
      </c>
      <c r="H755" s="8">
        <v>268358</v>
      </c>
      <c r="I755" s="8">
        <v>1055643.6641558714</v>
      </c>
      <c r="J755" s="8">
        <v>500</v>
      </c>
      <c r="K755" s="8">
        <v>500</v>
      </c>
      <c r="L755" s="7">
        <f t="shared" si="47"/>
        <v>350290</v>
      </c>
      <c r="M755" s="7">
        <f t="shared" si="44"/>
        <v>1405933.6641558714</v>
      </c>
      <c r="N755" s="8"/>
      <c r="O755" s="8"/>
    </row>
    <row r="756" spans="1:15" x14ac:dyDescent="0.25">
      <c r="A756" s="9">
        <v>31941</v>
      </c>
      <c r="B756" s="9">
        <f t="shared" si="45"/>
        <v>3</v>
      </c>
      <c r="C756" s="9">
        <f t="shared" si="46"/>
        <v>0</v>
      </c>
      <c r="D756" s="7" t="s">
        <v>728</v>
      </c>
      <c r="E756" s="8">
        <v>814</v>
      </c>
      <c r="F756" s="8">
        <v>9371</v>
      </c>
      <c r="G756" s="8">
        <v>35715</v>
      </c>
      <c r="H756" s="8">
        <v>75937</v>
      </c>
      <c r="I756" s="8">
        <v>625792.53843397694</v>
      </c>
      <c r="J756" s="8">
        <v>500</v>
      </c>
      <c r="K756" s="8">
        <v>500</v>
      </c>
      <c r="L756" s="7">
        <f t="shared" si="47"/>
        <v>121023</v>
      </c>
      <c r="M756" s="7">
        <f t="shared" si="44"/>
        <v>746815.53843397694</v>
      </c>
      <c r="N756" s="8"/>
      <c r="O756" s="8"/>
    </row>
    <row r="757" spans="1:15" x14ac:dyDescent="0.25">
      <c r="A757" s="9">
        <v>31943</v>
      </c>
      <c r="B757" s="9">
        <f t="shared" si="45"/>
        <v>3</v>
      </c>
      <c r="C757" s="9">
        <f t="shared" si="46"/>
        <v>0</v>
      </c>
      <c r="D757" s="7" t="s">
        <v>729</v>
      </c>
      <c r="E757" s="8">
        <v>5946</v>
      </c>
      <c r="F757" s="8">
        <v>30242</v>
      </c>
      <c r="G757" s="8">
        <v>299233</v>
      </c>
      <c r="H757" s="8">
        <v>825695</v>
      </c>
      <c r="I757" s="8">
        <v>4636352.4139830079</v>
      </c>
      <c r="J757" s="8">
        <v>500</v>
      </c>
      <c r="K757" s="8">
        <v>500</v>
      </c>
      <c r="L757" s="7">
        <f t="shared" si="47"/>
        <v>1155170</v>
      </c>
      <c r="M757" s="7">
        <f t="shared" si="44"/>
        <v>5791522.4139830079</v>
      </c>
      <c r="N757" s="8"/>
      <c r="O757" s="8"/>
    </row>
    <row r="758" spans="1:15" x14ac:dyDescent="0.25">
      <c r="A758" s="9">
        <v>31945</v>
      </c>
      <c r="B758" s="9">
        <f t="shared" si="45"/>
        <v>3</v>
      </c>
      <c r="C758" s="9">
        <f t="shared" si="46"/>
        <v>0</v>
      </c>
      <c r="D758" s="7" t="s">
        <v>730</v>
      </c>
      <c r="E758" s="8">
        <v>1311</v>
      </c>
      <c r="F758" s="8">
        <v>4935</v>
      </c>
      <c r="G758" s="8">
        <v>86225</v>
      </c>
      <c r="H758" s="8">
        <v>1399132</v>
      </c>
      <c r="I758" s="8">
        <v>912301.98774448747</v>
      </c>
      <c r="J758" s="8">
        <v>500</v>
      </c>
      <c r="K758" s="8">
        <v>500</v>
      </c>
      <c r="L758" s="7">
        <f t="shared" si="47"/>
        <v>1490292</v>
      </c>
      <c r="M758" s="7">
        <f t="shared" si="44"/>
        <v>2402593.9877444874</v>
      </c>
      <c r="N758" s="8"/>
      <c r="O758" s="8"/>
    </row>
    <row r="759" spans="1:15" x14ac:dyDescent="0.25">
      <c r="A759" s="9">
        <v>31946</v>
      </c>
      <c r="B759" s="9">
        <f t="shared" si="45"/>
        <v>3</v>
      </c>
      <c r="C759" s="9">
        <f t="shared" si="46"/>
        <v>0</v>
      </c>
      <c r="D759" s="7" t="s">
        <v>2182</v>
      </c>
      <c r="E759" s="8">
        <v>1321</v>
      </c>
      <c r="F759" s="8">
        <v>21996</v>
      </c>
      <c r="G759" s="8">
        <v>72114</v>
      </c>
      <c r="H759" s="8">
        <v>119635</v>
      </c>
      <c r="I759" s="8">
        <v>1010886.7580426771</v>
      </c>
      <c r="J759" s="8">
        <v>500</v>
      </c>
      <c r="K759" s="8">
        <v>500</v>
      </c>
      <c r="L759" s="7">
        <f t="shared" si="47"/>
        <v>213745</v>
      </c>
      <c r="M759" s="7">
        <f t="shared" si="44"/>
        <v>1224631.7580426771</v>
      </c>
      <c r="N759" s="8"/>
      <c r="O759" s="8"/>
    </row>
    <row r="760" spans="1:15" x14ac:dyDescent="0.25">
      <c r="A760" s="9">
        <v>31947</v>
      </c>
      <c r="B760" s="9">
        <f t="shared" si="45"/>
        <v>3</v>
      </c>
      <c r="C760" s="9">
        <f t="shared" si="46"/>
        <v>0</v>
      </c>
      <c r="D760" s="7" t="s">
        <v>731</v>
      </c>
      <c r="E760" s="8">
        <v>6544</v>
      </c>
      <c r="F760" s="8">
        <v>10560</v>
      </c>
      <c r="G760" s="8">
        <v>372604</v>
      </c>
      <c r="H760" s="8">
        <v>1154165</v>
      </c>
      <c r="I760" s="8">
        <v>5074076.6645598933</v>
      </c>
      <c r="J760" s="8">
        <v>500</v>
      </c>
      <c r="K760" s="8">
        <v>500</v>
      </c>
      <c r="L760" s="7">
        <f t="shared" si="47"/>
        <v>1537329</v>
      </c>
      <c r="M760" s="7">
        <f t="shared" si="44"/>
        <v>6611405.6645598933</v>
      </c>
      <c r="N760" s="8"/>
      <c r="O760" s="8"/>
    </row>
    <row r="761" spans="1:15" x14ac:dyDescent="0.25">
      <c r="A761" s="9">
        <v>31948</v>
      </c>
      <c r="B761" s="9">
        <f t="shared" si="45"/>
        <v>3</v>
      </c>
      <c r="C761" s="9">
        <f t="shared" si="46"/>
        <v>0</v>
      </c>
      <c r="D761" s="7" t="s">
        <v>732</v>
      </c>
      <c r="E761" s="8">
        <v>2471</v>
      </c>
      <c r="F761" s="8">
        <v>13872</v>
      </c>
      <c r="G761" s="8">
        <v>154361</v>
      </c>
      <c r="H761" s="8">
        <v>202940</v>
      </c>
      <c r="I761" s="8">
        <v>1920055.551923987</v>
      </c>
      <c r="J761" s="8">
        <v>500</v>
      </c>
      <c r="K761" s="8">
        <v>500</v>
      </c>
      <c r="L761" s="7">
        <f t="shared" si="47"/>
        <v>371173</v>
      </c>
      <c r="M761" s="7">
        <f t="shared" si="44"/>
        <v>2291228.551923987</v>
      </c>
      <c r="N761" s="8"/>
      <c r="O761" s="8"/>
    </row>
    <row r="762" spans="1:15" x14ac:dyDescent="0.25">
      <c r="A762" s="9">
        <v>31949</v>
      </c>
      <c r="B762" s="9">
        <f t="shared" si="45"/>
        <v>3</v>
      </c>
      <c r="C762" s="9">
        <f t="shared" si="46"/>
        <v>0</v>
      </c>
      <c r="D762" s="7" t="s">
        <v>820</v>
      </c>
      <c r="E762" s="8">
        <v>4805</v>
      </c>
      <c r="F762" s="8">
        <v>3518</v>
      </c>
      <c r="G762" s="8">
        <v>453815</v>
      </c>
      <c r="H762" s="8">
        <v>459778</v>
      </c>
      <c r="I762" s="8">
        <v>3703304.1838218048</v>
      </c>
      <c r="J762" s="8">
        <v>500</v>
      </c>
      <c r="K762" s="8">
        <v>500</v>
      </c>
      <c r="L762" s="7">
        <f t="shared" si="47"/>
        <v>917111</v>
      </c>
      <c r="M762" s="7">
        <f t="shared" si="44"/>
        <v>4620415.1838218048</v>
      </c>
      <c r="N762" s="8"/>
      <c r="O762" s="8"/>
    </row>
    <row r="763" spans="1:15" x14ac:dyDescent="0.25">
      <c r="A763" s="9">
        <v>31950</v>
      </c>
      <c r="B763" s="9">
        <f t="shared" si="45"/>
        <v>3</v>
      </c>
      <c r="C763" s="9">
        <f t="shared" si="46"/>
        <v>0</v>
      </c>
      <c r="D763" s="7" t="s">
        <v>829</v>
      </c>
      <c r="E763" s="8">
        <v>3746</v>
      </c>
      <c r="F763" s="8">
        <v>3897</v>
      </c>
      <c r="G763" s="8">
        <v>326121</v>
      </c>
      <c r="H763" s="8">
        <v>418366</v>
      </c>
      <c r="I763" s="8">
        <v>2873856.2956765788</v>
      </c>
      <c r="J763" s="8">
        <v>500</v>
      </c>
      <c r="K763" s="8">
        <v>500</v>
      </c>
      <c r="L763" s="7">
        <f t="shared" si="47"/>
        <v>748384</v>
      </c>
      <c r="M763" s="7">
        <f t="shared" si="44"/>
        <v>3622240.2956765788</v>
      </c>
      <c r="N763" s="8"/>
      <c r="O763" s="8"/>
    </row>
    <row r="764" spans="1:15" x14ac:dyDescent="0.25">
      <c r="A764" s="9">
        <v>31951</v>
      </c>
      <c r="B764" s="9">
        <f t="shared" si="45"/>
        <v>3</v>
      </c>
      <c r="C764" s="9">
        <f t="shared" si="46"/>
        <v>0</v>
      </c>
      <c r="D764" s="7" t="s">
        <v>831</v>
      </c>
      <c r="E764" s="8">
        <v>7165</v>
      </c>
      <c r="F764" s="8">
        <v>15761</v>
      </c>
      <c r="G764" s="8">
        <v>624822</v>
      </c>
      <c r="H764" s="8">
        <v>944488</v>
      </c>
      <c r="I764" s="8">
        <v>5484230.1340635344</v>
      </c>
      <c r="J764" s="8">
        <v>500</v>
      </c>
      <c r="K764" s="8">
        <v>500</v>
      </c>
      <c r="L764" s="7">
        <f t="shared" si="47"/>
        <v>1585071</v>
      </c>
      <c r="M764" s="7">
        <f t="shared" si="44"/>
        <v>7069301.1340635344</v>
      </c>
      <c r="N764" s="8"/>
      <c r="O764" s="8"/>
    </row>
    <row r="765" spans="1:15" x14ac:dyDescent="0.25">
      <c r="A765" s="9">
        <v>31952</v>
      </c>
      <c r="B765" s="9">
        <f t="shared" si="45"/>
        <v>3</v>
      </c>
      <c r="C765" s="9">
        <f t="shared" si="46"/>
        <v>0</v>
      </c>
      <c r="D765" s="7" t="s">
        <v>832</v>
      </c>
      <c r="E765" s="8">
        <v>9401</v>
      </c>
      <c r="F765" s="8">
        <v>7195</v>
      </c>
      <c r="G765" s="8">
        <v>701223</v>
      </c>
      <c r="H765" s="8">
        <v>1997761</v>
      </c>
      <c r="I765" s="8">
        <v>7443051.6493221857</v>
      </c>
      <c r="J765" s="8">
        <v>500</v>
      </c>
      <c r="K765" s="8">
        <v>500</v>
      </c>
      <c r="L765" s="7">
        <f t="shared" si="47"/>
        <v>2706179</v>
      </c>
      <c r="M765" s="7">
        <f t="shared" si="44"/>
        <v>10149230.649322186</v>
      </c>
      <c r="N765" s="8"/>
      <c r="O765" s="8"/>
    </row>
    <row r="766" spans="1:15" x14ac:dyDescent="0.25">
      <c r="A766" s="9">
        <v>31953</v>
      </c>
      <c r="B766" s="9">
        <f t="shared" si="45"/>
        <v>3</v>
      </c>
      <c r="C766" s="9">
        <f t="shared" si="46"/>
        <v>0</v>
      </c>
      <c r="D766" s="7" t="s">
        <v>836</v>
      </c>
      <c r="E766" s="8">
        <v>2725</v>
      </c>
      <c r="F766" s="8">
        <v>4383</v>
      </c>
      <c r="G766" s="8">
        <v>219413</v>
      </c>
      <c r="H766" s="8">
        <v>228095</v>
      </c>
      <c r="I766" s="8">
        <v>2120219.8853623304</v>
      </c>
      <c r="J766" s="8">
        <v>500</v>
      </c>
      <c r="K766" s="8">
        <v>500</v>
      </c>
      <c r="L766" s="7">
        <f t="shared" si="47"/>
        <v>451891</v>
      </c>
      <c r="M766" s="7">
        <f t="shared" si="44"/>
        <v>2572110.8853623304</v>
      </c>
      <c r="N766" s="8"/>
      <c r="O766" s="8"/>
    </row>
    <row r="767" spans="1:15" x14ac:dyDescent="0.25">
      <c r="A767" s="9">
        <v>31954</v>
      </c>
      <c r="B767" s="9">
        <f t="shared" si="45"/>
        <v>3</v>
      </c>
      <c r="C767" s="9">
        <f t="shared" si="46"/>
        <v>0</v>
      </c>
      <c r="D767" s="7" t="s">
        <v>837</v>
      </c>
      <c r="E767" s="8">
        <v>1691</v>
      </c>
      <c r="F767" s="8">
        <v>4239</v>
      </c>
      <c r="G767" s="8">
        <v>163576</v>
      </c>
      <c r="H767" s="8">
        <v>126322</v>
      </c>
      <c r="I767" s="8">
        <v>1268860.3736498212</v>
      </c>
      <c r="J767" s="8">
        <v>500</v>
      </c>
      <c r="K767" s="8">
        <v>500</v>
      </c>
      <c r="L767" s="7">
        <f t="shared" si="47"/>
        <v>294137</v>
      </c>
      <c r="M767" s="7">
        <f t="shared" si="44"/>
        <v>1562997.3736498212</v>
      </c>
      <c r="N767" s="8"/>
      <c r="O767" s="8"/>
    </row>
    <row r="768" spans="1:15" x14ac:dyDescent="0.25">
      <c r="A768" s="9">
        <v>32001</v>
      </c>
      <c r="B768" s="9">
        <f t="shared" si="45"/>
        <v>3</v>
      </c>
      <c r="C768" s="9">
        <f t="shared" si="46"/>
        <v>0</v>
      </c>
      <c r="D768" s="7" t="s">
        <v>733</v>
      </c>
      <c r="E768" s="8">
        <v>3165</v>
      </c>
      <c r="F768" s="8">
        <v>31283</v>
      </c>
      <c r="G768" s="8">
        <v>204616</v>
      </c>
      <c r="H768" s="8">
        <v>1022709</v>
      </c>
      <c r="I768" s="8">
        <v>2479235.1782537941</v>
      </c>
      <c r="J768" s="8">
        <v>500</v>
      </c>
      <c r="K768" s="8">
        <v>500</v>
      </c>
      <c r="L768" s="7">
        <f t="shared" si="47"/>
        <v>1258608</v>
      </c>
      <c r="M768" s="7">
        <f t="shared" si="44"/>
        <v>3737843.1782537941</v>
      </c>
      <c r="N768" s="8"/>
      <c r="O768" s="8"/>
    </row>
    <row r="769" spans="1:15" x14ac:dyDescent="0.25">
      <c r="A769" s="9">
        <v>32002</v>
      </c>
      <c r="B769" s="9">
        <f t="shared" si="45"/>
        <v>3</v>
      </c>
      <c r="C769" s="9">
        <f t="shared" si="46"/>
        <v>0</v>
      </c>
      <c r="D769" s="7" t="s">
        <v>734</v>
      </c>
      <c r="E769" s="8">
        <v>2077</v>
      </c>
      <c r="F769" s="8">
        <v>20165</v>
      </c>
      <c r="G769" s="8">
        <v>145480</v>
      </c>
      <c r="H769" s="8">
        <v>454958</v>
      </c>
      <c r="I769" s="8">
        <v>1675147.8470905614</v>
      </c>
      <c r="J769" s="8">
        <v>500</v>
      </c>
      <c r="K769" s="8">
        <v>500</v>
      </c>
      <c r="L769" s="7">
        <f t="shared" si="47"/>
        <v>620603</v>
      </c>
      <c r="M769" s="7">
        <f t="shared" si="44"/>
        <v>2295750.8470905614</v>
      </c>
      <c r="N769" s="8"/>
      <c r="O769" s="8"/>
    </row>
    <row r="770" spans="1:15" x14ac:dyDescent="0.25">
      <c r="A770" s="9">
        <v>32003</v>
      </c>
      <c r="B770" s="9">
        <f t="shared" si="45"/>
        <v>3</v>
      </c>
      <c r="C770" s="9">
        <f t="shared" si="46"/>
        <v>0</v>
      </c>
      <c r="D770" s="7" t="s">
        <v>735</v>
      </c>
      <c r="E770" s="8">
        <v>1997</v>
      </c>
      <c r="F770" s="8">
        <v>1491</v>
      </c>
      <c r="G770" s="8">
        <v>186275</v>
      </c>
      <c r="H770" s="8">
        <v>1142262</v>
      </c>
      <c r="I770" s="8">
        <v>1442290.0562675074</v>
      </c>
      <c r="J770" s="8">
        <v>500</v>
      </c>
      <c r="K770" s="8">
        <v>500</v>
      </c>
      <c r="L770" s="7">
        <f t="shared" si="47"/>
        <v>1330028</v>
      </c>
      <c r="M770" s="7">
        <f t="shared" si="44"/>
        <v>2772318.0562675074</v>
      </c>
      <c r="N770" s="8"/>
      <c r="O770" s="8"/>
    </row>
    <row r="771" spans="1:15" x14ac:dyDescent="0.25">
      <c r="A771" s="9">
        <v>32004</v>
      </c>
      <c r="B771" s="9">
        <f t="shared" si="45"/>
        <v>3</v>
      </c>
      <c r="C771" s="9">
        <f t="shared" si="46"/>
        <v>0</v>
      </c>
      <c r="D771" s="7" t="s">
        <v>736</v>
      </c>
      <c r="E771" s="8">
        <v>1541</v>
      </c>
      <c r="F771" s="8">
        <v>10403</v>
      </c>
      <c r="G771" s="8">
        <v>66820</v>
      </c>
      <c r="H771" s="8">
        <v>507119</v>
      </c>
      <c r="I771" s="8">
        <v>1147760.8937749029</v>
      </c>
      <c r="J771" s="8">
        <v>500</v>
      </c>
      <c r="K771" s="8">
        <v>500</v>
      </c>
      <c r="L771" s="7">
        <f t="shared" si="47"/>
        <v>584342</v>
      </c>
      <c r="M771" s="7">
        <f t="shared" si="44"/>
        <v>1732102.8937749029</v>
      </c>
      <c r="N771" s="8"/>
      <c r="O771" s="8"/>
    </row>
    <row r="772" spans="1:15" x14ac:dyDescent="0.25">
      <c r="A772" s="9">
        <v>32005</v>
      </c>
      <c r="B772" s="9">
        <f t="shared" si="45"/>
        <v>3</v>
      </c>
      <c r="C772" s="9">
        <f t="shared" si="46"/>
        <v>0</v>
      </c>
      <c r="D772" s="7" t="s">
        <v>737</v>
      </c>
      <c r="E772" s="8">
        <v>1794</v>
      </c>
      <c r="F772" s="8">
        <v>12426</v>
      </c>
      <c r="G772" s="8">
        <v>124040</v>
      </c>
      <c r="H772" s="8">
        <v>353617</v>
      </c>
      <c r="I772" s="8">
        <v>1418050.8803964318</v>
      </c>
      <c r="J772" s="8">
        <v>500</v>
      </c>
      <c r="K772" s="8">
        <v>500</v>
      </c>
      <c r="L772" s="7">
        <f t="shared" si="47"/>
        <v>490083</v>
      </c>
      <c r="M772" s="7">
        <f t="shared" si="44"/>
        <v>1908133.8803964318</v>
      </c>
      <c r="N772" s="8"/>
      <c r="O772" s="8"/>
    </row>
    <row r="773" spans="1:15" x14ac:dyDescent="0.25">
      <c r="A773" s="9">
        <v>32006</v>
      </c>
      <c r="B773" s="9">
        <f t="shared" si="45"/>
        <v>3</v>
      </c>
      <c r="C773" s="9">
        <f t="shared" si="46"/>
        <v>0</v>
      </c>
      <c r="D773" s="7" t="s">
        <v>738</v>
      </c>
      <c r="E773" s="8">
        <v>2966</v>
      </c>
      <c r="F773" s="8">
        <v>25345</v>
      </c>
      <c r="G773" s="8">
        <v>120062</v>
      </c>
      <c r="H773" s="8">
        <v>333669</v>
      </c>
      <c r="I773" s="8">
        <v>2291726.2032911214</v>
      </c>
      <c r="J773" s="8">
        <v>500</v>
      </c>
      <c r="K773" s="8">
        <v>500</v>
      </c>
      <c r="L773" s="7">
        <f t="shared" si="47"/>
        <v>479076</v>
      </c>
      <c r="M773" s="7">
        <f t="shared" si="44"/>
        <v>2770802.2032911214</v>
      </c>
      <c r="N773" s="8"/>
      <c r="O773" s="8"/>
    </row>
    <row r="774" spans="1:15" x14ac:dyDescent="0.25">
      <c r="A774" s="9">
        <v>32007</v>
      </c>
      <c r="B774" s="9">
        <f t="shared" si="45"/>
        <v>3</v>
      </c>
      <c r="C774" s="9">
        <f t="shared" si="46"/>
        <v>0</v>
      </c>
      <c r="D774" s="7" t="s">
        <v>739</v>
      </c>
      <c r="E774" s="8">
        <v>325</v>
      </c>
      <c r="F774" s="8">
        <v>6773</v>
      </c>
      <c r="G774" s="8">
        <v>18116</v>
      </c>
      <c r="H774" s="8">
        <v>58725</v>
      </c>
      <c r="I774" s="8">
        <v>259926.6974730147</v>
      </c>
      <c r="J774" s="8">
        <v>500</v>
      </c>
      <c r="K774" s="8">
        <v>500</v>
      </c>
      <c r="L774" s="7">
        <f t="shared" si="47"/>
        <v>83614</v>
      </c>
      <c r="M774" s="7">
        <f t="shared" ref="M774:M837" si="48">L774+I774</f>
        <v>343540.6974730147</v>
      </c>
      <c r="N774" s="8"/>
      <c r="O774" s="8"/>
    </row>
    <row r="775" spans="1:15" x14ac:dyDescent="0.25">
      <c r="A775" s="9">
        <v>32008</v>
      </c>
      <c r="B775" s="9">
        <f t="shared" ref="B775:B838" si="49">INT(A775/10000)</f>
        <v>3</v>
      </c>
      <c r="C775" s="9">
        <f t="shared" ref="C775:C838" si="50">IF(E775&lt;=10000,0,IF(E775&lt;=20000,1,IF(E775&lt;=50000,2,3)))</f>
        <v>0</v>
      </c>
      <c r="D775" s="7" t="s">
        <v>740</v>
      </c>
      <c r="E775" s="8">
        <v>5356</v>
      </c>
      <c r="F775" s="8">
        <v>32499</v>
      </c>
      <c r="G775" s="8">
        <v>339781</v>
      </c>
      <c r="H775" s="8">
        <v>1636758</v>
      </c>
      <c r="I775" s="8">
        <v>4110480.7462991974</v>
      </c>
      <c r="J775" s="8">
        <v>500</v>
      </c>
      <c r="K775" s="8">
        <v>500</v>
      </c>
      <c r="L775" s="7">
        <f t="shared" ref="L775:L838" si="51">F775/J775*500+G775/K775*500+H775</f>
        <v>2009038</v>
      </c>
      <c r="M775" s="7">
        <f t="shared" si="48"/>
        <v>6119518.7462991979</v>
      </c>
      <c r="N775" s="8"/>
      <c r="O775" s="8"/>
    </row>
    <row r="776" spans="1:15" x14ac:dyDescent="0.25">
      <c r="A776" s="9">
        <v>32009</v>
      </c>
      <c r="B776" s="9">
        <f t="shared" si="49"/>
        <v>3</v>
      </c>
      <c r="C776" s="9">
        <f t="shared" si="50"/>
        <v>0</v>
      </c>
      <c r="D776" s="7" t="s">
        <v>741</v>
      </c>
      <c r="E776" s="8">
        <v>1926</v>
      </c>
      <c r="F776" s="8">
        <v>11659</v>
      </c>
      <c r="G776" s="8">
        <v>99767</v>
      </c>
      <c r="H776" s="8">
        <v>279327</v>
      </c>
      <c r="I776" s="8">
        <v>1484668.9675692313</v>
      </c>
      <c r="J776" s="8">
        <v>500</v>
      </c>
      <c r="K776" s="8">
        <v>500</v>
      </c>
      <c r="L776" s="7">
        <f t="shared" si="51"/>
        <v>390753</v>
      </c>
      <c r="M776" s="7">
        <f t="shared" si="48"/>
        <v>1875421.9675692313</v>
      </c>
      <c r="N776" s="8"/>
      <c r="O776" s="8"/>
    </row>
    <row r="777" spans="1:15" x14ac:dyDescent="0.25">
      <c r="A777" s="9">
        <v>32010</v>
      </c>
      <c r="B777" s="9">
        <f t="shared" si="49"/>
        <v>3</v>
      </c>
      <c r="C777" s="9">
        <f t="shared" si="50"/>
        <v>0</v>
      </c>
      <c r="D777" s="7" t="s">
        <v>742</v>
      </c>
      <c r="E777" s="8">
        <v>1003</v>
      </c>
      <c r="F777" s="8">
        <v>7530</v>
      </c>
      <c r="G777" s="8">
        <v>39549</v>
      </c>
      <c r="H777" s="8">
        <v>50639</v>
      </c>
      <c r="I777" s="8">
        <v>775215.96071777598</v>
      </c>
      <c r="J777" s="8">
        <v>500</v>
      </c>
      <c r="K777" s="8">
        <v>500</v>
      </c>
      <c r="L777" s="7">
        <f t="shared" si="51"/>
        <v>97718</v>
      </c>
      <c r="M777" s="7">
        <f t="shared" si="48"/>
        <v>872933.96071777598</v>
      </c>
      <c r="N777" s="8"/>
      <c r="O777" s="8"/>
    </row>
    <row r="778" spans="1:15" x14ac:dyDescent="0.25">
      <c r="A778" s="9">
        <v>32011</v>
      </c>
      <c r="B778" s="9">
        <f t="shared" si="49"/>
        <v>3</v>
      </c>
      <c r="C778" s="9">
        <f t="shared" si="50"/>
        <v>0</v>
      </c>
      <c r="D778" s="7" t="s">
        <v>743</v>
      </c>
      <c r="E778" s="8">
        <v>1227</v>
      </c>
      <c r="F778" s="8">
        <v>12135</v>
      </c>
      <c r="G778" s="8">
        <v>35783</v>
      </c>
      <c r="H778" s="8">
        <v>34808</v>
      </c>
      <c r="I778" s="8">
        <v>964570.00005629763</v>
      </c>
      <c r="J778" s="8">
        <v>500</v>
      </c>
      <c r="K778" s="8">
        <v>500</v>
      </c>
      <c r="L778" s="7">
        <f t="shared" si="51"/>
        <v>82726</v>
      </c>
      <c r="M778" s="7">
        <f t="shared" si="48"/>
        <v>1047296.0000562976</v>
      </c>
      <c r="N778" s="8"/>
      <c r="O778" s="8"/>
    </row>
    <row r="779" spans="1:15" x14ac:dyDescent="0.25">
      <c r="A779" s="9">
        <v>32012</v>
      </c>
      <c r="B779" s="9">
        <f t="shared" si="49"/>
        <v>3</v>
      </c>
      <c r="C779" s="9">
        <f t="shared" si="50"/>
        <v>0</v>
      </c>
      <c r="D779" s="7" t="s">
        <v>744</v>
      </c>
      <c r="E779" s="8">
        <v>1330</v>
      </c>
      <c r="F779" s="8">
        <v>6409</v>
      </c>
      <c r="G779" s="8">
        <v>43639</v>
      </c>
      <c r="H779" s="8">
        <v>97399</v>
      </c>
      <c r="I779" s="8">
        <v>1026564.4655837795</v>
      </c>
      <c r="J779" s="8">
        <v>500</v>
      </c>
      <c r="K779" s="8">
        <v>500</v>
      </c>
      <c r="L779" s="7">
        <f t="shared" si="51"/>
        <v>147447</v>
      </c>
      <c r="M779" s="7">
        <f t="shared" si="48"/>
        <v>1174011.4655837794</v>
      </c>
      <c r="N779" s="8"/>
      <c r="O779" s="8"/>
    </row>
    <row r="780" spans="1:15" x14ac:dyDescent="0.25">
      <c r="A780" s="9">
        <v>32013</v>
      </c>
      <c r="B780" s="9">
        <f t="shared" si="49"/>
        <v>3</v>
      </c>
      <c r="C780" s="9">
        <f t="shared" si="50"/>
        <v>0</v>
      </c>
      <c r="D780" s="7" t="s">
        <v>745</v>
      </c>
      <c r="E780" s="8">
        <v>4232</v>
      </c>
      <c r="F780" s="8">
        <v>10349</v>
      </c>
      <c r="G780" s="8">
        <v>289288</v>
      </c>
      <c r="H780" s="8">
        <v>1588985</v>
      </c>
      <c r="I780" s="8">
        <v>3197668.6113693775</v>
      </c>
      <c r="J780" s="8">
        <v>500</v>
      </c>
      <c r="K780" s="8">
        <v>500</v>
      </c>
      <c r="L780" s="7">
        <f t="shared" si="51"/>
        <v>1888622</v>
      </c>
      <c r="M780" s="7">
        <f t="shared" si="48"/>
        <v>5086290.611369377</v>
      </c>
      <c r="N780" s="8"/>
      <c r="O780" s="8"/>
    </row>
    <row r="781" spans="1:15" x14ac:dyDescent="0.25">
      <c r="A781" s="9">
        <v>32014</v>
      </c>
      <c r="B781" s="9">
        <f t="shared" si="49"/>
        <v>3</v>
      </c>
      <c r="C781" s="9">
        <f t="shared" si="50"/>
        <v>0</v>
      </c>
      <c r="D781" s="7" t="s">
        <v>746</v>
      </c>
      <c r="E781" s="8">
        <v>2269</v>
      </c>
      <c r="F781" s="8">
        <v>18370</v>
      </c>
      <c r="G781" s="8">
        <v>114963</v>
      </c>
      <c r="H781" s="8">
        <v>274674</v>
      </c>
      <c r="I781" s="8">
        <v>1781065.452458981</v>
      </c>
      <c r="J781" s="8">
        <v>500</v>
      </c>
      <c r="K781" s="8">
        <v>500</v>
      </c>
      <c r="L781" s="7">
        <f t="shared" si="51"/>
        <v>408007</v>
      </c>
      <c r="M781" s="7">
        <f t="shared" si="48"/>
        <v>2189072.452458981</v>
      </c>
      <c r="N781" s="8"/>
      <c r="O781" s="8"/>
    </row>
    <row r="782" spans="1:15" x14ac:dyDescent="0.25">
      <c r="A782" s="9">
        <v>32015</v>
      </c>
      <c r="B782" s="9">
        <f t="shared" si="49"/>
        <v>3</v>
      </c>
      <c r="C782" s="9">
        <f t="shared" si="50"/>
        <v>0</v>
      </c>
      <c r="D782" s="7" t="s">
        <v>747</v>
      </c>
      <c r="E782" s="8">
        <v>1298</v>
      </c>
      <c r="F782" s="8">
        <v>7564</v>
      </c>
      <c r="G782" s="8">
        <v>54063</v>
      </c>
      <c r="H782" s="8">
        <v>80233</v>
      </c>
      <c r="I782" s="8">
        <v>999782.44585543079</v>
      </c>
      <c r="J782" s="8">
        <v>500</v>
      </c>
      <c r="K782" s="8">
        <v>500</v>
      </c>
      <c r="L782" s="7">
        <f t="shared" si="51"/>
        <v>141860</v>
      </c>
      <c r="M782" s="7">
        <f t="shared" si="48"/>
        <v>1141642.4458554308</v>
      </c>
      <c r="N782" s="8"/>
      <c r="O782" s="8"/>
    </row>
    <row r="783" spans="1:15" x14ac:dyDescent="0.25">
      <c r="A783" s="9">
        <v>32016</v>
      </c>
      <c r="B783" s="9">
        <f t="shared" si="49"/>
        <v>3</v>
      </c>
      <c r="C783" s="9">
        <f t="shared" si="50"/>
        <v>0</v>
      </c>
      <c r="D783" s="7" t="s">
        <v>748</v>
      </c>
      <c r="E783" s="8">
        <v>3839</v>
      </c>
      <c r="F783" s="8">
        <v>3388</v>
      </c>
      <c r="G783" s="8">
        <v>377609</v>
      </c>
      <c r="H783" s="8">
        <v>4538373</v>
      </c>
      <c r="I783" s="8">
        <v>2868889.1478786133</v>
      </c>
      <c r="J783" s="8">
        <v>500</v>
      </c>
      <c r="K783" s="8">
        <v>500</v>
      </c>
      <c r="L783" s="7">
        <f t="shared" si="51"/>
        <v>4919370</v>
      </c>
      <c r="M783" s="7">
        <f t="shared" si="48"/>
        <v>7788259.1478786133</v>
      </c>
      <c r="N783" s="8"/>
      <c r="O783" s="8"/>
    </row>
    <row r="784" spans="1:15" x14ac:dyDescent="0.25">
      <c r="A784" s="9">
        <v>32017</v>
      </c>
      <c r="B784" s="9">
        <f t="shared" si="49"/>
        <v>3</v>
      </c>
      <c r="C784" s="9">
        <f t="shared" si="50"/>
        <v>0</v>
      </c>
      <c r="D784" s="7" t="s">
        <v>749</v>
      </c>
      <c r="E784" s="8">
        <v>3255</v>
      </c>
      <c r="F784" s="8">
        <v>27962</v>
      </c>
      <c r="G784" s="8">
        <v>195310</v>
      </c>
      <c r="H784" s="8">
        <v>517566</v>
      </c>
      <c r="I784" s="8">
        <v>2482150.6250860654</v>
      </c>
      <c r="J784" s="8">
        <v>500</v>
      </c>
      <c r="K784" s="8">
        <v>500</v>
      </c>
      <c r="L784" s="7">
        <f t="shared" si="51"/>
        <v>740838</v>
      </c>
      <c r="M784" s="7">
        <f t="shared" si="48"/>
        <v>3222988.6250860654</v>
      </c>
      <c r="N784" s="8"/>
      <c r="O784" s="8"/>
    </row>
    <row r="785" spans="1:15" x14ac:dyDescent="0.25">
      <c r="A785" s="9">
        <v>32018</v>
      </c>
      <c r="B785" s="9">
        <f t="shared" si="49"/>
        <v>3</v>
      </c>
      <c r="C785" s="9">
        <f t="shared" si="50"/>
        <v>0</v>
      </c>
      <c r="D785" s="7" t="s">
        <v>750</v>
      </c>
      <c r="E785" s="8">
        <v>1496</v>
      </c>
      <c r="F785" s="8">
        <v>15170</v>
      </c>
      <c r="G785" s="8">
        <v>73295</v>
      </c>
      <c r="H785" s="8">
        <v>120078</v>
      </c>
      <c r="I785" s="8">
        <v>1142603.0148818239</v>
      </c>
      <c r="J785" s="8">
        <v>500</v>
      </c>
      <c r="K785" s="8">
        <v>500</v>
      </c>
      <c r="L785" s="7">
        <f t="shared" si="51"/>
        <v>208543</v>
      </c>
      <c r="M785" s="7">
        <f t="shared" si="48"/>
        <v>1351146.0148818239</v>
      </c>
      <c r="N785" s="8"/>
      <c r="O785" s="8"/>
    </row>
    <row r="786" spans="1:15" x14ac:dyDescent="0.25">
      <c r="A786" s="9">
        <v>32101</v>
      </c>
      <c r="B786" s="9">
        <f t="shared" si="49"/>
        <v>3</v>
      </c>
      <c r="C786" s="9">
        <f t="shared" si="50"/>
        <v>0</v>
      </c>
      <c r="D786" s="7" t="s">
        <v>751</v>
      </c>
      <c r="E786" s="8">
        <v>1885</v>
      </c>
      <c r="F786" s="8">
        <v>11810</v>
      </c>
      <c r="G786" s="8">
        <v>112019</v>
      </c>
      <c r="H786" s="8">
        <v>281231</v>
      </c>
      <c r="I786" s="8">
        <v>1443012.794729281</v>
      </c>
      <c r="J786" s="8">
        <v>500</v>
      </c>
      <c r="K786" s="8">
        <v>500</v>
      </c>
      <c r="L786" s="7">
        <f t="shared" si="51"/>
        <v>405060</v>
      </c>
      <c r="M786" s="7">
        <f t="shared" si="48"/>
        <v>1848072.794729281</v>
      </c>
      <c r="N786" s="8"/>
      <c r="O786" s="8"/>
    </row>
    <row r="787" spans="1:15" x14ac:dyDescent="0.25">
      <c r="A787" s="9">
        <v>32104</v>
      </c>
      <c r="B787" s="9">
        <f t="shared" si="49"/>
        <v>3</v>
      </c>
      <c r="C787" s="9">
        <f t="shared" si="50"/>
        <v>0</v>
      </c>
      <c r="D787" s="7" t="s">
        <v>752</v>
      </c>
      <c r="E787" s="8">
        <v>2759</v>
      </c>
      <c r="F787" s="8">
        <v>21596</v>
      </c>
      <c r="G787" s="8">
        <v>163629</v>
      </c>
      <c r="H787" s="8">
        <v>506617</v>
      </c>
      <c r="I787" s="8">
        <v>2105984.8654688266</v>
      </c>
      <c r="J787" s="8">
        <v>500</v>
      </c>
      <c r="K787" s="8">
        <v>500</v>
      </c>
      <c r="L787" s="7">
        <f t="shared" si="51"/>
        <v>691842</v>
      </c>
      <c r="M787" s="7">
        <f t="shared" si="48"/>
        <v>2797826.8654688266</v>
      </c>
      <c r="N787" s="8"/>
      <c r="O787" s="8"/>
    </row>
    <row r="788" spans="1:15" x14ac:dyDescent="0.25">
      <c r="A788" s="9">
        <v>32106</v>
      </c>
      <c r="B788" s="9">
        <f t="shared" si="49"/>
        <v>3</v>
      </c>
      <c r="C788" s="9">
        <f t="shared" si="50"/>
        <v>0</v>
      </c>
      <c r="D788" s="7" t="s">
        <v>753</v>
      </c>
      <c r="E788" s="8">
        <v>2174</v>
      </c>
      <c r="F788" s="8">
        <v>42035</v>
      </c>
      <c r="G788" s="8">
        <v>153180</v>
      </c>
      <c r="H788" s="8">
        <v>172479</v>
      </c>
      <c r="I788" s="8">
        <v>1694556.2239592986</v>
      </c>
      <c r="J788" s="8">
        <v>500</v>
      </c>
      <c r="K788" s="8">
        <v>500</v>
      </c>
      <c r="L788" s="7">
        <f t="shared" si="51"/>
        <v>367694</v>
      </c>
      <c r="M788" s="7">
        <f t="shared" si="48"/>
        <v>2062250.2239592986</v>
      </c>
      <c r="N788" s="8"/>
      <c r="O788" s="8"/>
    </row>
    <row r="789" spans="1:15" x14ac:dyDescent="0.25">
      <c r="A789" s="9">
        <v>32107</v>
      </c>
      <c r="B789" s="9">
        <f t="shared" si="49"/>
        <v>3</v>
      </c>
      <c r="C789" s="9">
        <f t="shared" si="50"/>
        <v>0</v>
      </c>
      <c r="D789" s="7" t="s">
        <v>754</v>
      </c>
      <c r="E789" s="8">
        <v>3106</v>
      </c>
      <c r="F789" s="8">
        <v>37137</v>
      </c>
      <c r="G789" s="8">
        <v>206799</v>
      </c>
      <c r="H789" s="8">
        <v>541666</v>
      </c>
      <c r="I789" s="8">
        <v>2367739.4609957896</v>
      </c>
      <c r="J789" s="8">
        <v>500</v>
      </c>
      <c r="K789" s="8">
        <v>500</v>
      </c>
      <c r="L789" s="7">
        <f t="shared" si="51"/>
        <v>785602</v>
      </c>
      <c r="M789" s="7">
        <f t="shared" si="48"/>
        <v>3153341.4609957896</v>
      </c>
      <c r="N789" s="8"/>
      <c r="O789" s="8"/>
    </row>
    <row r="790" spans="1:15" x14ac:dyDescent="0.25">
      <c r="A790" s="9">
        <v>32109</v>
      </c>
      <c r="B790" s="9">
        <f t="shared" si="49"/>
        <v>3</v>
      </c>
      <c r="C790" s="9">
        <f t="shared" si="50"/>
        <v>0</v>
      </c>
      <c r="D790" s="7" t="s">
        <v>755</v>
      </c>
      <c r="E790" s="8">
        <v>934</v>
      </c>
      <c r="F790" s="8">
        <v>27109</v>
      </c>
      <c r="G790" s="8">
        <v>42394</v>
      </c>
      <c r="H790" s="8">
        <v>58460</v>
      </c>
      <c r="I790" s="8">
        <v>723288.79795235489</v>
      </c>
      <c r="J790" s="8">
        <v>500</v>
      </c>
      <c r="K790" s="8">
        <v>500</v>
      </c>
      <c r="L790" s="7">
        <f t="shared" si="51"/>
        <v>127963</v>
      </c>
      <c r="M790" s="7">
        <f t="shared" si="48"/>
        <v>851251.79795235489</v>
      </c>
      <c r="N790" s="8"/>
      <c r="O790" s="8"/>
    </row>
    <row r="791" spans="1:15" x14ac:dyDescent="0.25">
      <c r="A791" s="9">
        <v>32110</v>
      </c>
      <c r="B791" s="9">
        <f t="shared" si="49"/>
        <v>3</v>
      </c>
      <c r="C791" s="9">
        <f t="shared" si="50"/>
        <v>0</v>
      </c>
      <c r="D791" s="7" t="s">
        <v>756</v>
      </c>
      <c r="E791" s="8">
        <v>3083</v>
      </c>
      <c r="F791" s="8">
        <v>46352</v>
      </c>
      <c r="G791" s="8">
        <v>181074</v>
      </c>
      <c r="H791" s="8">
        <v>328439</v>
      </c>
      <c r="I791" s="8">
        <v>2375367.5271258014</v>
      </c>
      <c r="J791" s="8">
        <v>500</v>
      </c>
      <c r="K791" s="8">
        <v>500</v>
      </c>
      <c r="L791" s="7">
        <f t="shared" si="51"/>
        <v>555865</v>
      </c>
      <c r="M791" s="7">
        <f t="shared" si="48"/>
        <v>2931232.5271258014</v>
      </c>
      <c r="N791" s="8"/>
      <c r="O791" s="8"/>
    </row>
    <row r="792" spans="1:15" x14ac:dyDescent="0.25">
      <c r="A792" s="9">
        <v>32112</v>
      </c>
      <c r="B792" s="9">
        <f t="shared" si="49"/>
        <v>3</v>
      </c>
      <c r="C792" s="9">
        <f t="shared" si="50"/>
        <v>0</v>
      </c>
      <c r="D792" s="7" t="s">
        <v>757</v>
      </c>
      <c r="E792" s="8">
        <v>2196</v>
      </c>
      <c r="F792" s="8">
        <v>13388</v>
      </c>
      <c r="G792" s="8">
        <v>136274</v>
      </c>
      <c r="H792" s="8">
        <v>240011</v>
      </c>
      <c r="I792" s="8">
        <v>1708776.8571354738</v>
      </c>
      <c r="J792" s="8">
        <v>500</v>
      </c>
      <c r="K792" s="8">
        <v>500</v>
      </c>
      <c r="L792" s="7">
        <f t="shared" si="51"/>
        <v>389673</v>
      </c>
      <c r="M792" s="7">
        <f t="shared" si="48"/>
        <v>2098449.8571354738</v>
      </c>
      <c r="N792" s="8"/>
      <c r="O792" s="8"/>
    </row>
    <row r="793" spans="1:15" x14ac:dyDescent="0.25">
      <c r="A793" s="9">
        <v>32114</v>
      </c>
      <c r="B793" s="9">
        <f t="shared" si="49"/>
        <v>3</v>
      </c>
      <c r="C793" s="9">
        <f t="shared" si="50"/>
        <v>0</v>
      </c>
      <c r="D793" s="7" t="s">
        <v>758</v>
      </c>
      <c r="E793" s="8">
        <v>3553</v>
      </c>
      <c r="F793" s="8">
        <v>61581</v>
      </c>
      <c r="G793" s="8">
        <v>260564</v>
      </c>
      <c r="H793" s="8">
        <v>484417</v>
      </c>
      <c r="I793" s="8">
        <v>2741220.439905094</v>
      </c>
      <c r="J793" s="8">
        <v>500</v>
      </c>
      <c r="K793" s="8">
        <v>500</v>
      </c>
      <c r="L793" s="7">
        <f t="shared" si="51"/>
        <v>806562</v>
      </c>
      <c r="M793" s="7">
        <f t="shared" si="48"/>
        <v>3547782.439905094</v>
      </c>
      <c r="N793" s="8"/>
      <c r="O793" s="8"/>
    </row>
    <row r="794" spans="1:15" x14ac:dyDescent="0.25">
      <c r="A794" s="9">
        <v>32115</v>
      </c>
      <c r="B794" s="9">
        <f t="shared" si="49"/>
        <v>3</v>
      </c>
      <c r="C794" s="9">
        <f t="shared" si="50"/>
        <v>0</v>
      </c>
      <c r="D794" s="7" t="s">
        <v>759</v>
      </c>
      <c r="E794" s="8">
        <v>1333</v>
      </c>
      <c r="F794" s="8">
        <v>28581</v>
      </c>
      <c r="G794" s="8">
        <v>90920</v>
      </c>
      <c r="H794" s="8">
        <v>171461</v>
      </c>
      <c r="I794" s="8">
        <v>1020938.4158988637</v>
      </c>
      <c r="J794" s="8">
        <v>500</v>
      </c>
      <c r="K794" s="8">
        <v>500</v>
      </c>
      <c r="L794" s="7">
        <f t="shared" si="51"/>
        <v>290962</v>
      </c>
      <c r="M794" s="7">
        <f t="shared" si="48"/>
        <v>1311900.4158988637</v>
      </c>
      <c r="N794" s="8"/>
      <c r="O794" s="8"/>
    </row>
    <row r="795" spans="1:15" x14ac:dyDescent="0.25">
      <c r="A795" s="9">
        <v>32116</v>
      </c>
      <c r="B795" s="9">
        <f t="shared" si="49"/>
        <v>3</v>
      </c>
      <c r="C795" s="9">
        <f t="shared" si="50"/>
        <v>0</v>
      </c>
      <c r="D795" s="7" t="s">
        <v>760</v>
      </c>
      <c r="E795" s="8">
        <v>2177</v>
      </c>
      <c r="F795" s="8">
        <v>6811</v>
      </c>
      <c r="G795" s="8">
        <v>140456</v>
      </c>
      <c r="H795" s="8">
        <v>144141</v>
      </c>
      <c r="I795" s="8">
        <v>1677869.0253619298</v>
      </c>
      <c r="J795" s="8">
        <v>500</v>
      </c>
      <c r="K795" s="8">
        <v>500</v>
      </c>
      <c r="L795" s="7">
        <f t="shared" si="51"/>
        <v>291408</v>
      </c>
      <c r="M795" s="7">
        <f t="shared" si="48"/>
        <v>1969277.0253619298</v>
      </c>
      <c r="N795" s="8"/>
      <c r="O795" s="8"/>
    </row>
    <row r="796" spans="1:15" x14ac:dyDescent="0.25">
      <c r="A796" s="9">
        <v>32119</v>
      </c>
      <c r="B796" s="9">
        <f t="shared" si="49"/>
        <v>3</v>
      </c>
      <c r="C796" s="9">
        <f t="shared" si="50"/>
        <v>0</v>
      </c>
      <c r="D796" s="7" t="s">
        <v>761</v>
      </c>
      <c r="E796" s="8">
        <v>2337</v>
      </c>
      <c r="F796" s="8">
        <v>20364</v>
      </c>
      <c r="G796" s="8">
        <v>247304</v>
      </c>
      <c r="H796" s="8">
        <v>573691</v>
      </c>
      <c r="I796" s="8">
        <v>1778271.6245811235</v>
      </c>
      <c r="J796" s="8">
        <v>500</v>
      </c>
      <c r="K796" s="8">
        <v>500</v>
      </c>
      <c r="L796" s="7">
        <f t="shared" si="51"/>
        <v>841359</v>
      </c>
      <c r="M796" s="7">
        <f t="shared" si="48"/>
        <v>2619630.6245811237</v>
      </c>
      <c r="N796" s="8"/>
      <c r="O796" s="8"/>
    </row>
    <row r="797" spans="1:15" x14ac:dyDescent="0.25">
      <c r="A797" s="9">
        <v>32120</v>
      </c>
      <c r="B797" s="9">
        <f t="shared" si="49"/>
        <v>3</v>
      </c>
      <c r="C797" s="9">
        <f t="shared" si="50"/>
        <v>0</v>
      </c>
      <c r="D797" s="7" t="s">
        <v>762</v>
      </c>
      <c r="E797" s="8">
        <v>2740</v>
      </c>
      <c r="F797" s="8">
        <v>33095</v>
      </c>
      <c r="G797" s="8">
        <v>214101</v>
      </c>
      <c r="H797" s="8">
        <v>894934</v>
      </c>
      <c r="I797" s="8">
        <v>2038135.8741029936</v>
      </c>
      <c r="J797" s="8">
        <v>500</v>
      </c>
      <c r="K797" s="8">
        <v>500</v>
      </c>
      <c r="L797" s="7">
        <f t="shared" si="51"/>
        <v>1142130</v>
      </c>
      <c r="M797" s="7">
        <f t="shared" si="48"/>
        <v>3180265.8741029939</v>
      </c>
      <c r="N797" s="8"/>
      <c r="O797" s="8"/>
    </row>
    <row r="798" spans="1:15" x14ac:dyDescent="0.25">
      <c r="A798" s="9">
        <v>32131</v>
      </c>
      <c r="B798" s="9">
        <f t="shared" si="49"/>
        <v>3</v>
      </c>
      <c r="C798" s="9">
        <f t="shared" si="50"/>
        <v>0</v>
      </c>
      <c r="D798" s="7" t="s">
        <v>763</v>
      </c>
      <c r="E798" s="8">
        <v>7258</v>
      </c>
      <c r="F798" s="8">
        <v>33297</v>
      </c>
      <c r="G798" s="8">
        <v>509485</v>
      </c>
      <c r="H798" s="8">
        <v>1246329</v>
      </c>
      <c r="I798" s="8">
        <v>5551716.0947127575</v>
      </c>
      <c r="J798" s="8">
        <v>500</v>
      </c>
      <c r="K798" s="8">
        <v>500</v>
      </c>
      <c r="L798" s="7">
        <f t="shared" si="51"/>
        <v>1789111</v>
      </c>
      <c r="M798" s="7">
        <f t="shared" si="48"/>
        <v>7340827.0947127575</v>
      </c>
      <c r="N798" s="8"/>
      <c r="O798" s="8"/>
    </row>
    <row r="799" spans="1:15" x14ac:dyDescent="0.25">
      <c r="A799" s="9">
        <v>32132</v>
      </c>
      <c r="B799" s="9">
        <f t="shared" si="49"/>
        <v>3</v>
      </c>
      <c r="C799" s="9">
        <f t="shared" si="50"/>
        <v>0</v>
      </c>
      <c r="D799" s="7" t="s">
        <v>764</v>
      </c>
      <c r="E799" s="8">
        <v>2021</v>
      </c>
      <c r="F799" s="8">
        <v>15627</v>
      </c>
      <c r="G799" s="8">
        <v>128610</v>
      </c>
      <c r="H799" s="8">
        <v>444277</v>
      </c>
      <c r="I799" s="8">
        <v>1538786.0239726547</v>
      </c>
      <c r="J799" s="8">
        <v>500</v>
      </c>
      <c r="K799" s="8">
        <v>500</v>
      </c>
      <c r="L799" s="7">
        <f t="shared" si="51"/>
        <v>588514</v>
      </c>
      <c r="M799" s="7">
        <f t="shared" si="48"/>
        <v>2127300.0239726547</v>
      </c>
      <c r="N799" s="8"/>
      <c r="O799" s="8"/>
    </row>
    <row r="800" spans="1:15" x14ac:dyDescent="0.25">
      <c r="A800" s="9">
        <v>32134</v>
      </c>
      <c r="B800" s="9">
        <f t="shared" si="49"/>
        <v>3</v>
      </c>
      <c r="C800" s="9">
        <f t="shared" si="50"/>
        <v>0</v>
      </c>
      <c r="D800" s="7" t="s">
        <v>765</v>
      </c>
      <c r="E800" s="8">
        <v>2883</v>
      </c>
      <c r="F800" s="8">
        <v>8298</v>
      </c>
      <c r="G800" s="8">
        <v>245305</v>
      </c>
      <c r="H800" s="8">
        <v>243469</v>
      </c>
      <c r="I800" s="8">
        <v>2229344.2328083422</v>
      </c>
      <c r="J800" s="8">
        <v>500</v>
      </c>
      <c r="K800" s="8">
        <v>500</v>
      </c>
      <c r="L800" s="7">
        <f t="shared" si="51"/>
        <v>497072</v>
      </c>
      <c r="M800" s="7">
        <f t="shared" si="48"/>
        <v>2726416.2328083422</v>
      </c>
      <c r="N800" s="8"/>
      <c r="O800" s="8"/>
    </row>
    <row r="801" spans="1:15" x14ac:dyDescent="0.25">
      <c r="A801" s="9">
        <v>32135</v>
      </c>
      <c r="B801" s="9">
        <f t="shared" si="49"/>
        <v>3</v>
      </c>
      <c r="C801" s="9">
        <f t="shared" si="50"/>
        <v>1</v>
      </c>
      <c r="D801" s="7" t="s">
        <v>766</v>
      </c>
      <c r="E801" s="8">
        <v>15763</v>
      </c>
      <c r="F801" s="8">
        <v>42263</v>
      </c>
      <c r="G801" s="8">
        <v>1494406</v>
      </c>
      <c r="H801" s="8">
        <v>5454444</v>
      </c>
      <c r="I801" s="8">
        <v>16468966.168084541</v>
      </c>
      <c r="J801" s="8">
        <v>500</v>
      </c>
      <c r="K801" s="8">
        <v>500</v>
      </c>
      <c r="L801" s="7">
        <f t="shared" si="51"/>
        <v>6991113</v>
      </c>
      <c r="M801" s="7">
        <f t="shared" si="48"/>
        <v>23460079.168084539</v>
      </c>
      <c r="N801" s="8"/>
      <c r="O801" s="8"/>
    </row>
    <row r="802" spans="1:15" x14ac:dyDescent="0.25">
      <c r="A802" s="9">
        <v>32139</v>
      </c>
      <c r="B802" s="9">
        <f t="shared" si="49"/>
        <v>3</v>
      </c>
      <c r="C802" s="9">
        <f t="shared" si="50"/>
        <v>0</v>
      </c>
      <c r="D802" s="7" t="s">
        <v>767</v>
      </c>
      <c r="E802" s="8">
        <v>1288</v>
      </c>
      <c r="F802" s="8">
        <v>13918</v>
      </c>
      <c r="G802" s="8">
        <v>95534</v>
      </c>
      <c r="H802" s="8">
        <v>158422</v>
      </c>
      <c r="I802" s="8">
        <v>983429.00048656354</v>
      </c>
      <c r="J802" s="8">
        <v>500</v>
      </c>
      <c r="K802" s="8">
        <v>500</v>
      </c>
      <c r="L802" s="7">
        <f t="shared" si="51"/>
        <v>267874</v>
      </c>
      <c r="M802" s="7">
        <f t="shared" si="48"/>
        <v>1251303.0004865634</v>
      </c>
      <c r="N802" s="8"/>
      <c r="O802" s="8"/>
    </row>
    <row r="803" spans="1:15" x14ac:dyDescent="0.25">
      <c r="A803" s="9">
        <v>32140</v>
      </c>
      <c r="B803" s="9">
        <f t="shared" si="49"/>
        <v>3</v>
      </c>
      <c r="C803" s="9">
        <f t="shared" si="50"/>
        <v>0</v>
      </c>
      <c r="D803" s="7" t="s">
        <v>768</v>
      </c>
      <c r="E803" s="8">
        <v>2227</v>
      </c>
      <c r="F803" s="8">
        <v>5041</v>
      </c>
      <c r="G803" s="8">
        <v>144001</v>
      </c>
      <c r="H803" s="8">
        <v>237343</v>
      </c>
      <c r="I803" s="8">
        <v>1713344.8887155964</v>
      </c>
      <c r="J803" s="8">
        <v>500</v>
      </c>
      <c r="K803" s="8">
        <v>500</v>
      </c>
      <c r="L803" s="7">
        <f t="shared" si="51"/>
        <v>386385</v>
      </c>
      <c r="M803" s="7">
        <f t="shared" si="48"/>
        <v>2099729.8887155964</v>
      </c>
      <c r="N803" s="8"/>
      <c r="O803" s="8"/>
    </row>
    <row r="804" spans="1:15" x14ac:dyDescent="0.25">
      <c r="A804" s="9">
        <v>32141</v>
      </c>
      <c r="B804" s="9">
        <f t="shared" si="49"/>
        <v>3</v>
      </c>
      <c r="C804" s="9">
        <f t="shared" si="50"/>
        <v>0</v>
      </c>
      <c r="D804" s="7" t="s">
        <v>769</v>
      </c>
      <c r="E804" s="8">
        <v>3997</v>
      </c>
      <c r="F804" s="8">
        <v>22360</v>
      </c>
      <c r="G804" s="8">
        <v>312927</v>
      </c>
      <c r="H804" s="8">
        <v>1560416</v>
      </c>
      <c r="I804" s="8">
        <v>2925054.8108801683</v>
      </c>
      <c r="J804" s="8">
        <v>500</v>
      </c>
      <c r="K804" s="8">
        <v>500</v>
      </c>
      <c r="L804" s="7">
        <f t="shared" si="51"/>
        <v>1895703</v>
      </c>
      <c r="M804" s="7">
        <f t="shared" si="48"/>
        <v>4820757.8108801683</v>
      </c>
      <c r="N804" s="8"/>
      <c r="O804" s="8"/>
    </row>
    <row r="805" spans="1:15" x14ac:dyDescent="0.25">
      <c r="A805" s="9">
        <v>32142</v>
      </c>
      <c r="B805" s="9">
        <f t="shared" si="49"/>
        <v>3</v>
      </c>
      <c r="C805" s="9">
        <f t="shared" si="50"/>
        <v>0</v>
      </c>
      <c r="D805" s="7" t="s">
        <v>770</v>
      </c>
      <c r="E805" s="8">
        <v>7771</v>
      </c>
      <c r="F805" s="8">
        <v>7924</v>
      </c>
      <c r="G805" s="8">
        <v>564336</v>
      </c>
      <c r="H805" s="8">
        <v>721565</v>
      </c>
      <c r="I805" s="8">
        <v>6020208.9440765409</v>
      </c>
      <c r="J805" s="8">
        <v>500</v>
      </c>
      <c r="K805" s="8">
        <v>500</v>
      </c>
      <c r="L805" s="7">
        <f t="shared" si="51"/>
        <v>1293825</v>
      </c>
      <c r="M805" s="7">
        <f t="shared" si="48"/>
        <v>7314033.9440765409</v>
      </c>
      <c r="N805" s="8"/>
      <c r="O805" s="8"/>
    </row>
    <row r="806" spans="1:15" x14ac:dyDescent="0.25">
      <c r="A806" s="9">
        <v>32143</v>
      </c>
      <c r="B806" s="9">
        <f t="shared" si="49"/>
        <v>3</v>
      </c>
      <c r="C806" s="9">
        <f t="shared" si="50"/>
        <v>0</v>
      </c>
      <c r="D806" s="7" t="s">
        <v>771</v>
      </c>
      <c r="E806" s="8">
        <v>1410</v>
      </c>
      <c r="F806" s="8">
        <v>3964</v>
      </c>
      <c r="G806" s="8">
        <v>71127</v>
      </c>
      <c r="H806" s="8">
        <v>44574</v>
      </c>
      <c r="I806" s="8">
        <v>1093771.7951266717</v>
      </c>
      <c r="J806" s="8">
        <v>500</v>
      </c>
      <c r="K806" s="8">
        <v>500</v>
      </c>
      <c r="L806" s="7">
        <f t="shared" si="51"/>
        <v>119665</v>
      </c>
      <c r="M806" s="7">
        <f t="shared" si="48"/>
        <v>1213436.7951266717</v>
      </c>
      <c r="N806" s="8"/>
      <c r="O806" s="8"/>
    </row>
    <row r="807" spans="1:15" x14ac:dyDescent="0.25">
      <c r="A807" s="9">
        <v>32144</v>
      </c>
      <c r="B807" s="9">
        <f t="shared" si="49"/>
        <v>3</v>
      </c>
      <c r="C807" s="9">
        <f t="shared" si="50"/>
        <v>2</v>
      </c>
      <c r="D807" s="7" t="s">
        <v>825</v>
      </c>
      <c r="E807" s="8">
        <v>26374</v>
      </c>
      <c r="F807" s="8">
        <v>18069</v>
      </c>
      <c r="G807" s="8">
        <v>2691652</v>
      </c>
      <c r="H807" s="8">
        <v>5553361</v>
      </c>
      <c r="I807" s="8">
        <v>28915806.410161689</v>
      </c>
      <c r="J807" s="8">
        <v>500</v>
      </c>
      <c r="K807" s="8">
        <v>500</v>
      </c>
      <c r="L807" s="7">
        <f t="shared" si="51"/>
        <v>8263082</v>
      </c>
      <c r="M807" s="7">
        <f t="shared" si="48"/>
        <v>37178888.410161689</v>
      </c>
      <c r="N807" s="8"/>
      <c r="O807" s="8"/>
    </row>
    <row r="808" spans="1:15" x14ac:dyDescent="0.25">
      <c r="A808" s="9">
        <v>32202</v>
      </c>
      <c r="B808" s="9">
        <f t="shared" si="49"/>
        <v>3</v>
      </c>
      <c r="C808" s="9">
        <f t="shared" si="50"/>
        <v>0</v>
      </c>
      <c r="D808" s="7" t="s">
        <v>772</v>
      </c>
      <c r="E808" s="8">
        <v>1079</v>
      </c>
      <c r="F808" s="8">
        <v>2756</v>
      </c>
      <c r="G808" s="8">
        <v>53892</v>
      </c>
      <c r="H808" s="8">
        <v>64921</v>
      </c>
      <c r="I808" s="8">
        <v>825492.31086242234</v>
      </c>
      <c r="J808" s="8">
        <v>500</v>
      </c>
      <c r="K808" s="8">
        <v>500</v>
      </c>
      <c r="L808" s="7">
        <f t="shared" si="51"/>
        <v>121569</v>
      </c>
      <c r="M808" s="7">
        <f t="shared" si="48"/>
        <v>947061.31086242234</v>
      </c>
      <c r="N808" s="8"/>
      <c r="O808" s="8"/>
    </row>
    <row r="809" spans="1:15" x14ac:dyDescent="0.25">
      <c r="A809" s="9">
        <v>32203</v>
      </c>
      <c r="B809" s="9">
        <f t="shared" si="49"/>
        <v>3</v>
      </c>
      <c r="C809" s="9">
        <f t="shared" si="50"/>
        <v>0</v>
      </c>
      <c r="D809" s="7" t="s">
        <v>773</v>
      </c>
      <c r="E809" s="8">
        <v>1660</v>
      </c>
      <c r="F809" s="8">
        <v>20876</v>
      </c>
      <c r="G809" s="8">
        <v>84570</v>
      </c>
      <c r="H809" s="8">
        <v>203202</v>
      </c>
      <c r="I809" s="8">
        <v>1277329.3273000852</v>
      </c>
      <c r="J809" s="8">
        <v>500</v>
      </c>
      <c r="K809" s="8">
        <v>500</v>
      </c>
      <c r="L809" s="7">
        <f t="shared" si="51"/>
        <v>308648</v>
      </c>
      <c r="M809" s="7">
        <f t="shared" si="48"/>
        <v>1585977.3273000852</v>
      </c>
      <c r="N809" s="8"/>
      <c r="O809" s="8"/>
    </row>
    <row r="810" spans="1:15" x14ac:dyDescent="0.25">
      <c r="A810" s="9">
        <v>32206</v>
      </c>
      <c r="B810" s="9">
        <f t="shared" si="49"/>
        <v>3</v>
      </c>
      <c r="C810" s="9">
        <f t="shared" si="50"/>
        <v>0</v>
      </c>
      <c r="D810" s="7" t="s">
        <v>774</v>
      </c>
      <c r="E810" s="8">
        <v>1241</v>
      </c>
      <c r="F810" s="8">
        <v>9617</v>
      </c>
      <c r="G810" s="8">
        <v>59913</v>
      </c>
      <c r="H810" s="8">
        <v>203790</v>
      </c>
      <c r="I810" s="8">
        <v>945012.78904684365</v>
      </c>
      <c r="J810" s="8">
        <v>500</v>
      </c>
      <c r="K810" s="8">
        <v>500</v>
      </c>
      <c r="L810" s="7">
        <f t="shared" si="51"/>
        <v>273320</v>
      </c>
      <c r="M810" s="7">
        <f t="shared" si="48"/>
        <v>1218332.7890468435</v>
      </c>
      <c r="N810" s="8"/>
      <c r="O810" s="8"/>
    </row>
    <row r="811" spans="1:15" x14ac:dyDescent="0.25">
      <c r="A811" s="9">
        <v>32207</v>
      </c>
      <c r="B811" s="9">
        <f t="shared" si="49"/>
        <v>3</v>
      </c>
      <c r="C811" s="9">
        <f t="shared" si="50"/>
        <v>0</v>
      </c>
      <c r="D811" s="7" t="s">
        <v>775</v>
      </c>
      <c r="E811" s="8">
        <v>2787</v>
      </c>
      <c r="F811" s="8">
        <v>19910</v>
      </c>
      <c r="G811" s="8">
        <v>194459</v>
      </c>
      <c r="H811" s="8">
        <v>763802</v>
      </c>
      <c r="I811" s="8">
        <v>2162956.3071277188</v>
      </c>
      <c r="J811" s="8">
        <v>500</v>
      </c>
      <c r="K811" s="8">
        <v>500</v>
      </c>
      <c r="L811" s="7">
        <f t="shared" si="51"/>
        <v>978171</v>
      </c>
      <c r="M811" s="7">
        <f t="shared" si="48"/>
        <v>3141127.3071277188</v>
      </c>
      <c r="N811" s="8"/>
      <c r="O811" s="8"/>
    </row>
    <row r="812" spans="1:15" x14ac:dyDescent="0.25">
      <c r="A812" s="9">
        <v>32209</v>
      </c>
      <c r="B812" s="9">
        <f t="shared" si="49"/>
        <v>3</v>
      </c>
      <c r="C812" s="9">
        <f t="shared" si="50"/>
        <v>0</v>
      </c>
      <c r="D812" s="7" t="s">
        <v>776</v>
      </c>
      <c r="E812" s="8">
        <v>1485</v>
      </c>
      <c r="F812" s="8">
        <v>19720</v>
      </c>
      <c r="G812" s="8">
        <v>68816</v>
      </c>
      <c r="H812" s="8">
        <v>746135</v>
      </c>
      <c r="I812" s="8">
        <v>1082296.5661187686</v>
      </c>
      <c r="J812" s="8">
        <v>500</v>
      </c>
      <c r="K812" s="8">
        <v>500</v>
      </c>
      <c r="L812" s="7">
        <f t="shared" si="51"/>
        <v>834671</v>
      </c>
      <c r="M812" s="7">
        <f t="shared" si="48"/>
        <v>1916967.5661187686</v>
      </c>
      <c r="N812" s="8"/>
      <c r="O812" s="8"/>
    </row>
    <row r="813" spans="1:15" x14ac:dyDescent="0.25">
      <c r="A813" s="9">
        <v>32210</v>
      </c>
      <c r="B813" s="9">
        <f t="shared" si="49"/>
        <v>3</v>
      </c>
      <c r="C813" s="9">
        <f t="shared" si="50"/>
        <v>0</v>
      </c>
      <c r="D813" s="7" t="s">
        <v>777</v>
      </c>
      <c r="E813" s="8">
        <v>1175</v>
      </c>
      <c r="F813" s="8">
        <v>14744</v>
      </c>
      <c r="G813" s="8">
        <v>55061</v>
      </c>
      <c r="H813" s="8">
        <v>110541</v>
      </c>
      <c r="I813" s="8">
        <v>901040.34545731358</v>
      </c>
      <c r="J813" s="8">
        <v>500</v>
      </c>
      <c r="K813" s="8">
        <v>500</v>
      </c>
      <c r="L813" s="7">
        <f t="shared" si="51"/>
        <v>180346</v>
      </c>
      <c r="M813" s="7">
        <f t="shared" si="48"/>
        <v>1081386.3454573136</v>
      </c>
      <c r="N813" s="8"/>
      <c r="O813" s="8"/>
    </row>
    <row r="814" spans="1:15" x14ac:dyDescent="0.25">
      <c r="A814" s="9">
        <v>32212</v>
      </c>
      <c r="B814" s="9">
        <f t="shared" si="49"/>
        <v>3</v>
      </c>
      <c r="C814" s="9">
        <f t="shared" si="50"/>
        <v>0</v>
      </c>
      <c r="D814" s="7" t="s">
        <v>778</v>
      </c>
      <c r="E814" s="8">
        <v>962</v>
      </c>
      <c r="F814" s="8">
        <v>20890</v>
      </c>
      <c r="G814" s="8">
        <v>30072</v>
      </c>
      <c r="H814" s="8">
        <v>19012</v>
      </c>
      <c r="I814" s="8">
        <v>740942.95552155504</v>
      </c>
      <c r="J814" s="8">
        <v>500</v>
      </c>
      <c r="K814" s="8">
        <v>500</v>
      </c>
      <c r="L814" s="7">
        <f t="shared" si="51"/>
        <v>69974</v>
      </c>
      <c r="M814" s="7">
        <f t="shared" si="48"/>
        <v>810916.95552155504</v>
      </c>
      <c r="N814" s="8"/>
      <c r="O814" s="8"/>
    </row>
    <row r="815" spans="1:15" x14ac:dyDescent="0.25">
      <c r="A815" s="9">
        <v>32214</v>
      </c>
      <c r="B815" s="9">
        <f t="shared" si="49"/>
        <v>3</v>
      </c>
      <c r="C815" s="9">
        <f t="shared" si="50"/>
        <v>0</v>
      </c>
      <c r="D815" s="7" t="s">
        <v>2065</v>
      </c>
      <c r="E815" s="8">
        <v>922</v>
      </c>
      <c r="F815" s="8">
        <v>9012</v>
      </c>
      <c r="G815" s="8">
        <v>37414</v>
      </c>
      <c r="H815" s="8">
        <v>157272</v>
      </c>
      <c r="I815" s="8">
        <v>728362.11408526334</v>
      </c>
      <c r="J815" s="8">
        <v>500</v>
      </c>
      <c r="K815" s="8">
        <v>500</v>
      </c>
      <c r="L815" s="7">
        <f t="shared" si="51"/>
        <v>203698</v>
      </c>
      <c r="M815" s="7">
        <f t="shared" si="48"/>
        <v>932060.11408526334</v>
      </c>
      <c r="N815" s="8"/>
      <c r="O815" s="8"/>
    </row>
    <row r="816" spans="1:15" x14ac:dyDescent="0.25">
      <c r="A816" s="9">
        <v>32216</v>
      </c>
      <c r="B816" s="9">
        <f t="shared" si="49"/>
        <v>3</v>
      </c>
      <c r="C816" s="9">
        <f t="shared" si="50"/>
        <v>0</v>
      </c>
      <c r="D816" s="7" t="s">
        <v>779</v>
      </c>
      <c r="E816" s="8">
        <v>2708</v>
      </c>
      <c r="F816" s="8">
        <v>77729</v>
      </c>
      <c r="G816" s="8">
        <v>168880</v>
      </c>
      <c r="H816" s="8">
        <v>417126</v>
      </c>
      <c r="I816" s="8">
        <v>2099288.6480217036</v>
      </c>
      <c r="J816" s="8">
        <v>500</v>
      </c>
      <c r="K816" s="8">
        <v>500</v>
      </c>
      <c r="L816" s="7">
        <f t="shared" si="51"/>
        <v>663735</v>
      </c>
      <c r="M816" s="7">
        <f t="shared" si="48"/>
        <v>2763023.6480217036</v>
      </c>
      <c r="N816" s="8"/>
      <c r="O816" s="8"/>
    </row>
    <row r="817" spans="1:15" x14ac:dyDescent="0.25">
      <c r="A817" s="9">
        <v>32217</v>
      </c>
      <c r="B817" s="9">
        <f t="shared" si="49"/>
        <v>3</v>
      </c>
      <c r="C817" s="9">
        <f t="shared" si="50"/>
        <v>0</v>
      </c>
      <c r="D817" s="7" t="s">
        <v>780</v>
      </c>
      <c r="E817" s="8">
        <v>1391</v>
      </c>
      <c r="F817" s="8">
        <v>18449</v>
      </c>
      <c r="G817" s="8">
        <v>40370</v>
      </c>
      <c r="H817" s="8">
        <v>79841</v>
      </c>
      <c r="I817" s="8">
        <v>1071626.5514873893</v>
      </c>
      <c r="J817" s="8">
        <v>500</v>
      </c>
      <c r="K817" s="8">
        <v>500</v>
      </c>
      <c r="L817" s="7">
        <f t="shared" si="51"/>
        <v>138660</v>
      </c>
      <c r="M817" s="7">
        <f t="shared" si="48"/>
        <v>1210286.5514873893</v>
      </c>
      <c r="N817" s="8"/>
      <c r="O817" s="8"/>
    </row>
    <row r="818" spans="1:15" x14ac:dyDescent="0.25">
      <c r="A818" s="9">
        <v>32219</v>
      </c>
      <c r="B818" s="9">
        <f t="shared" si="49"/>
        <v>3</v>
      </c>
      <c r="C818" s="9">
        <f t="shared" si="50"/>
        <v>0</v>
      </c>
      <c r="D818" s="7" t="s">
        <v>781</v>
      </c>
      <c r="E818" s="8">
        <v>2645</v>
      </c>
      <c r="F818" s="8">
        <v>17268</v>
      </c>
      <c r="G818" s="8">
        <v>169736</v>
      </c>
      <c r="H818" s="8">
        <v>685506</v>
      </c>
      <c r="I818" s="8">
        <v>2000393.8238084563</v>
      </c>
      <c r="J818" s="8">
        <v>500</v>
      </c>
      <c r="K818" s="8">
        <v>500</v>
      </c>
      <c r="L818" s="7">
        <f t="shared" si="51"/>
        <v>872510</v>
      </c>
      <c r="M818" s="7">
        <f t="shared" si="48"/>
        <v>2872903.8238084563</v>
      </c>
      <c r="N818" s="8"/>
      <c r="O818" s="8"/>
    </row>
    <row r="819" spans="1:15" x14ac:dyDescent="0.25">
      <c r="A819" s="9">
        <v>32220</v>
      </c>
      <c r="B819" s="9">
        <f t="shared" si="49"/>
        <v>3</v>
      </c>
      <c r="C819" s="9">
        <f t="shared" si="50"/>
        <v>0</v>
      </c>
      <c r="D819" s="7" t="s">
        <v>782</v>
      </c>
      <c r="E819" s="8">
        <v>5583</v>
      </c>
      <c r="F819" s="8">
        <v>15000</v>
      </c>
      <c r="G819" s="8">
        <v>512820</v>
      </c>
      <c r="H819" s="8">
        <v>2743740</v>
      </c>
      <c r="I819" s="8">
        <v>4145535.3911565817</v>
      </c>
      <c r="J819" s="8">
        <v>500</v>
      </c>
      <c r="K819" s="8">
        <v>500</v>
      </c>
      <c r="L819" s="7">
        <f t="shared" si="51"/>
        <v>3271560</v>
      </c>
      <c r="M819" s="7">
        <f t="shared" si="48"/>
        <v>7417095.3911565822</v>
      </c>
      <c r="N819" s="8"/>
      <c r="O819" s="8"/>
    </row>
    <row r="820" spans="1:15" x14ac:dyDescent="0.25">
      <c r="A820" s="9">
        <v>32221</v>
      </c>
      <c r="B820" s="9">
        <f t="shared" si="49"/>
        <v>3</v>
      </c>
      <c r="C820" s="9">
        <f t="shared" si="50"/>
        <v>0</v>
      </c>
      <c r="D820" s="7" t="s">
        <v>2066</v>
      </c>
      <c r="E820" s="8">
        <v>1217</v>
      </c>
      <c r="F820" s="8">
        <v>11511</v>
      </c>
      <c r="G820" s="8">
        <v>36284</v>
      </c>
      <c r="H820" s="8">
        <v>6060</v>
      </c>
      <c r="I820" s="8">
        <v>938512.96706447774</v>
      </c>
      <c r="J820" s="8">
        <v>500</v>
      </c>
      <c r="K820" s="8">
        <v>500</v>
      </c>
      <c r="L820" s="7">
        <f t="shared" si="51"/>
        <v>53855</v>
      </c>
      <c r="M820" s="7">
        <f t="shared" si="48"/>
        <v>992367.96706447774</v>
      </c>
      <c r="N820" s="8"/>
      <c r="O820" s="8"/>
    </row>
    <row r="821" spans="1:15" x14ac:dyDescent="0.25">
      <c r="A821" s="9">
        <v>32222</v>
      </c>
      <c r="B821" s="9">
        <f t="shared" si="49"/>
        <v>3</v>
      </c>
      <c r="C821" s="9">
        <f t="shared" si="50"/>
        <v>0</v>
      </c>
      <c r="D821" s="7" t="s">
        <v>783</v>
      </c>
      <c r="E821" s="8">
        <v>534</v>
      </c>
      <c r="F821" s="8">
        <v>16982</v>
      </c>
      <c r="G821" s="8">
        <v>27499</v>
      </c>
      <c r="H821" s="8">
        <v>25317</v>
      </c>
      <c r="I821" s="8">
        <v>403162.82168504875</v>
      </c>
      <c r="J821" s="8">
        <v>500</v>
      </c>
      <c r="K821" s="8">
        <v>500</v>
      </c>
      <c r="L821" s="7">
        <f t="shared" si="51"/>
        <v>69798</v>
      </c>
      <c r="M821" s="7">
        <f t="shared" si="48"/>
        <v>472960.82168504875</v>
      </c>
      <c r="N821" s="8"/>
      <c r="O821" s="8"/>
    </row>
    <row r="822" spans="1:15" x14ac:dyDescent="0.25">
      <c r="A822" s="9">
        <v>32223</v>
      </c>
      <c r="B822" s="9">
        <f t="shared" si="49"/>
        <v>3</v>
      </c>
      <c r="C822" s="9">
        <f t="shared" si="50"/>
        <v>0</v>
      </c>
      <c r="D822" s="7" t="s">
        <v>784</v>
      </c>
      <c r="E822" s="8">
        <v>976</v>
      </c>
      <c r="F822" s="8">
        <v>11656</v>
      </c>
      <c r="G822" s="8">
        <v>44072</v>
      </c>
      <c r="H822" s="8">
        <v>114157</v>
      </c>
      <c r="I822" s="8">
        <v>739711.96987655794</v>
      </c>
      <c r="J822" s="8">
        <v>500</v>
      </c>
      <c r="K822" s="8">
        <v>500</v>
      </c>
      <c r="L822" s="7">
        <f t="shared" si="51"/>
        <v>169885</v>
      </c>
      <c r="M822" s="7">
        <f t="shared" si="48"/>
        <v>909596.96987655794</v>
      </c>
      <c r="N822" s="8"/>
      <c r="O822" s="8"/>
    </row>
    <row r="823" spans="1:15" x14ac:dyDescent="0.25">
      <c r="A823" s="9">
        <v>32301</v>
      </c>
      <c r="B823" s="9">
        <f t="shared" si="49"/>
        <v>3</v>
      </c>
      <c r="C823" s="9">
        <f t="shared" si="50"/>
        <v>0</v>
      </c>
      <c r="D823" s="7" t="s">
        <v>785</v>
      </c>
      <c r="E823" s="8">
        <v>3152</v>
      </c>
      <c r="F823" s="8">
        <v>5496</v>
      </c>
      <c r="G823" s="8">
        <v>287549</v>
      </c>
      <c r="H823" s="8">
        <v>804577</v>
      </c>
      <c r="I823" s="8">
        <v>2425990.975684619</v>
      </c>
      <c r="J823" s="8">
        <v>500</v>
      </c>
      <c r="K823" s="8">
        <v>500</v>
      </c>
      <c r="L823" s="7">
        <f t="shared" si="51"/>
        <v>1097622</v>
      </c>
      <c r="M823" s="7">
        <f t="shared" si="48"/>
        <v>3523612.975684619</v>
      </c>
      <c r="N823" s="8"/>
      <c r="O823" s="8"/>
    </row>
    <row r="824" spans="1:15" x14ac:dyDescent="0.25">
      <c r="A824" s="9">
        <v>32302</v>
      </c>
      <c r="B824" s="9">
        <f t="shared" si="49"/>
        <v>3</v>
      </c>
      <c r="C824" s="9">
        <f t="shared" si="50"/>
        <v>0</v>
      </c>
      <c r="D824" s="7" t="s">
        <v>786</v>
      </c>
      <c r="E824" s="8">
        <v>725</v>
      </c>
      <c r="F824" s="8">
        <v>2499</v>
      </c>
      <c r="G824" s="8">
        <v>132457</v>
      </c>
      <c r="H824" s="8">
        <v>618461</v>
      </c>
      <c r="I824" s="8">
        <v>657814.16452459921</v>
      </c>
      <c r="J824" s="8">
        <v>500</v>
      </c>
      <c r="K824" s="8">
        <v>500</v>
      </c>
      <c r="L824" s="7">
        <f t="shared" si="51"/>
        <v>753417</v>
      </c>
      <c r="M824" s="7">
        <f t="shared" si="48"/>
        <v>1411231.1645245992</v>
      </c>
      <c r="N824" s="8"/>
      <c r="O824" s="8"/>
    </row>
    <row r="825" spans="1:15" x14ac:dyDescent="0.25">
      <c r="A825" s="9">
        <v>32304</v>
      </c>
      <c r="B825" s="9">
        <f t="shared" si="49"/>
        <v>3</v>
      </c>
      <c r="C825" s="9">
        <f t="shared" si="50"/>
        <v>0</v>
      </c>
      <c r="D825" s="7" t="s">
        <v>787</v>
      </c>
      <c r="E825" s="8">
        <v>3002</v>
      </c>
      <c r="F825" s="8">
        <v>10278</v>
      </c>
      <c r="G825" s="8">
        <v>174865</v>
      </c>
      <c r="H825" s="8">
        <v>1072174</v>
      </c>
      <c r="I825" s="8">
        <v>2151504.8950045821</v>
      </c>
      <c r="J825" s="8">
        <v>500</v>
      </c>
      <c r="K825" s="8">
        <v>500</v>
      </c>
      <c r="L825" s="7">
        <f t="shared" si="51"/>
        <v>1257317</v>
      </c>
      <c r="M825" s="7">
        <f t="shared" si="48"/>
        <v>3408821.8950045821</v>
      </c>
      <c r="N825" s="8"/>
      <c r="O825" s="8"/>
    </row>
    <row r="826" spans="1:15" x14ac:dyDescent="0.25">
      <c r="A826" s="9">
        <v>32305</v>
      </c>
      <c r="B826" s="9">
        <f t="shared" si="49"/>
        <v>3</v>
      </c>
      <c r="C826" s="9">
        <f t="shared" si="50"/>
        <v>0</v>
      </c>
      <c r="D826" s="7" t="s">
        <v>788</v>
      </c>
      <c r="E826" s="8">
        <v>4635</v>
      </c>
      <c r="F826" s="8">
        <v>4987</v>
      </c>
      <c r="G826" s="8">
        <v>347974</v>
      </c>
      <c r="H826" s="8">
        <v>423293</v>
      </c>
      <c r="I826" s="8">
        <v>3543322.6076557096</v>
      </c>
      <c r="J826" s="8">
        <v>500</v>
      </c>
      <c r="K826" s="8">
        <v>500</v>
      </c>
      <c r="L826" s="7">
        <f t="shared" si="51"/>
        <v>776254</v>
      </c>
      <c r="M826" s="7">
        <f t="shared" si="48"/>
        <v>4319576.6076557096</v>
      </c>
      <c r="N826" s="8"/>
      <c r="O826" s="8"/>
    </row>
    <row r="827" spans="1:15" x14ac:dyDescent="0.25">
      <c r="A827" s="9">
        <v>32306</v>
      </c>
      <c r="B827" s="9">
        <f t="shared" si="49"/>
        <v>3</v>
      </c>
      <c r="C827" s="9">
        <f t="shared" si="50"/>
        <v>0</v>
      </c>
      <c r="D827" s="7" t="s">
        <v>789</v>
      </c>
      <c r="E827" s="8">
        <v>2928</v>
      </c>
      <c r="F827" s="8">
        <v>2833</v>
      </c>
      <c r="G827" s="8">
        <v>220432</v>
      </c>
      <c r="H827" s="8">
        <v>595837</v>
      </c>
      <c r="I827" s="8">
        <v>2271802.0137149515</v>
      </c>
      <c r="J827" s="8">
        <v>500</v>
      </c>
      <c r="K827" s="8">
        <v>500</v>
      </c>
      <c r="L827" s="7">
        <f t="shared" si="51"/>
        <v>819102</v>
      </c>
      <c r="M827" s="7">
        <f t="shared" si="48"/>
        <v>3090904.0137149515</v>
      </c>
      <c r="N827" s="8"/>
      <c r="O827" s="8"/>
    </row>
    <row r="828" spans="1:15" x14ac:dyDescent="0.25">
      <c r="A828" s="9">
        <v>32307</v>
      </c>
      <c r="B828" s="9">
        <f t="shared" si="49"/>
        <v>3</v>
      </c>
      <c r="C828" s="9">
        <f t="shared" si="50"/>
        <v>0</v>
      </c>
      <c r="D828" s="7" t="s">
        <v>790</v>
      </c>
      <c r="E828" s="8">
        <v>4302</v>
      </c>
      <c r="F828" s="8">
        <v>65</v>
      </c>
      <c r="G828" s="8">
        <v>256768</v>
      </c>
      <c r="H828" s="8">
        <v>312705</v>
      </c>
      <c r="I828" s="8">
        <v>3338526.2249267814</v>
      </c>
      <c r="J828" s="8">
        <v>500</v>
      </c>
      <c r="K828" s="8">
        <v>500</v>
      </c>
      <c r="L828" s="7">
        <f t="shared" si="51"/>
        <v>569538</v>
      </c>
      <c r="M828" s="7">
        <f t="shared" si="48"/>
        <v>3908064.2249267814</v>
      </c>
      <c r="N828" s="8"/>
      <c r="O828" s="8"/>
    </row>
    <row r="829" spans="1:15" x14ac:dyDescent="0.25">
      <c r="A829" s="9">
        <v>32308</v>
      </c>
      <c r="B829" s="9">
        <f t="shared" si="49"/>
        <v>3</v>
      </c>
      <c r="C829" s="9">
        <f t="shared" si="50"/>
        <v>0</v>
      </c>
      <c r="D829" s="7" t="s">
        <v>791</v>
      </c>
      <c r="E829" s="8">
        <v>1286</v>
      </c>
      <c r="F829" s="8">
        <v>18574</v>
      </c>
      <c r="G829" s="8">
        <v>88340</v>
      </c>
      <c r="H829" s="8">
        <v>153606</v>
      </c>
      <c r="I829" s="8">
        <v>999042.7878276977</v>
      </c>
      <c r="J829" s="8">
        <v>500</v>
      </c>
      <c r="K829" s="8">
        <v>500</v>
      </c>
      <c r="L829" s="7">
        <f t="shared" si="51"/>
        <v>260520</v>
      </c>
      <c r="M829" s="7">
        <f t="shared" si="48"/>
        <v>1259562.7878276976</v>
      </c>
      <c r="N829" s="8"/>
      <c r="O829" s="8"/>
    </row>
    <row r="830" spans="1:15" x14ac:dyDescent="0.25">
      <c r="A830" s="9">
        <v>32309</v>
      </c>
      <c r="B830" s="9">
        <f t="shared" si="49"/>
        <v>3</v>
      </c>
      <c r="C830" s="9">
        <f t="shared" si="50"/>
        <v>0</v>
      </c>
      <c r="D830" s="7" t="s">
        <v>792</v>
      </c>
      <c r="E830" s="8">
        <v>1630</v>
      </c>
      <c r="F830" s="8">
        <v>5660</v>
      </c>
      <c r="G830" s="8">
        <v>82700</v>
      </c>
      <c r="H830" s="8">
        <v>42031</v>
      </c>
      <c r="I830" s="8">
        <v>1274750.7094887695</v>
      </c>
      <c r="J830" s="8">
        <v>500</v>
      </c>
      <c r="K830" s="8">
        <v>500</v>
      </c>
      <c r="L830" s="7">
        <f t="shared" si="51"/>
        <v>130391</v>
      </c>
      <c r="M830" s="7">
        <f t="shared" si="48"/>
        <v>1405141.7094887695</v>
      </c>
      <c r="N830" s="8"/>
      <c r="O830" s="8"/>
    </row>
    <row r="831" spans="1:15" x14ac:dyDescent="0.25">
      <c r="A831" s="9">
        <v>32310</v>
      </c>
      <c r="B831" s="9">
        <f t="shared" si="49"/>
        <v>3</v>
      </c>
      <c r="C831" s="9">
        <f t="shared" si="50"/>
        <v>0</v>
      </c>
      <c r="D831" s="7" t="s">
        <v>793</v>
      </c>
      <c r="E831" s="8">
        <v>1017</v>
      </c>
      <c r="F831" s="8">
        <v>4960</v>
      </c>
      <c r="G831" s="8">
        <v>64728</v>
      </c>
      <c r="H831" s="8">
        <v>34942</v>
      </c>
      <c r="I831" s="8">
        <v>781075.50118988939</v>
      </c>
      <c r="J831" s="8">
        <v>500</v>
      </c>
      <c r="K831" s="8">
        <v>500</v>
      </c>
      <c r="L831" s="7">
        <f t="shared" si="51"/>
        <v>104630</v>
      </c>
      <c r="M831" s="7">
        <f t="shared" si="48"/>
        <v>885705.50118988939</v>
      </c>
      <c r="N831" s="8"/>
      <c r="O831" s="8"/>
    </row>
    <row r="832" spans="1:15" x14ac:dyDescent="0.25">
      <c r="A832" s="9">
        <v>32311</v>
      </c>
      <c r="B832" s="9">
        <f t="shared" si="49"/>
        <v>3</v>
      </c>
      <c r="C832" s="9">
        <f t="shared" si="50"/>
        <v>0</v>
      </c>
      <c r="D832" s="7" t="s">
        <v>794</v>
      </c>
      <c r="E832" s="8">
        <v>1431</v>
      </c>
      <c r="F832" s="8">
        <v>6376</v>
      </c>
      <c r="G832" s="8">
        <v>95148</v>
      </c>
      <c r="H832" s="8">
        <v>91105</v>
      </c>
      <c r="I832" s="8">
        <v>1112071.5710544472</v>
      </c>
      <c r="J832" s="8">
        <v>500</v>
      </c>
      <c r="K832" s="8">
        <v>500</v>
      </c>
      <c r="L832" s="7">
        <f t="shared" si="51"/>
        <v>192629</v>
      </c>
      <c r="M832" s="7">
        <f t="shared" si="48"/>
        <v>1304700.5710544472</v>
      </c>
      <c r="N832" s="8"/>
      <c r="O832" s="8"/>
    </row>
    <row r="833" spans="1:15" x14ac:dyDescent="0.25">
      <c r="A833" s="9">
        <v>32312</v>
      </c>
      <c r="B833" s="9">
        <f t="shared" si="49"/>
        <v>3</v>
      </c>
      <c r="C833" s="9">
        <f t="shared" si="50"/>
        <v>0</v>
      </c>
      <c r="D833" s="7" t="s">
        <v>795</v>
      </c>
      <c r="E833" s="8">
        <v>1038</v>
      </c>
      <c r="F833" s="8">
        <v>4693</v>
      </c>
      <c r="G833" s="8">
        <v>50770</v>
      </c>
      <c r="H833" s="8">
        <v>19723</v>
      </c>
      <c r="I833" s="8">
        <v>804795.82015391241</v>
      </c>
      <c r="J833" s="8">
        <v>500</v>
      </c>
      <c r="K833" s="8">
        <v>500</v>
      </c>
      <c r="L833" s="7">
        <f t="shared" si="51"/>
        <v>75186</v>
      </c>
      <c r="M833" s="7">
        <f t="shared" si="48"/>
        <v>879981.82015391241</v>
      </c>
      <c r="N833" s="8"/>
      <c r="O833" s="8"/>
    </row>
    <row r="834" spans="1:15" x14ac:dyDescent="0.25">
      <c r="A834" s="9">
        <v>32313</v>
      </c>
      <c r="B834" s="9">
        <f t="shared" si="49"/>
        <v>3</v>
      </c>
      <c r="C834" s="9">
        <f t="shared" si="50"/>
        <v>0</v>
      </c>
      <c r="D834" s="7" t="s">
        <v>796</v>
      </c>
      <c r="E834" s="8">
        <v>3241</v>
      </c>
      <c r="F834" s="8">
        <v>6982</v>
      </c>
      <c r="G834" s="8">
        <v>243143</v>
      </c>
      <c r="H834" s="8">
        <v>321399</v>
      </c>
      <c r="I834" s="8">
        <v>2552191.4689251534</v>
      </c>
      <c r="J834" s="8">
        <v>500</v>
      </c>
      <c r="K834" s="8">
        <v>500</v>
      </c>
      <c r="L834" s="7">
        <f t="shared" si="51"/>
        <v>571524</v>
      </c>
      <c r="M834" s="7">
        <f t="shared" si="48"/>
        <v>3123715.4689251534</v>
      </c>
      <c r="N834" s="8"/>
      <c r="O834" s="8"/>
    </row>
    <row r="835" spans="1:15" x14ac:dyDescent="0.25">
      <c r="A835" s="9">
        <v>32314</v>
      </c>
      <c r="B835" s="9">
        <f t="shared" si="49"/>
        <v>3</v>
      </c>
      <c r="C835" s="9">
        <f t="shared" si="50"/>
        <v>0</v>
      </c>
      <c r="D835" s="7" t="s">
        <v>2067</v>
      </c>
      <c r="E835" s="8">
        <v>2879</v>
      </c>
      <c r="F835" s="8">
        <v>14949</v>
      </c>
      <c r="G835" s="8">
        <v>199533</v>
      </c>
      <c r="H835" s="8">
        <v>525493</v>
      </c>
      <c r="I835" s="8">
        <v>2226475.4763065153</v>
      </c>
      <c r="J835" s="8">
        <v>500</v>
      </c>
      <c r="K835" s="8">
        <v>500</v>
      </c>
      <c r="L835" s="7">
        <f t="shared" si="51"/>
        <v>739975</v>
      </c>
      <c r="M835" s="7">
        <f t="shared" si="48"/>
        <v>2966450.4763065153</v>
      </c>
      <c r="N835" s="8"/>
      <c r="O835" s="8"/>
    </row>
    <row r="836" spans="1:15" x14ac:dyDescent="0.25">
      <c r="A836" s="9">
        <v>32315</v>
      </c>
      <c r="B836" s="9">
        <f t="shared" si="49"/>
        <v>3</v>
      </c>
      <c r="C836" s="9">
        <f t="shared" si="50"/>
        <v>0</v>
      </c>
      <c r="D836" s="7" t="s">
        <v>797</v>
      </c>
      <c r="E836" s="8">
        <v>2307</v>
      </c>
      <c r="F836" s="8">
        <v>8657</v>
      </c>
      <c r="G836" s="8">
        <v>140047</v>
      </c>
      <c r="H836" s="8">
        <v>487997</v>
      </c>
      <c r="I836" s="8">
        <v>1783272.5108419738</v>
      </c>
      <c r="J836" s="8">
        <v>500</v>
      </c>
      <c r="K836" s="8">
        <v>500</v>
      </c>
      <c r="L836" s="7">
        <f t="shared" si="51"/>
        <v>636701</v>
      </c>
      <c r="M836" s="7">
        <f t="shared" si="48"/>
        <v>2419973.5108419741</v>
      </c>
      <c r="N836" s="8"/>
      <c r="O836" s="8"/>
    </row>
    <row r="837" spans="1:15" x14ac:dyDescent="0.25">
      <c r="A837" s="9">
        <v>32316</v>
      </c>
      <c r="B837" s="9">
        <f t="shared" si="49"/>
        <v>3</v>
      </c>
      <c r="C837" s="9">
        <f t="shared" si="50"/>
        <v>0</v>
      </c>
      <c r="D837" s="7" t="s">
        <v>798</v>
      </c>
      <c r="E837" s="8">
        <v>3862</v>
      </c>
      <c r="F837" s="8">
        <v>10585</v>
      </c>
      <c r="G837" s="8">
        <v>229558</v>
      </c>
      <c r="H837" s="8">
        <v>538827</v>
      </c>
      <c r="I837" s="8">
        <v>2968341.2620378979</v>
      </c>
      <c r="J837" s="8">
        <v>500</v>
      </c>
      <c r="K837" s="8">
        <v>500</v>
      </c>
      <c r="L837" s="7">
        <f t="shared" si="51"/>
        <v>778970</v>
      </c>
      <c r="M837" s="7">
        <f t="shared" si="48"/>
        <v>3747311.2620378979</v>
      </c>
      <c r="N837" s="8"/>
      <c r="O837" s="8"/>
    </row>
    <row r="838" spans="1:15" x14ac:dyDescent="0.25">
      <c r="A838" s="9">
        <v>32317</v>
      </c>
      <c r="B838" s="9">
        <f t="shared" si="49"/>
        <v>3</v>
      </c>
      <c r="C838" s="9">
        <f t="shared" si="50"/>
        <v>0</v>
      </c>
      <c r="D838" s="7" t="s">
        <v>799</v>
      </c>
      <c r="E838" s="8">
        <v>1041</v>
      </c>
      <c r="F838" s="8">
        <v>6435</v>
      </c>
      <c r="G838" s="8">
        <v>51264</v>
      </c>
      <c r="H838" s="8">
        <v>47638</v>
      </c>
      <c r="I838" s="8">
        <v>809688.32532741409</v>
      </c>
      <c r="J838" s="8">
        <v>500</v>
      </c>
      <c r="K838" s="8">
        <v>500</v>
      </c>
      <c r="L838" s="7">
        <f t="shared" si="51"/>
        <v>105337</v>
      </c>
      <c r="M838" s="7">
        <f t="shared" ref="M838:M901" si="52">L838+I838</f>
        <v>915025.32532741409</v>
      </c>
      <c r="N838" s="8"/>
      <c r="O838" s="8"/>
    </row>
    <row r="839" spans="1:15" x14ac:dyDescent="0.25">
      <c r="A839" s="9">
        <v>32318</v>
      </c>
      <c r="B839" s="9">
        <f t="shared" ref="B839:B902" si="53">INT(A839/10000)</f>
        <v>3</v>
      </c>
      <c r="C839" s="9">
        <f t="shared" ref="C839:C902" si="54">IF(E839&lt;=10000,0,IF(E839&lt;=20000,1,IF(E839&lt;=50000,2,3)))</f>
        <v>0</v>
      </c>
      <c r="D839" s="7" t="s">
        <v>800</v>
      </c>
      <c r="E839" s="8">
        <v>2777</v>
      </c>
      <c r="F839" s="8">
        <v>17381</v>
      </c>
      <c r="G839" s="8">
        <v>173912</v>
      </c>
      <c r="H839" s="8">
        <v>512681</v>
      </c>
      <c r="I839" s="8">
        <v>2104369.5923944507</v>
      </c>
      <c r="J839" s="8">
        <v>500</v>
      </c>
      <c r="K839" s="8">
        <v>500</v>
      </c>
      <c r="L839" s="7">
        <f t="shared" ref="L839:L902" si="55">F839/J839*500+G839/K839*500+H839</f>
        <v>703974</v>
      </c>
      <c r="M839" s="7">
        <f t="shared" si="52"/>
        <v>2808343.5923944507</v>
      </c>
      <c r="N839" s="8"/>
      <c r="O839" s="8"/>
    </row>
    <row r="840" spans="1:15" x14ac:dyDescent="0.25">
      <c r="A840" s="9">
        <v>32319</v>
      </c>
      <c r="B840" s="9">
        <f t="shared" si="53"/>
        <v>3</v>
      </c>
      <c r="C840" s="9">
        <f t="shared" si="54"/>
        <v>0</v>
      </c>
      <c r="D840" s="7" t="s">
        <v>801</v>
      </c>
      <c r="E840" s="8">
        <v>2990</v>
      </c>
      <c r="F840" s="8">
        <v>3192</v>
      </c>
      <c r="G840" s="8">
        <v>205850</v>
      </c>
      <c r="H840" s="8">
        <v>547992</v>
      </c>
      <c r="I840" s="8">
        <v>2331232.316218033</v>
      </c>
      <c r="J840" s="8">
        <v>500</v>
      </c>
      <c r="K840" s="8">
        <v>500</v>
      </c>
      <c r="L840" s="7">
        <f t="shared" si="55"/>
        <v>757034</v>
      </c>
      <c r="M840" s="7">
        <f t="shared" si="52"/>
        <v>3088266.316218033</v>
      </c>
      <c r="N840" s="8"/>
      <c r="O840" s="8"/>
    </row>
    <row r="841" spans="1:15" x14ac:dyDescent="0.25">
      <c r="A841" s="9">
        <v>32320</v>
      </c>
      <c r="B841" s="9">
        <f t="shared" si="53"/>
        <v>3</v>
      </c>
      <c r="C841" s="9">
        <f t="shared" si="54"/>
        <v>0</v>
      </c>
      <c r="D841" s="7" t="s">
        <v>802</v>
      </c>
      <c r="E841" s="8">
        <v>1983</v>
      </c>
      <c r="F841" s="8">
        <v>3899</v>
      </c>
      <c r="G841" s="8">
        <v>132833</v>
      </c>
      <c r="H841" s="8">
        <v>104109</v>
      </c>
      <c r="I841" s="8">
        <v>1518706.1271704617</v>
      </c>
      <c r="J841" s="8">
        <v>500</v>
      </c>
      <c r="K841" s="8">
        <v>500</v>
      </c>
      <c r="L841" s="7">
        <f t="shared" si="55"/>
        <v>240841</v>
      </c>
      <c r="M841" s="7">
        <f t="shared" si="52"/>
        <v>1759547.1271704617</v>
      </c>
      <c r="N841" s="8"/>
      <c r="O841" s="8"/>
    </row>
    <row r="842" spans="1:15" x14ac:dyDescent="0.25">
      <c r="A842" s="9">
        <v>32321</v>
      </c>
      <c r="B842" s="9">
        <f t="shared" si="53"/>
        <v>3</v>
      </c>
      <c r="C842" s="9">
        <f t="shared" si="54"/>
        <v>0</v>
      </c>
      <c r="D842" s="7" t="s">
        <v>803</v>
      </c>
      <c r="E842" s="8">
        <v>707</v>
      </c>
      <c r="F842" s="8">
        <v>4760</v>
      </c>
      <c r="G842" s="8">
        <v>38124</v>
      </c>
      <c r="H842" s="8">
        <v>59330</v>
      </c>
      <c r="I842" s="8">
        <v>550522.57982824871</v>
      </c>
      <c r="J842" s="8">
        <v>500</v>
      </c>
      <c r="K842" s="8">
        <v>500</v>
      </c>
      <c r="L842" s="7">
        <f t="shared" si="55"/>
        <v>102214</v>
      </c>
      <c r="M842" s="7">
        <f t="shared" si="52"/>
        <v>652736.57982824871</v>
      </c>
      <c r="N842" s="8"/>
      <c r="O842" s="8"/>
    </row>
    <row r="843" spans="1:15" x14ac:dyDescent="0.25">
      <c r="A843" s="9">
        <v>32322</v>
      </c>
      <c r="B843" s="9">
        <f t="shared" si="53"/>
        <v>3</v>
      </c>
      <c r="C843" s="9">
        <f t="shared" si="54"/>
        <v>0</v>
      </c>
      <c r="D843" s="7" t="s">
        <v>804</v>
      </c>
      <c r="E843" s="8">
        <v>514</v>
      </c>
      <c r="F843" s="8">
        <v>5213</v>
      </c>
      <c r="G843" s="8">
        <v>29225</v>
      </c>
      <c r="H843" s="8">
        <v>23409</v>
      </c>
      <c r="I843" s="8">
        <v>397704.16999893449</v>
      </c>
      <c r="J843" s="8">
        <v>500</v>
      </c>
      <c r="K843" s="8">
        <v>500</v>
      </c>
      <c r="L843" s="7">
        <f t="shared" si="55"/>
        <v>57847</v>
      </c>
      <c r="M843" s="7">
        <f t="shared" si="52"/>
        <v>455551.16999893449</v>
      </c>
      <c r="N843" s="8"/>
      <c r="O843" s="8"/>
    </row>
    <row r="844" spans="1:15" x14ac:dyDescent="0.25">
      <c r="A844" s="9">
        <v>32323</v>
      </c>
      <c r="B844" s="9">
        <f t="shared" si="53"/>
        <v>3</v>
      </c>
      <c r="C844" s="9">
        <f t="shared" si="54"/>
        <v>0</v>
      </c>
      <c r="D844" s="7" t="s">
        <v>805</v>
      </c>
      <c r="E844" s="8">
        <v>2486</v>
      </c>
      <c r="F844" s="8">
        <v>1542</v>
      </c>
      <c r="G844" s="8">
        <v>188003</v>
      </c>
      <c r="H844" s="8">
        <v>624848</v>
      </c>
      <c r="I844" s="8">
        <v>1919674.2245969255</v>
      </c>
      <c r="J844" s="8">
        <v>500</v>
      </c>
      <c r="K844" s="8">
        <v>500</v>
      </c>
      <c r="L844" s="7">
        <f t="shared" si="55"/>
        <v>814393</v>
      </c>
      <c r="M844" s="7">
        <f t="shared" si="52"/>
        <v>2734067.2245969255</v>
      </c>
      <c r="N844" s="8"/>
      <c r="O844" s="8"/>
    </row>
    <row r="845" spans="1:15" x14ac:dyDescent="0.25">
      <c r="A845" s="9">
        <v>32324</v>
      </c>
      <c r="B845" s="9">
        <f t="shared" si="53"/>
        <v>3</v>
      </c>
      <c r="C845" s="9">
        <f t="shared" si="54"/>
        <v>0</v>
      </c>
      <c r="D845" s="7" t="s">
        <v>806</v>
      </c>
      <c r="E845" s="8">
        <v>477</v>
      </c>
      <c r="F845" s="8">
        <v>11349</v>
      </c>
      <c r="G845" s="8">
        <v>33702</v>
      </c>
      <c r="H845" s="8">
        <v>61465</v>
      </c>
      <c r="I845" s="8">
        <v>372384.38545910822</v>
      </c>
      <c r="J845" s="8">
        <v>500</v>
      </c>
      <c r="K845" s="8">
        <v>500</v>
      </c>
      <c r="L845" s="7">
        <f t="shared" si="55"/>
        <v>106516</v>
      </c>
      <c r="M845" s="7">
        <f t="shared" si="52"/>
        <v>478900.38545910822</v>
      </c>
      <c r="N845" s="8"/>
      <c r="O845" s="8"/>
    </row>
    <row r="846" spans="1:15" x14ac:dyDescent="0.25">
      <c r="A846" s="9">
        <v>32325</v>
      </c>
      <c r="B846" s="9">
        <f t="shared" si="53"/>
        <v>3</v>
      </c>
      <c r="C846" s="9">
        <f t="shared" si="54"/>
        <v>0</v>
      </c>
      <c r="D846" s="7" t="s">
        <v>807</v>
      </c>
      <c r="E846" s="8">
        <v>1232</v>
      </c>
      <c r="F846" s="8">
        <v>5637</v>
      </c>
      <c r="G846" s="8">
        <v>67686</v>
      </c>
      <c r="H846" s="8">
        <v>76048</v>
      </c>
      <c r="I846" s="8">
        <v>962496.48801060021</v>
      </c>
      <c r="J846" s="8">
        <v>500</v>
      </c>
      <c r="K846" s="8">
        <v>500</v>
      </c>
      <c r="L846" s="7">
        <f t="shared" si="55"/>
        <v>149371</v>
      </c>
      <c r="M846" s="7">
        <f t="shared" si="52"/>
        <v>1111867.4880106002</v>
      </c>
      <c r="N846" s="8"/>
      <c r="O846" s="8"/>
    </row>
    <row r="847" spans="1:15" x14ac:dyDescent="0.25">
      <c r="A847" s="9">
        <v>32326</v>
      </c>
      <c r="B847" s="9">
        <f t="shared" si="53"/>
        <v>3</v>
      </c>
      <c r="C847" s="9">
        <f t="shared" si="54"/>
        <v>0</v>
      </c>
      <c r="D847" s="7" t="s">
        <v>808</v>
      </c>
      <c r="E847" s="8">
        <v>979</v>
      </c>
      <c r="F847" s="8">
        <v>4017</v>
      </c>
      <c r="G847" s="8">
        <v>59904</v>
      </c>
      <c r="H847" s="8">
        <v>52397</v>
      </c>
      <c r="I847" s="8">
        <v>758675.24796747731</v>
      </c>
      <c r="J847" s="8">
        <v>500</v>
      </c>
      <c r="K847" s="8">
        <v>500</v>
      </c>
      <c r="L847" s="7">
        <f t="shared" si="55"/>
        <v>116318</v>
      </c>
      <c r="M847" s="7">
        <f t="shared" si="52"/>
        <v>874993.24796747731</v>
      </c>
      <c r="N847" s="8"/>
      <c r="O847" s="8"/>
    </row>
    <row r="848" spans="1:15" x14ac:dyDescent="0.25">
      <c r="A848" s="9">
        <v>32327</v>
      </c>
      <c r="B848" s="9">
        <f t="shared" si="53"/>
        <v>3</v>
      </c>
      <c r="C848" s="9">
        <f t="shared" si="54"/>
        <v>0</v>
      </c>
      <c r="D848" s="7" t="s">
        <v>809</v>
      </c>
      <c r="E848" s="8">
        <v>4810</v>
      </c>
      <c r="F848" s="8">
        <v>4778</v>
      </c>
      <c r="G848" s="8">
        <v>385293</v>
      </c>
      <c r="H848" s="8">
        <v>1405410</v>
      </c>
      <c r="I848" s="8">
        <v>3632373.9923420679</v>
      </c>
      <c r="J848" s="8">
        <v>500</v>
      </c>
      <c r="K848" s="8">
        <v>500</v>
      </c>
      <c r="L848" s="7">
        <f t="shared" si="55"/>
        <v>1795481</v>
      </c>
      <c r="M848" s="7">
        <f t="shared" si="52"/>
        <v>5427854.9923420679</v>
      </c>
      <c r="N848" s="8"/>
      <c r="O848" s="8"/>
    </row>
    <row r="849" spans="1:15" x14ac:dyDescent="0.25">
      <c r="A849" s="9">
        <v>32330</v>
      </c>
      <c r="B849" s="9">
        <f t="shared" si="53"/>
        <v>3</v>
      </c>
      <c r="C849" s="9">
        <f t="shared" si="54"/>
        <v>0</v>
      </c>
      <c r="D849" s="7" t="s">
        <v>810</v>
      </c>
      <c r="E849" s="8">
        <v>3112</v>
      </c>
      <c r="F849" s="8">
        <v>2042</v>
      </c>
      <c r="G849" s="8">
        <v>262563</v>
      </c>
      <c r="H849" s="8">
        <v>457303</v>
      </c>
      <c r="I849" s="8">
        <v>2360006.4492151211</v>
      </c>
      <c r="J849" s="8">
        <v>500</v>
      </c>
      <c r="K849" s="8">
        <v>500</v>
      </c>
      <c r="L849" s="7">
        <f t="shared" si="55"/>
        <v>721908</v>
      </c>
      <c r="M849" s="7">
        <f t="shared" si="52"/>
        <v>3081914.4492151211</v>
      </c>
      <c r="N849" s="8"/>
      <c r="O849" s="8"/>
    </row>
    <row r="850" spans="1:15" x14ac:dyDescent="0.25">
      <c r="A850" s="9">
        <v>32331</v>
      </c>
      <c r="B850" s="9">
        <f t="shared" si="53"/>
        <v>3</v>
      </c>
      <c r="C850" s="9">
        <f t="shared" si="54"/>
        <v>0</v>
      </c>
      <c r="D850" s="7" t="s">
        <v>811</v>
      </c>
      <c r="E850" s="8">
        <v>1548</v>
      </c>
      <c r="F850" s="8">
        <v>2700</v>
      </c>
      <c r="G850" s="8">
        <v>129671</v>
      </c>
      <c r="H850" s="8">
        <v>692098</v>
      </c>
      <c r="I850" s="8">
        <v>1112019.047390071</v>
      </c>
      <c r="J850" s="8">
        <v>500</v>
      </c>
      <c r="K850" s="8">
        <v>500</v>
      </c>
      <c r="L850" s="7">
        <f t="shared" si="55"/>
        <v>824469</v>
      </c>
      <c r="M850" s="7">
        <f t="shared" si="52"/>
        <v>1936488.047390071</v>
      </c>
      <c r="N850" s="8"/>
      <c r="O850" s="8"/>
    </row>
    <row r="851" spans="1:15" x14ac:dyDescent="0.25">
      <c r="A851" s="9">
        <v>32332</v>
      </c>
      <c r="B851" s="9">
        <f t="shared" si="53"/>
        <v>3</v>
      </c>
      <c r="C851" s="9">
        <f t="shared" si="54"/>
        <v>0</v>
      </c>
      <c r="D851" s="7" t="s">
        <v>812</v>
      </c>
      <c r="E851" s="8">
        <v>2019</v>
      </c>
      <c r="F851" s="8">
        <v>4558</v>
      </c>
      <c r="G851" s="8">
        <v>155069</v>
      </c>
      <c r="H851" s="8">
        <v>1680441</v>
      </c>
      <c r="I851" s="8">
        <v>1426282.4746468475</v>
      </c>
      <c r="J851" s="8">
        <v>500</v>
      </c>
      <c r="K851" s="8">
        <v>500</v>
      </c>
      <c r="L851" s="7">
        <f t="shared" si="55"/>
        <v>1840068</v>
      </c>
      <c r="M851" s="7">
        <f t="shared" si="52"/>
        <v>3266350.4746468477</v>
      </c>
      <c r="N851" s="8"/>
      <c r="O851" s="8"/>
    </row>
    <row r="852" spans="1:15" x14ac:dyDescent="0.25">
      <c r="A852" s="9">
        <v>32333</v>
      </c>
      <c r="B852" s="9">
        <f t="shared" si="53"/>
        <v>3</v>
      </c>
      <c r="C852" s="9">
        <f t="shared" si="54"/>
        <v>0</v>
      </c>
      <c r="D852" s="7" t="s">
        <v>813</v>
      </c>
      <c r="E852" s="8">
        <v>1103</v>
      </c>
      <c r="F852" s="8">
        <v>3929</v>
      </c>
      <c r="G852" s="8">
        <v>59823</v>
      </c>
      <c r="H852" s="8">
        <v>26586</v>
      </c>
      <c r="I852" s="8">
        <v>851803.59571070119</v>
      </c>
      <c r="J852" s="8">
        <v>500</v>
      </c>
      <c r="K852" s="8">
        <v>500</v>
      </c>
      <c r="L852" s="7">
        <f t="shared" si="55"/>
        <v>90338</v>
      </c>
      <c r="M852" s="7">
        <f t="shared" si="52"/>
        <v>942141.59571070119</v>
      </c>
      <c r="N852" s="8"/>
      <c r="O852" s="8"/>
    </row>
    <row r="853" spans="1:15" x14ac:dyDescent="0.25">
      <c r="A853" s="9">
        <v>32334</v>
      </c>
      <c r="B853" s="9">
        <f t="shared" si="53"/>
        <v>3</v>
      </c>
      <c r="C853" s="9">
        <f t="shared" si="54"/>
        <v>0</v>
      </c>
      <c r="D853" s="7" t="s">
        <v>814</v>
      </c>
      <c r="E853" s="8">
        <v>1063</v>
      </c>
      <c r="F853" s="8">
        <v>3972</v>
      </c>
      <c r="G853" s="8">
        <v>144860</v>
      </c>
      <c r="H853" s="8">
        <v>1444796</v>
      </c>
      <c r="I853" s="8">
        <v>742601.17215766979</v>
      </c>
      <c r="J853" s="8">
        <v>500</v>
      </c>
      <c r="K853" s="8">
        <v>500</v>
      </c>
      <c r="L853" s="7">
        <f t="shared" si="55"/>
        <v>1593628</v>
      </c>
      <c r="M853" s="7">
        <f t="shared" si="52"/>
        <v>2336229.1721576699</v>
      </c>
      <c r="N853" s="8"/>
      <c r="O853" s="8"/>
    </row>
    <row r="854" spans="1:15" x14ac:dyDescent="0.25">
      <c r="A854" s="9">
        <v>32335</v>
      </c>
      <c r="B854" s="9">
        <f t="shared" si="53"/>
        <v>3</v>
      </c>
      <c r="C854" s="9">
        <f t="shared" si="54"/>
        <v>0</v>
      </c>
      <c r="D854" s="7" t="s">
        <v>815</v>
      </c>
      <c r="E854" s="8">
        <v>1514</v>
      </c>
      <c r="F854" s="8">
        <v>6851</v>
      </c>
      <c r="G854" s="8">
        <v>76401</v>
      </c>
      <c r="H854" s="8">
        <v>115929</v>
      </c>
      <c r="I854" s="8">
        <v>1171021.9391217495</v>
      </c>
      <c r="J854" s="8">
        <v>500</v>
      </c>
      <c r="K854" s="8">
        <v>500</v>
      </c>
      <c r="L854" s="7">
        <f t="shared" si="55"/>
        <v>199181</v>
      </c>
      <c r="M854" s="7">
        <f t="shared" si="52"/>
        <v>1370202.9391217495</v>
      </c>
      <c r="N854" s="8"/>
      <c r="O854" s="8"/>
    </row>
    <row r="855" spans="1:15" x14ac:dyDescent="0.25">
      <c r="A855" s="9">
        <v>32336</v>
      </c>
      <c r="B855" s="9">
        <f t="shared" si="53"/>
        <v>3</v>
      </c>
      <c r="C855" s="9">
        <f t="shared" si="54"/>
        <v>0</v>
      </c>
      <c r="D855" s="7" t="s">
        <v>816</v>
      </c>
      <c r="E855" s="8">
        <v>1889</v>
      </c>
      <c r="F855" s="8">
        <v>3838</v>
      </c>
      <c r="G855" s="8">
        <v>122686</v>
      </c>
      <c r="H855" s="8">
        <v>180091</v>
      </c>
      <c r="I855" s="8">
        <v>1476824.6053145984</v>
      </c>
      <c r="J855" s="8">
        <v>500</v>
      </c>
      <c r="K855" s="8">
        <v>500</v>
      </c>
      <c r="L855" s="7">
        <f t="shared" si="55"/>
        <v>306615</v>
      </c>
      <c r="M855" s="7">
        <f t="shared" si="52"/>
        <v>1783439.6053145984</v>
      </c>
      <c r="N855" s="8"/>
      <c r="O855" s="8"/>
    </row>
    <row r="856" spans="1:15" x14ac:dyDescent="0.25">
      <c r="A856" s="9">
        <v>32337</v>
      </c>
      <c r="B856" s="9">
        <f t="shared" si="53"/>
        <v>3</v>
      </c>
      <c r="C856" s="9">
        <f t="shared" si="54"/>
        <v>0</v>
      </c>
      <c r="D856" s="7" t="s">
        <v>2068</v>
      </c>
      <c r="E856" s="8">
        <v>4212</v>
      </c>
      <c r="F856" s="8">
        <v>6352</v>
      </c>
      <c r="G856" s="8">
        <v>309848</v>
      </c>
      <c r="H856" s="8">
        <v>1438765</v>
      </c>
      <c r="I856" s="8">
        <v>3121694.6653530523</v>
      </c>
      <c r="J856" s="8">
        <v>500</v>
      </c>
      <c r="K856" s="8">
        <v>500</v>
      </c>
      <c r="L856" s="7">
        <f t="shared" si="55"/>
        <v>1754965</v>
      </c>
      <c r="M856" s="7">
        <f t="shared" si="52"/>
        <v>4876659.6653530523</v>
      </c>
      <c r="N856" s="8"/>
      <c r="O856" s="8"/>
    </row>
    <row r="857" spans="1:15" x14ac:dyDescent="0.25">
      <c r="A857" s="9">
        <v>32338</v>
      </c>
      <c r="B857" s="9">
        <f t="shared" si="53"/>
        <v>3</v>
      </c>
      <c r="C857" s="9">
        <f t="shared" si="54"/>
        <v>0</v>
      </c>
      <c r="D857" s="7" t="s">
        <v>817</v>
      </c>
      <c r="E857" s="8">
        <v>2017</v>
      </c>
      <c r="F857" s="8">
        <v>13126</v>
      </c>
      <c r="G857" s="8">
        <v>94949</v>
      </c>
      <c r="H857" s="8">
        <v>35452</v>
      </c>
      <c r="I857" s="8">
        <v>1563391.8924925751</v>
      </c>
      <c r="J857" s="8">
        <v>500</v>
      </c>
      <c r="K857" s="8">
        <v>500</v>
      </c>
      <c r="L857" s="7">
        <f t="shared" si="55"/>
        <v>143527</v>
      </c>
      <c r="M857" s="7">
        <f t="shared" si="52"/>
        <v>1706918.8924925751</v>
      </c>
      <c r="N857" s="8"/>
      <c r="O857" s="8"/>
    </row>
    <row r="858" spans="1:15" x14ac:dyDescent="0.25">
      <c r="A858" s="9">
        <v>32501</v>
      </c>
      <c r="B858" s="9">
        <f t="shared" si="53"/>
        <v>3</v>
      </c>
      <c r="C858" s="9">
        <f t="shared" si="54"/>
        <v>0</v>
      </c>
      <c r="D858" s="7" t="s">
        <v>839</v>
      </c>
      <c r="E858" s="8">
        <v>1944</v>
      </c>
      <c r="F858" s="8">
        <v>17334</v>
      </c>
      <c r="G858" s="8">
        <v>99412</v>
      </c>
      <c r="H858" s="8">
        <v>70474</v>
      </c>
      <c r="I858" s="8">
        <v>1545141.7252805338</v>
      </c>
      <c r="J858" s="8">
        <v>500</v>
      </c>
      <c r="K858" s="8">
        <v>500</v>
      </c>
      <c r="L858" s="7">
        <f t="shared" si="55"/>
        <v>187220</v>
      </c>
      <c r="M858" s="7">
        <f t="shared" si="52"/>
        <v>1732361.7252805338</v>
      </c>
      <c r="N858" s="8"/>
      <c r="O858" s="8"/>
    </row>
    <row r="859" spans="1:15" x14ac:dyDescent="0.25">
      <c r="A859" s="9">
        <v>32502</v>
      </c>
      <c r="B859" s="9">
        <f t="shared" si="53"/>
        <v>3</v>
      </c>
      <c r="C859" s="9">
        <f t="shared" si="54"/>
        <v>0</v>
      </c>
      <c r="D859" s="7" t="s">
        <v>840</v>
      </c>
      <c r="E859" s="8">
        <v>1684</v>
      </c>
      <c r="F859" s="8">
        <v>10604</v>
      </c>
      <c r="G859" s="8">
        <v>80759</v>
      </c>
      <c r="H859" s="8">
        <v>122216</v>
      </c>
      <c r="I859" s="8">
        <v>1309437.9990221045</v>
      </c>
      <c r="J859" s="8">
        <v>500</v>
      </c>
      <c r="K859" s="8">
        <v>500</v>
      </c>
      <c r="L859" s="7">
        <f t="shared" si="55"/>
        <v>213579</v>
      </c>
      <c r="M859" s="7">
        <f t="shared" si="52"/>
        <v>1523016.9990221045</v>
      </c>
      <c r="N859" s="8"/>
      <c r="O859" s="8"/>
    </row>
    <row r="860" spans="1:15" x14ac:dyDescent="0.25">
      <c r="A860" s="9">
        <v>32503</v>
      </c>
      <c r="B860" s="9">
        <f t="shared" si="53"/>
        <v>3</v>
      </c>
      <c r="C860" s="9">
        <f t="shared" si="54"/>
        <v>0</v>
      </c>
      <c r="D860" s="7" t="s">
        <v>841</v>
      </c>
      <c r="E860" s="8">
        <v>352</v>
      </c>
      <c r="F860" s="8">
        <v>13477</v>
      </c>
      <c r="G860" s="8">
        <v>13038</v>
      </c>
      <c r="H860" s="8">
        <v>32308</v>
      </c>
      <c r="I860" s="8">
        <v>277387.19869948697</v>
      </c>
      <c r="J860" s="8">
        <v>500</v>
      </c>
      <c r="K860" s="8">
        <v>500</v>
      </c>
      <c r="L860" s="7">
        <f t="shared" si="55"/>
        <v>58823</v>
      </c>
      <c r="M860" s="7">
        <f t="shared" si="52"/>
        <v>336210.19869948697</v>
      </c>
      <c r="N860" s="8"/>
      <c r="O860" s="8"/>
    </row>
    <row r="861" spans="1:15" x14ac:dyDescent="0.25">
      <c r="A861" s="9">
        <v>32504</v>
      </c>
      <c r="B861" s="9">
        <f t="shared" si="53"/>
        <v>3</v>
      </c>
      <c r="C861" s="9">
        <f t="shared" si="54"/>
        <v>0</v>
      </c>
      <c r="D861" s="7" t="s">
        <v>842</v>
      </c>
      <c r="E861" s="8">
        <v>1212</v>
      </c>
      <c r="F861" s="8">
        <v>9006</v>
      </c>
      <c r="G861" s="8">
        <v>44562</v>
      </c>
      <c r="H861" s="8">
        <v>312579</v>
      </c>
      <c r="I861" s="8">
        <v>959969.27837980969</v>
      </c>
      <c r="J861" s="8">
        <v>500</v>
      </c>
      <c r="K861" s="8">
        <v>500</v>
      </c>
      <c r="L861" s="7">
        <f t="shared" si="55"/>
        <v>366147</v>
      </c>
      <c r="M861" s="7">
        <f t="shared" si="52"/>
        <v>1326116.2783798096</v>
      </c>
      <c r="N861" s="8"/>
      <c r="O861" s="8"/>
    </row>
    <row r="862" spans="1:15" x14ac:dyDescent="0.25">
      <c r="A862" s="9">
        <v>32505</v>
      </c>
      <c r="B862" s="9">
        <f t="shared" si="53"/>
        <v>3</v>
      </c>
      <c r="C862" s="9">
        <f t="shared" si="54"/>
        <v>0</v>
      </c>
      <c r="D862" s="7" t="s">
        <v>843</v>
      </c>
      <c r="E862" s="8">
        <v>1816</v>
      </c>
      <c r="F862" s="8">
        <v>21599</v>
      </c>
      <c r="G862" s="8">
        <v>64309</v>
      </c>
      <c r="H862" s="8">
        <v>204447</v>
      </c>
      <c r="I862" s="8">
        <v>1395968.943273827</v>
      </c>
      <c r="J862" s="8">
        <v>500</v>
      </c>
      <c r="K862" s="8">
        <v>500</v>
      </c>
      <c r="L862" s="7">
        <f t="shared" si="55"/>
        <v>290355</v>
      </c>
      <c r="M862" s="7">
        <f t="shared" si="52"/>
        <v>1686323.943273827</v>
      </c>
      <c r="N862" s="8"/>
      <c r="O862" s="8"/>
    </row>
    <row r="863" spans="1:15" x14ac:dyDescent="0.25">
      <c r="A863" s="9">
        <v>32506</v>
      </c>
      <c r="B863" s="9">
        <f t="shared" si="53"/>
        <v>3</v>
      </c>
      <c r="C863" s="9">
        <f t="shared" si="54"/>
        <v>0</v>
      </c>
      <c r="D863" s="7" t="s">
        <v>844</v>
      </c>
      <c r="E863" s="8">
        <v>889</v>
      </c>
      <c r="F863" s="8">
        <v>11998</v>
      </c>
      <c r="G863" s="8">
        <v>30221</v>
      </c>
      <c r="H863" s="8">
        <v>131334</v>
      </c>
      <c r="I863" s="8">
        <v>688092.11218359054</v>
      </c>
      <c r="J863" s="8">
        <v>500</v>
      </c>
      <c r="K863" s="8">
        <v>500</v>
      </c>
      <c r="L863" s="7">
        <f t="shared" si="55"/>
        <v>173553</v>
      </c>
      <c r="M863" s="7">
        <f t="shared" si="52"/>
        <v>861645.11218359054</v>
      </c>
      <c r="N863" s="8"/>
      <c r="O863" s="8"/>
    </row>
    <row r="864" spans="1:15" x14ac:dyDescent="0.25">
      <c r="A864" s="9">
        <v>32508</v>
      </c>
      <c r="B864" s="9">
        <f t="shared" si="53"/>
        <v>3</v>
      </c>
      <c r="C864" s="9">
        <f t="shared" si="54"/>
        <v>0</v>
      </c>
      <c r="D864" s="7" t="s">
        <v>845</v>
      </c>
      <c r="E864" s="8">
        <v>4508</v>
      </c>
      <c r="F864" s="8">
        <v>22900</v>
      </c>
      <c r="G864" s="8">
        <v>208972</v>
      </c>
      <c r="H864" s="8">
        <v>786467</v>
      </c>
      <c r="I864" s="8">
        <v>3548642.9180435152</v>
      </c>
      <c r="J864" s="8">
        <v>500</v>
      </c>
      <c r="K864" s="8">
        <v>500</v>
      </c>
      <c r="L864" s="7">
        <f t="shared" si="55"/>
        <v>1018339</v>
      </c>
      <c r="M864" s="7">
        <f t="shared" si="52"/>
        <v>4566981.9180435147</v>
      </c>
      <c r="N864" s="8"/>
      <c r="O864" s="8"/>
    </row>
    <row r="865" spans="1:15" x14ac:dyDescent="0.25">
      <c r="A865" s="9">
        <v>32509</v>
      </c>
      <c r="B865" s="9">
        <f t="shared" si="53"/>
        <v>3</v>
      </c>
      <c r="C865" s="9">
        <f t="shared" si="54"/>
        <v>0</v>
      </c>
      <c r="D865" s="7" t="s">
        <v>846</v>
      </c>
      <c r="E865" s="8">
        <v>1378</v>
      </c>
      <c r="F865" s="8">
        <v>10839</v>
      </c>
      <c r="G865" s="8">
        <v>49727</v>
      </c>
      <c r="H865" s="8">
        <v>385635</v>
      </c>
      <c r="I865" s="8">
        <v>1040836.5961974757</v>
      </c>
      <c r="J865" s="8">
        <v>500</v>
      </c>
      <c r="K865" s="8">
        <v>500</v>
      </c>
      <c r="L865" s="7">
        <f t="shared" si="55"/>
        <v>446201</v>
      </c>
      <c r="M865" s="7">
        <f t="shared" si="52"/>
        <v>1487037.5961974757</v>
      </c>
      <c r="N865" s="8"/>
      <c r="O865" s="8"/>
    </row>
    <row r="866" spans="1:15" x14ac:dyDescent="0.25">
      <c r="A866" s="9">
        <v>32511</v>
      </c>
      <c r="B866" s="9">
        <f t="shared" si="53"/>
        <v>3</v>
      </c>
      <c r="C866" s="9">
        <f t="shared" si="54"/>
        <v>0</v>
      </c>
      <c r="D866" s="7" t="s">
        <v>847</v>
      </c>
      <c r="E866" s="8">
        <v>543</v>
      </c>
      <c r="F866" s="8">
        <v>4926</v>
      </c>
      <c r="G866" s="8">
        <v>18855</v>
      </c>
      <c r="H866" s="8">
        <v>45522</v>
      </c>
      <c r="I866" s="8">
        <v>417179.05331995065</v>
      </c>
      <c r="J866" s="8">
        <v>500</v>
      </c>
      <c r="K866" s="8">
        <v>500</v>
      </c>
      <c r="L866" s="7">
        <f t="shared" si="55"/>
        <v>69303</v>
      </c>
      <c r="M866" s="7">
        <f t="shared" si="52"/>
        <v>486482.05331995065</v>
      </c>
      <c r="N866" s="8"/>
      <c r="O866" s="8"/>
    </row>
    <row r="867" spans="1:15" x14ac:dyDescent="0.25">
      <c r="A867" s="9">
        <v>32514</v>
      </c>
      <c r="B867" s="9">
        <f t="shared" si="53"/>
        <v>3</v>
      </c>
      <c r="C867" s="9">
        <f t="shared" si="54"/>
        <v>0</v>
      </c>
      <c r="D867" s="7" t="s">
        <v>848</v>
      </c>
      <c r="E867" s="8">
        <v>648</v>
      </c>
      <c r="F867" s="8">
        <v>7944</v>
      </c>
      <c r="G867" s="8">
        <v>17746</v>
      </c>
      <c r="H867" s="8">
        <v>40793</v>
      </c>
      <c r="I867" s="8">
        <v>500148.33837904292</v>
      </c>
      <c r="J867" s="8">
        <v>500</v>
      </c>
      <c r="K867" s="8">
        <v>500</v>
      </c>
      <c r="L867" s="7">
        <f t="shared" si="55"/>
        <v>66483</v>
      </c>
      <c r="M867" s="7">
        <f t="shared" si="52"/>
        <v>566631.33837904292</v>
      </c>
      <c r="N867" s="8"/>
      <c r="O867" s="8"/>
    </row>
    <row r="868" spans="1:15" x14ac:dyDescent="0.25">
      <c r="A868" s="9">
        <v>32515</v>
      </c>
      <c r="B868" s="9">
        <f t="shared" si="53"/>
        <v>3</v>
      </c>
      <c r="C868" s="9">
        <f t="shared" si="54"/>
        <v>0</v>
      </c>
      <c r="D868" s="7" t="s">
        <v>849</v>
      </c>
      <c r="E868" s="8">
        <v>1494</v>
      </c>
      <c r="F868" s="8">
        <v>15154</v>
      </c>
      <c r="G868" s="8">
        <v>54486</v>
      </c>
      <c r="H868" s="8">
        <v>185446</v>
      </c>
      <c r="I868" s="8">
        <v>1155864.6802694574</v>
      </c>
      <c r="J868" s="8">
        <v>500</v>
      </c>
      <c r="K868" s="8">
        <v>500</v>
      </c>
      <c r="L868" s="7">
        <f t="shared" si="55"/>
        <v>255086</v>
      </c>
      <c r="M868" s="7">
        <f t="shared" si="52"/>
        <v>1410950.6802694574</v>
      </c>
      <c r="N868" s="8"/>
      <c r="O868" s="8"/>
    </row>
    <row r="869" spans="1:15" x14ac:dyDescent="0.25">
      <c r="A869" s="9">
        <v>32516</v>
      </c>
      <c r="B869" s="9">
        <f t="shared" si="53"/>
        <v>3</v>
      </c>
      <c r="C869" s="9">
        <f t="shared" si="54"/>
        <v>0</v>
      </c>
      <c r="D869" s="7" t="s">
        <v>850</v>
      </c>
      <c r="E869" s="8">
        <v>1794</v>
      </c>
      <c r="F869" s="8">
        <v>10373</v>
      </c>
      <c r="G869" s="8">
        <v>69676</v>
      </c>
      <c r="H869" s="8">
        <v>130347</v>
      </c>
      <c r="I869" s="8">
        <v>1414632.9035234652</v>
      </c>
      <c r="J869" s="8">
        <v>500</v>
      </c>
      <c r="K869" s="8">
        <v>500</v>
      </c>
      <c r="L869" s="7">
        <f t="shared" si="55"/>
        <v>210396</v>
      </c>
      <c r="M869" s="7">
        <f t="shared" si="52"/>
        <v>1625028.9035234652</v>
      </c>
      <c r="N869" s="8"/>
      <c r="O869" s="8"/>
    </row>
    <row r="870" spans="1:15" x14ac:dyDescent="0.25">
      <c r="A870" s="9">
        <v>32517</v>
      </c>
      <c r="B870" s="9">
        <f t="shared" si="53"/>
        <v>3</v>
      </c>
      <c r="C870" s="9">
        <f t="shared" si="54"/>
        <v>0</v>
      </c>
      <c r="D870" s="7" t="s">
        <v>851</v>
      </c>
      <c r="E870" s="8">
        <v>1147</v>
      </c>
      <c r="F870" s="8">
        <v>9364</v>
      </c>
      <c r="G870" s="8">
        <v>47713</v>
      </c>
      <c r="H870" s="8">
        <v>165455</v>
      </c>
      <c r="I870" s="8">
        <v>890668.37511750392</v>
      </c>
      <c r="J870" s="8">
        <v>500</v>
      </c>
      <c r="K870" s="8">
        <v>500</v>
      </c>
      <c r="L870" s="7">
        <f t="shared" si="55"/>
        <v>222532</v>
      </c>
      <c r="M870" s="7">
        <f t="shared" si="52"/>
        <v>1113200.375117504</v>
      </c>
      <c r="N870" s="8"/>
      <c r="O870" s="8"/>
    </row>
    <row r="871" spans="1:15" x14ac:dyDescent="0.25">
      <c r="A871" s="9">
        <v>32518</v>
      </c>
      <c r="B871" s="9">
        <f t="shared" si="53"/>
        <v>3</v>
      </c>
      <c r="C871" s="9">
        <f t="shared" si="54"/>
        <v>0</v>
      </c>
      <c r="D871" s="7" t="s">
        <v>852</v>
      </c>
      <c r="E871" s="8">
        <v>1003</v>
      </c>
      <c r="F871" s="8">
        <v>9414</v>
      </c>
      <c r="G871" s="8">
        <v>83903</v>
      </c>
      <c r="H871" s="8">
        <v>439325</v>
      </c>
      <c r="I871" s="8">
        <v>770449.21123066708</v>
      </c>
      <c r="J871" s="8">
        <v>500</v>
      </c>
      <c r="K871" s="8">
        <v>500</v>
      </c>
      <c r="L871" s="7">
        <f t="shared" si="55"/>
        <v>532642</v>
      </c>
      <c r="M871" s="7">
        <f t="shared" si="52"/>
        <v>1303091.2112306671</v>
      </c>
      <c r="N871" s="8"/>
      <c r="O871" s="8"/>
    </row>
    <row r="872" spans="1:15" x14ac:dyDescent="0.25">
      <c r="A872" s="9">
        <v>32519</v>
      </c>
      <c r="B872" s="9">
        <f t="shared" si="53"/>
        <v>3</v>
      </c>
      <c r="C872" s="9">
        <f t="shared" si="54"/>
        <v>0</v>
      </c>
      <c r="D872" s="7" t="s">
        <v>853</v>
      </c>
      <c r="E872" s="8">
        <v>851</v>
      </c>
      <c r="F872" s="8">
        <v>8613</v>
      </c>
      <c r="G872" s="8">
        <v>30004</v>
      </c>
      <c r="H872" s="8">
        <v>37913</v>
      </c>
      <c r="I872" s="8">
        <v>658810.04362411681</v>
      </c>
      <c r="J872" s="8">
        <v>500</v>
      </c>
      <c r="K872" s="8">
        <v>500</v>
      </c>
      <c r="L872" s="7">
        <f t="shared" si="55"/>
        <v>76530</v>
      </c>
      <c r="M872" s="7">
        <f t="shared" si="52"/>
        <v>735340.04362411681</v>
      </c>
      <c r="N872" s="8"/>
      <c r="O872" s="8"/>
    </row>
    <row r="873" spans="1:15" x14ac:dyDescent="0.25">
      <c r="A873" s="9">
        <v>32520</v>
      </c>
      <c r="B873" s="9">
        <f t="shared" si="53"/>
        <v>3</v>
      </c>
      <c r="C873" s="9">
        <f t="shared" si="54"/>
        <v>0</v>
      </c>
      <c r="D873" s="7" t="s">
        <v>854</v>
      </c>
      <c r="E873" s="8">
        <v>939</v>
      </c>
      <c r="F873" s="8">
        <v>29713</v>
      </c>
      <c r="G873" s="8">
        <v>32286</v>
      </c>
      <c r="H873" s="8">
        <v>71545</v>
      </c>
      <c r="I873" s="8">
        <v>731565.05606228183</v>
      </c>
      <c r="J873" s="8">
        <v>500</v>
      </c>
      <c r="K873" s="8">
        <v>500</v>
      </c>
      <c r="L873" s="7">
        <f t="shared" si="55"/>
        <v>133544</v>
      </c>
      <c r="M873" s="7">
        <f t="shared" si="52"/>
        <v>865109.05606228183</v>
      </c>
      <c r="N873" s="8"/>
      <c r="O873" s="8"/>
    </row>
    <row r="874" spans="1:15" x14ac:dyDescent="0.25">
      <c r="A874" s="9">
        <v>32521</v>
      </c>
      <c r="B874" s="9">
        <f t="shared" si="53"/>
        <v>3</v>
      </c>
      <c r="C874" s="9">
        <f t="shared" si="54"/>
        <v>0</v>
      </c>
      <c r="D874" s="7" t="s">
        <v>855</v>
      </c>
      <c r="E874" s="8">
        <v>1728</v>
      </c>
      <c r="F874" s="8">
        <v>12012</v>
      </c>
      <c r="G874" s="8">
        <v>76507</v>
      </c>
      <c r="H874" s="8">
        <v>206237</v>
      </c>
      <c r="I874" s="8">
        <v>1345641.3176547058</v>
      </c>
      <c r="J874" s="8">
        <v>500</v>
      </c>
      <c r="K874" s="8">
        <v>500</v>
      </c>
      <c r="L874" s="7">
        <f t="shared" si="55"/>
        <v>294756</v>
      </c>
      <c r="M874" s="7">
        <f t="shared" si="52"/>
        <v>1640397.3176547058</v>
      </c>
      <c r="N874" s="8"/>
      <c r="O874" s="8"/>
    </row>
    <row r="875" spans="1:15" x14ac:dyDescent="0.25">
      <c r="A875" s="9">
        <v>32522</v>
      </c>
      <c r="B875" s="9">
        <f t="shared" si="53"/>
        <v>3</v>
      </c>
      <c r="C875" s="9">
        <f t="shared" si="54"/>
        <v>0</v>
      </c>
      <c r="D875" s="7" t="s">
        <v>856</v>
      </c>
      <c r="E875" s="8">
        <v>1327</v>
      </c>
      <c r="F875" s="8">
        <v>18164</v>
      </c>
      <c r="G875" s="8">
        <v>58051</v>
      </c>
      <c r="H875" s="8">
        <v>162796</v>
      </c>
      <c r="I875" s="8">
        <v>1042278.3116667236</v>
      </c>
      <c r="J875" s="8">
        <v>500</v>
      </c>
      <c r="K875" s="8">
        <v>500</v>
      </c>
      <c r="L875" s="7">
        <f t="shared" si="55"/>
        <v>239011</v>
      </c>
      <c r="M875" s="7">
        <f t="shared" si="52"/>
        <v>1281289.3116667236</v>
      </c>
      <c r="N875" s="8"/>
      <c r="O875" s="8"/>
    </row>
    <row r="876" spans="1:15" x14ac:dyDescent="0.25">
      <c r="A876" s="9">
        <v>32523</v>
      </c>
      <c r="B876" s="9">
        <f t="shared" si="53"/>
        <v>3</v>
      </c>
      <c r="C876" s="9">
        <f t="shared" si="54"/>
        <v>0</v>
      </c>
      <c r="D876" s="7" t="s">
        <v>857</v>
      </c>
      <c r="E876" s="8">
        <v>827</v>
      </c>
      <c r="F876" s="8">
        <v>6314</v>
      </c>
      <c r="G876" s="8">
        <v>33451</v>
      </c>
      <c r="H876" s="8">
        <v>222185</v>
      </c>
      <c r="I876" s="8">
        <v>636850.94816714549</v>
      </c>
      <c r="J876" s="8">
        <v>500</v>
      </c>
      <c r="K876" s="8">
        <v>500</v>
      </c>
      <c r="L876" s="7">
        <f t="shared" si="55"/>
        <v>261950</v>
      </c>
      <c r="M876" s="7">
        <f t="shared" si="52"/>
        <v>898800.94816714549</v>
      </c>
      <c r="N876" s="8"/>
      <c r="O876" s="8"/>
    </row>
    <row r="877" spans="1:15" x14ac:dyDescent="0.25">
      <c r="A877" s="9">
        <v>32524</v>
      </c>
      <c r="B877" s="9">
        <f t="shared" si="53"/>
        <v>3</v>
      </c>
      <c r="C877" s="9">
        <f t="shared" si="54"/>
        <v>0</v>
      </c>
      <c r="D877" s="7" t="s">
        <v>858</v>
      </c>
      <c r="E877" s="8">
        <v>1539</v>
      </c>
      <c r="F877" s="8">
        <v>10774</v>
      </c>
      <c r="G877" s="8">
        <v>54934</v>
      </c>
      <c r="H877" s="8">
        <v>111771</v>
      </c>
      <c r="I877" s="8">
        <v>1199215.4148015624</v>
      </c>
      <c r="J877" s="8">
        <v>500</v>
      </c>
      <c r="K877" s="8">
        <v>500</v>
      </c>
      <c r="L877" s="7">
        <f t="shared" si="55"/>
        <v>177479</v>
      </c>
      <c r="M877" s="7">
        <f t="shared" si="52"/>
        <v>1376694.4148015624</v>
      </c>
      <c r="N877" s="8"/>
      <c r="O877" s="8"/>
    </row>
    <row r="878" spans="1:15" x14ac:dyDescent="0.25">
      <c r="A878" s="9">
        <v>32525</v>
      </c>
      <c r="B878" s="9">
        <f t="shared" si="53"/>
        <v>3</v>
      </c>
      <c r="C878" s="9">
        <f t="shared" si="54"/>
        <v>0</v>
      </c>
      <c r="D878" s="7" t="s">
        <v>859</v>
      </c>
      <c r="E878" s="8">
        <v>1970</v>
      </c>
      <c r="F878" s="8">
        <v>20560</v>
      </c>
      <c r="G878" s="8">
        <v>67465</v>
      </c>
      <c r="H878" s="8">
        <v>149776</v>
      </c>
      <c r="I878" s="8">
        <v>1550686.2345791277</v>
      </c>
      <c r="J878" s="8">
        <v>500</v>
      </c>
      <c r="K878" s="8">
        <v>500</v>
      </c>
      <c r="L878" s="7">
        <f t="shared" si="55"/>
        <v>237801</v>
      </c>
      <c r="M878" s="7">
        <f t="shared" si="52"/>
        <v>1788487.2345791277</v>
      </c>
      <c r="N878" s="8"/>
      <c r="O878" s="8"/>
    </row>
    <row r="879" spans="1:15" x14ac:dyDescent="0.25">
      <c r="A879" s="9">
        <v>32528</v>
      </c>
      <c r="B879" s="9">
        <f t="shared" si="53"/>
        <v>3</v>
      </c>
      <c r="C879" s="9">
        <f t="shared" si="54"/>
        <v>0</v>
      </c>
      <c r="D879" s="7" t="s">
        <v>860</v>
      </c>
      <c r="E879" s="8">
        <v>1052</v>
      </c>
      <c r="F879" s="8">
        <v>13946</v>
      </c>
      <c r="G879" s="8">
        <v>53889</v>
      </c>
      <c r="H879" s="8">
        <v>98001</v>
      </c>
      <c r="I879" s="8">
        <v>847178.66466421168</v>
      </c>
      <c r="J879" s="8">
        <v>500</v>
      </c>
      <c r="K879" s="8">
        <v>500</v>
      </c>
      <c r="L879" s="7">
        <f t="shared" si="55"/>
        <v>165836</v>
      </c>
      <c r="M879" s="7">
        <f t="shared" si="52"/>
        <v>1013014.6646642117</v>
      </c>
      <c r="N879" s="8"/>
      <c r="O879" s="8"/>
    </row>
    <row r="880" spans="1:15" x14ac:dyDescent="0.25">
      <c r="A880" s="9">
        <v>32529</v>
      </c>
      <c r="B880" s="9">
        <f t="shared" si="53"/>
        <v>3</v>
      </c>
      <c r="C880" s="9">
        <f t="shared" si="54"/>
        <v>0</v>
      </c>
      <c r="D880" s="7" t="s">
        <v>861</v>
      </c>
      <c r="E880" s="8">
        <v>1274</v>
      </c>
      <c r="F880" s="8">
        <v>10544</v>
      </c>
      <c r="G880" s="8">
        <v>47150</v>
      </c>
      <c r="H880" s="8">
        <v>328676</v>
      </c>
      <c r="I880" s="8">
        <v>968373.18178044772</v>
      </c>
      <c r="J880" s="8">
        <v>500</v>
      </c>
      <c r="K880" s="8">
        <v>500</v>
      </c>
      <c r="L880" s="7">
        <f t="shared" si="55"/>
        <v>386370</v>
      </c>
      <c r="M880" s="7">
        <f t="shared" si="52"/>
        <v>1354743.1817804477</v>
      </c>
      <c r="N880" s="8"/>
      <c r="O880" s="8"/>
    </row>
    <row r="881" spans="1:15" x14ac:dyDescent="0.25">
      <c r="A881" s="9">
        <v>32530</v>
      </c>
      <c r="B881" s="9">
        <f t="shared" si="53"/>
        <v>3</v>
      </c>
      <c r="C881" s="9">
        <f t="shared" si="54"/>
        <v>1</v>
      </c>
      <c r="D881" s="7" t="s">
        <v>862</v>
      </c>
      <c r="E881" s="8">
        <v>11047</v>
      </c>
      <c r="F881" s="8">
        <v>74772</v>
      </c>
      <c r="G881" s="8">
        <v>858167</v>
      </c>
      <c r="H881" s="8">
        <v>3990359</v>
      </c>
      <c r="I881" s="8">
        <v>9875578.3736175261</v>
      </c>
      <c r="J881" s="8">
        <v>500</v>
      </c>
      <c r="K881" s="8">
        <v>500</v>
      </c>
      <c r="L881" s="7">
        <f t="shared" si="55"/>
        <v>4923298</v>
      </c>
      <c r="M881" s="7">
        <f t="shared" si="52"/>
        <v>14798876.373617526</v>
      </c>
      <c r="N881" s="8"/>
      <c r="O881" s="8"/>
    </row>
    <row r="882" spans="1:15" x14ac:dyDescent="0.25">
      <c r="A882" s="9">
        <v>40101</v>
      </c>
      <c r="B882" s="9">
        <f t="shared" si="53"/>
        <v>4</v>
      </c>
      <c r="C882" s="9">
        <f t="shared" si="54"/>
        <v>3</v>
      </c>
      <c r="D882" s="7" t="s">
        <v>863</v>
      </c>
      <c r="E882" s="8">
        <v>197174</v>
      </c>
      <c r="F882" s="8">
        <v>24906</v>
      </c>
      <c r="G882" s="8">
        <v>20125675</v>
      </c>
      <c r="H882" s="8">
        <v>140055061</v>
      </c>
      <c r="I882" s="8">
        <v>244221222.55955729</v>
      </c>
      <c r="J882" s="8">
        <v>500</v>
      </c>
      <c r="K882" s="8">
        <v>500</v>
      </c>
      <c r="L882" s="7">
        <f t="shared" si="55"/>
        <v>160205642</v>
      </c>
      <c r="M882" s="7">
        <f t="shared" si="52"/>
        <v>404426864.55955732</v>
      </c>
      <c r="N882" s="8">
        <v>1</v>
      </c>
      <c r="O882" s="8">
        <v>1</v>
      </c>
    </row>
    <row r="883" spans="1:15" x14ac:dyDescent="0.25">
      <c r="A883" s="9">
        <v>40201</v>
      </c>
      <c r="B883" s="9">
        <f t="shared" si="53"/>
        <v>4</v>
      </c>
      <c r="C883" s="9">
        <f t="shared" si="54"/>
        <v>2</v>
      </c>
      <c r="D883" s="7" t="s">
        <v>864</v>
      </c>
      <c r="E883" s="8">
        <v>38288</v>
      </c>
      <c r="F883" s="8">
        <v>12786</v>
      </c>
      <c r="G883" s="8">
        <v>3334922</v>
      </c>
      <c r="H883" s="8">
        <v>25506247</v>
      </c>
      <c r="I883" s="8">
        <v>42635770.877634458</v>
      </c>
      <c r="J883" s="8">
        <v>500</v>
      </c>
      <c r="K883" s="8">
        <v>500</v>
      </c>
      <c r="L883" s="7">
        <f t="shared" si="55"/>
        <v>28853955</v>
      </c>
      <c r="M883" s="7">
        <f t="shared" si="52"/>
        <v>71489725.877634466</v>
      </c>
      <c r="N883" s="8">
        <v>1</v>
      </c>
      <c r="O883" s="8"/>
    </row>
    <row r="884" spans="1:15" x14ac:dyDescent="0.25">
      <c r="A884" s="9">
        <v>40301</v>
      </c>
      <c r="B884" s="9">
        <f t="shared" si="53"/>
        <v>4</v>
      </c>
      <c r="C884" s="9">
        <f t="shared" si="54"/>
        <v>3</v>
      </c>
      <c r="D884" s="7" t="s">
        <v>865</v>
      </c>
      <c r="E884" s="8">
        <v>59850</v>
      </c>
      <c r="F884" s="8">
        <v>26365</v>
      </c>
      <c r="G884" s="8">
        <v>6765389</v>
      </c>
      <c r="H884" s="8">
        <v>37668284</v>
      </c>
      <c r="I884" s="8">
        <v>74501558.620157406</v>
      </c>
      <c r="J884" s="8">
        <v>500</v>
      </c>
      <c r="K884" s="8">
        <v>500</v>
      </c>
      <c r="L884" s="7">
        <f t="shared" si="55"/>
        <v>44460038</v>
      </c>
      <c r="M884" s="7">
        <f t="shared" si="52"/>
        <v>118961596.62015741</v>
      </c>
      <c r="N884" s="8">
        <v>1</v>
      </c>
      <c r="O884" s="8"/>
    </row>
    <row r="885" spans="1:15" x14ac:dyDescent="0.25">
      <c r="A885" s="9">
        <v>40401</v>
      </c>
      <c r="B885" s="9">
        <f t="shared" si="53"/>
        <v>4</v>
      </c>
      <c r="C885" s="9">
        <f t="shared" si="54"/>
        <v>0</v>
      </c>
      <c r="D885" s="7" t="s">
        <v>866</v>
      </c>
      <c r="E885" s="8">
        <v>4756</v>
      </c>
      <c r="F885" s="8">
        <v>20679</v>
      </c>
      <c r="G885" s="8">
        <v>302219</v>
      </c>
      <c r="H885" s="8">
        <v>1403667</v>
      </c>
      <c r="I885" s="8">
        <v>3782946.1287779151</v>
      </c>
      <c r="J885" s="8">
        <v>500</v>
      </c>
      <c r="K885" s="8">
        <v>500</v>
      </c>
      <c r="L885" s="7">
        <f t="shared" si="55"/>
        <v>1726565</v>
      </c>
      <c r="M885" s="7">
        <f t="shared" si="52"/>
        <v>5509511.1287779156</v>
      </c>
      <c r="N885" s="8"/>
      <c r="O885" s="8"/>
    </row>
    <row r="886" spans="1:15" x14ac:dyDescent="0.25">
      <c r="A886" s="9">
        <v>40402</v>
      </c>
      <c r="B886" s="9">
        <f t="shared" si="53"/>
        <v>4</v>
      </c>
      <c r="C886" s="9">
        <f t="shared" si="54"/>
        <v>0</v>
      </c>
      <c r="D886" s="7" t="s">
        <v>867</v>
      </c>
      <c r="E886" s="8">
        <v>2479</v>
      </c>
      <c r="F886" s="8">
        <v>25265</v>
      </c>
      <c r="G886" s="8">
        <v>195249</v>
      </c>
      <c r="H886" s="8">
        <v>532011</v>
      </c>
      <c r="I886" s="8">
        <v>2028678.3531096859</v>
      </c>
      <c r="J886" s="8">
        <v>500</v>
      </c>
      <c r="K886" s="8">
        <v>500</v>
      </c>
      <c r="L886" s="7">
        <f t="shared" si="55"/>
        <v>752525</v>
      </c>
      <c r="M886" s="7">
        <f t="shared" si="52"/>
        <v>2781203.3531096857</v>
      </c>
      <c r="N886" s="8"/>
      <c r="O886" s="8"/>
    </row>
    <row r="887" spans="1:15" x14ac:dyDescent="0.25">
      <c r="A887" s="9">
        <v>40403</v>
      </c>
      <c r="B887" s="9">
        <f t="shared" si="53"/>
        <v>4</v>
      </c>
      <c r="C887" s="9">
        <f t="shared" si="54"/>
        <v>0</v>
      </c>
      <c r="D887" s="7" t="s">
        <v>868</v>
      </c>
      <c r="E887" s="8">
        <v>552</v>
      </c>
      <c r="F887" s="8">
        <v>9468</v>
      </c>
      <c r="G887" s="8">
        <v>26443</v>
      </c>
      <c r="H887" s="8">
        <v>36802</v>
      </c>
      <c r="I887" s="8">
        <v>442741.30494849948</v>
      </c>
      <c r="J887" s="8">
        <v>500</v>
      </c>
      <c r="K887" s="8">
        <v>500</v>
      </c>
      <c r="L887" s="7">
        <f t="shared" si="55"/>
        <v>72713</v>
      </c>
      <c r="M887" s="7">
        <f t="shared" si="52"/>
        <v>515454.30494849948</v>
      </c>
      <c r="N887" s="8"/>
      <c r="O887" s="8"/>
    </row>
    <row r="888" spans="1:15" x14ac:dyDescent="0.25">
      <c r="A888" s="9">
        <v>40404</v>
      </c>
      <c r="B888" s="9">
        <f t="shared" si="53"/>
        <v>4</v>
      </c>
      <c r="C888" s="9">
        <f t="shared" si="54"/>
        <v>1</v>
      </c>
      <c r="D888" s="7" t="s">
        <v>869</v>
      </c>
      <c r="E888" s="8">
        <v>16368</v>
      </c>
      <c r="F888" s="8">
        <v>14376</v>
      </c>
      <c r="G888" s="8">
        <v>1376149</v>
      </c>
      <c r="H888" s="8">
        <v>9781651</v>
      </c>
      <c r="I888" s="8">
        <v>14699203.175348286</v>
      </c>
      <c r="J888" s="8">
        <v>500</v>
      </c>
      <c r="K888" s="8">
        <v>500</v>
      </c>
      <c r="L888" s="7">
        <f t="shared" si="55"/>
        <v>11172176</v>
      </c>
      <c r="M888" s="7">
        <f t="shared" si="52"/>
        <v>25871379.175348286</v>
      </c>
      <c r="N888" s="8"/>
      <c r="O888" s="8"/>
    </row>
    <row r="889" spans="1:15" x14ac:dyDescent="0.25">
      <c r="A889" s="9">
        <v>40405</v>
      </c>
      <c r="B889" s="9">
        <f t="shared" si="53"/>
        <v>4</v>
      </c>
      <c r="C889" s="9">
        <f t="shared" si="54"/>
        <v>0</v>
      </c>
      <c r="D889" s="7" t="s">
        <v>870</v>
      </c>
      <c r="E889" s="8">
        <v>2574</v>
      </c>
      <c r="F889" s="8">
        <v>39141</v>
      </c>
      <c r="G889" s="8">
        <v>138956</v>
      </c>
      <c r="H889" s="8">
        <v>367634</v>
      </c>
      <c r="I889" s="8">
        <v>2041219.2108719461</v>
      </c>
      <c r="J889" s="8">
        <v>500</v>
      </c>
      <c r="K889" s="8">
        <v>500</v>
      </c>
      <c r="L889" s="7">
        <f t="shared" si="55"/>
        <v>545731</v>
      </c>
      <c r="M889" s="7">
        <f t="shared" si="52"/>
        <v>2586950.2108719461</v>
      </c>
      <c r="N889" s="8"/>
      <c r="O889" s="8"/>
    </row>
    <row r="890" spans="1:15" x14ac:dyDescent="0.25">
      <c r="A890" s="9">
        <v>40406</v>
      </c>
      <c r="B890" s="9">
        <f t="shared" si="53"/>
        <v>4</v>
      </c>
      <c r="C890" s="9">
        <f t="shared" si="54"/>
        <v>0</v>
      </c>
      <c r="D890" s="7" t="s">
        <v>871</v>
      </c>
      <c r="E890" s="8">
        <v>2295</v>
      </c>
      <c r="F890" s="8">
        <v>14491</v>
      </c>
      <c r="G890" s="8">
        <v>189074</v>
      </c>
      <c r="H890" s="8">
        <v>3065842</v>
      </c>
      <c r="I890" s="8">
        <v>1710021.1739086951</v>
      </c>
      <c r="J890" s="8">
        <v>500</v>
      </c>
      <c r="K890" s="8">
        <v>500</v>
      </c>
      <c r="L890" s="7">
        <f t="shared" si="55"/>
        <v>3269407</v>
      </c>
      <c r="M890" s="7">
        <f t="shared" si="52"/>
        <v>4979428.1739086956</v>
      </c>
      <c r="N890" s="8"/>
      <c r="O890" s="8"/>
    </row>
    <row r="891" spans="1:15" x14ac:dyDescent="0.25">
      <c r="A891" s="9">
        <v>40407</v>
      </c>
      <c r="B891" s="9">
        <f t="shared" si="53"/>
        <v>4</v>
      </c>
      <c r="C891" s="9">
        <f t="shared" si="54"/>
        <v>0</v>
      </c>
      <c r="D891" s="7" t="s">
        <v>2069</v>
      </c>
      <c r="E891" s="8">
        <v>1910</v>
      </c>
      <c r="F891" s="8">
        <v>24604</v>
      </c>
      <c r="G891" s="8">
        <v>101302</v>
      </c>
      <c r="H891" s="8">
        <v>248791</v>
      </c>
      <c r="I891" s="8">
        <v>1526015.9123825897</v>
      </c>
      <c r="J891" s="8">
        <v>500</v>
      </c>
      <c r="K891" s="8">
        <v>500</v>
      </c>
      <c r="L891" s="7">
        <f t="shared" si="55"/>
        <v>374697</v>
      </c>
      <c r="M891" s="7">
        <f t="shared" si="52"/>
        <v>1900712.9123825897</v>
      </c>
      <c r="N891" s="8"/>
      <c r="O891" s="8"/>
    </row>
    <row r="892" spans="1:15" x14ac:dyDescent="0.25">
      <c r="A892" s="9">
        <v>40408</v>
      </c>
      <c r="B892" s="9">
        <f t="shared" si="53"/>
        <v>4</v>
      </c>
      <c r="C892" s="9">
        <f t="shared" si="54"/>
        <v>0</v>
      </c>
      <c r="D892" s="7" t="s">
        <v>872</v>
      </c>
      <c r="E892" s="8">
        <v>944</v>
      </c>
      <c r="F892" s="8">
        <v>6197</v>
      </c>
      <c r="G892" s="8">
        <v>79657</v>
      </c>
      <c r="H892" s="8">
        <v>250328</v>
      </c>
      <c r="I892" s="8">
        <v>761347.77605464426</v>
      </c>
      <c r="J892" s="8">
        <v>500</v>
      </c>
      <c r="K892" s="8">
        <v>500</v>
      </c>
      <c r="L892" s="7">
        <f t="shared" si="55"/>
        <v>336182</v>
      </c>
      <c r="M892" s="7">
        <f t="shared" si="52"/>
        <v>1097529.7760546443</v>
      </c>
      <c r="N892" s="8"/>
      <c r="O892" s="8"/>
    </row>
    <row r="893" spans="1:15" x14ac:dyDescent="0.25">
      <c r="A893" s="9">
        <v>40409</v>
      </c>
      <c r="B893" s="9">
        <f t="shared" si="53"/>
        <v>4</v>
      </c>
      <c r="C893" s="9">
        <f t="shared" si="54"/>
        <v>0</v>
      </c>
      <c r="D893" s="7" t="s">
        <v>873</v>
      </c>
      <c r="E893" s="8">
        <v>1125</v>
      </c>
      <c r="F893" s="8">
        <v>15360</v>
      </c>
      <c r="G893" s="8">
        <v>71797</v>
      </c>
      <c r="H893" s="8">
        <v>560187</v>
      </c>
      <c r="I893" s="8">
        <v>846129.13276429102</v>
      </c>
      <c r="J893" s="8">
        <v>500</v>
      </c>
      <c r="K893" s="8">
        <v>500</v>
      </c>
      <c r="L893" s="7">
        <f t="shared" si="55"/>
        <v>647344</v>
      </c>
      <c r="M893" s="7">
        <f t="shared" si="52"/>
        <v>1493473.132764291</v>
      </c>
      <c r="N893" s="8"/>
      <c r="O893" s="8"/>
    </row>
    <row r="894" spans="1:15" x14ac:dyDescent="0.25">
      <c r="A894" s="9">
        <v>40410</v>
      </c>
      <c r="B894" s="9">
        <f t="shared" si="53"/>
        <v>4</v>
      </c>
      <c r="C894" s="9">
        <f t="shared" si="54"/>
        <v>0</v>
      </c>
      <c r="D894" s="7" t="s">
        <v>874</v>
      </c>
      <c r="E894" s="8">
        <v>1297</v>
      </c>
      <c r="F894" s="8">
        <v>25347</v>
      </c>
      <c r="G894" s="8">
        <v>73221</v>
      </c>
      <c r="H894" s="8">
        <v>150975</v>
      </c>
      <c r="I894" s="8">
        <v>1028485.3834356994</v>
      </c>
      <c r="J894" s="8">
        <v>500</v>
      </c>
      <c r="K894" s="8">
        <v>500</v>
      </c>
      <c r="L894" s="7">
        <f t="shared" si="55"/>
        <v>249543</v>
      </c>
      <c r="M894" s="7">
        <f t="shared" si="52"/>
        <v>1278028.3834356994</v>
      </c>
      <c r="N894" s="8"/>
      <c r="O894" s="8"/>
    </row>
    <row r="895" spans="1:15" x14ac:dyDescent="0.25">
      <c r="A895" s="9">
        <v>40411</v>
      </c>
      <c r="B895" s="9">
        <f t="shared" si="53"/>
        <v>4</v>
      </c>
      <c r="C895" s="9">
        <f t="shared" si="54"/>
        <v>0</v>
      </c>
      <c r="D895" s="7" t="s">
        <v>875</v>
      </c>
      <c r="E895" s="8">
        <v>586</v>
      </c>
      <c r="F895" s="8">
        <v>5313</v>
      </c>
      <c r="G895" s="8">
        <v>26039</v>
      </c>
      <c r="H895" s="8">
        <v>4813</v>
      </c>
      <c r="I895" s="8">
        <v>467993.38941003464</v>
      </c>
      <c r="J895" s="8">
        <v>500</v>
      </c>
      <c r="K895" s="8">
        <v>500</v>
      </c>
      <c r="L895" s="7">
        <f t="shared" si="55"/>
        <v>36165</v>
      </c>
      <c r="M895" s="7">
        <f t="shared" si="52"/>
        <v>504158.38941003464</v>
      </c>
      <c r="N895" s="8"/>
      <c r="O895" s="8"/>
    </row>
    <row r="896" spans="1:15" x14ac:dyDescent="0.25">
      <c r="A896" s="9">
        <v>40412</v>
      </c>
      <c r="B896" s="9">
        <f t="shared" si="53"/>
        <v>4</v>
      </c>
      <c r="C896" s="9">
        <f t="shared" si="54"/>
        <v>0</v>
      </c>
      <c r="D896" s="7" t="s">
        <v>876</v>
      </c>
      <c r="E896" s="8">
        <v>1319</v>
      </c>
      <c r="F896" s="8">
        <v>22995</v>
      </c>
      <c r="G896" s="8">
        <v>65073</v>
      </c>
      <c r="H896" s="8">
        <v>116477</v>
      </c>
      <c r="I896" s="8">
        <v>1070699.74699922</v>
      </c>
      <c r="J896" s="8">
        <v>500</v>
      </c>
      <c r="K896" s="8">
        <v>500</v>
      </c>
      <c r="L896" s="7">
        <f t="shared" si="55"/>
        <v>204545</v>
      </c>
      <c r="M896" s="7">
        <f t="shared" si="52"/>
        <v>1275244.74699922</v>
      </c>
      <c r="N896" s="8"/>
      <c r="O896" s="8"/>
    </row>
    <row r="897" spans="1:15" x14ac:dyDescent="0.25">
      <c r="A897" s="9">
        <v>40413</v>
      </c>
      <c r="B897" s="9">
        <f t="shared" si="53"/>
        <v>4</v>
      </c>
      <c r="C897" s="9">
        <f t="shared" si="54"/>
        <v>0</v>
      </c>
      <c r="D897" s="7" t="s">
        <v>877</v>
      </c>
      <c r="E897" s="8">
        <v>3413</v>
      </c>
      <c r="F897" s="8">
        <v>19589</v>
      </c>
      <c r="G897" s="8">
        <v>199596</v>
      </c>
      <c r="H897" s="8">
        <v>684702</v>
      </c>
      <c r="I897" s="8">
        <v>2730625.1063906504</v>
      </c>
      <c r="J897" s="8">
        <v>500</v>
      </c>
      <c r="K897" s="8">
        <v>500</v>
      </c>
      <c r="L897" s="7">
        <f t="shared" si="55"/>
        <v>903887</v>
      </c>
      <c r="M897" s="7">
        <f t="shared" si="52"/>
        <v>3634512.1063906504</v>
      </c>
      <c r="N897" s="8"/>
      <c r="O897" s="8"/>
    </row>
    <row r="898" spans="1:15" x14ac:dyDescent="0.25">
      <c r="A898" s="9">
        <v>40414</v>
      </c>
      <c r="B898" s="9">
        <f t="shared" si="53"/>
        <v>4</v>
      </c>
      <c r="C898" s="9">
        <f t="shared" si="54"/>
        <v>0</v>
      </c>
      <c r="D898" s="7" t="s">
        <v>878</v>
      </c>
      <c r="E898" s="8">
        <v>3135</v>
      </c>
      <c r="F898" s="8">
        <v>31728</v>
      </c>
      <c r="G898" s="8">
        <v>161160</v>
      </c>
      <c r="H898" s="8">
        <v>227947</v>
      </c>
      <c r="I898" s="8">
        <v>2544293.3347462094</v>
      </c>
      <c r="J898" s="8">
        <v>500</v>
      </c>
      <c r="K898" s="8">
        <v>500</v>
      </c>
      <c r="L898" s="7">
        <f t="shared" si="55"/>
        <v>420835</v>
      </c>
      <c r="M898" s="7">
        <f t="shared" si="52"/>
        <v>2965128.3347462094</v>
      </c>
      <c r="N898" s="8"/>
      <c r="O898" s="8"/>
    </row>
    <row r="899" spans="1:15" x14ac:dyDescent="0.25">
      <c r="A899" s="9">
        <v>40415</v>
      </c>
      <c r="B899" s="9">
        <f t="shared" si="53"/>
        <v>4</v>
      </c>
      <c r="C899" s="9">
        <f t="shared" si="54"/>
        <v>0</v>
      </c>
      <c r="D899" s="7" t="s">
        <v>879</v>
      </c>
      <c r="E899" s="8">
        <v>1412</v>
      </c>
      <c r="F899" s="8">
        <v>12210</v>
      </c>
      <c r="G899" s="8">
        <v>77954</v>
      </c>
      <c r="H899" s="8">
        <v>359900</v>
      </c>
      <c r="I899" s="8">
        <v>1114622.0072364337</v>
      </c>
      <c r="J899" s="8">
        <v>500</v>
      </c>
      <c r="K899" s="8">
        <v>500</v>
      </c>
      <c r="L899" s="7">
        <f t="shared" si="55"/>
        <v>450064</v>
      </c>
      <c r="M899" s="7">
        <f t="shared" si="52"/>
        <v>1564686.0072364337</v>
      </c>
      <c r="N899" s="8"/>
      <c r="O899" s="8"/>
    </row>
    <row r="900" spans="1:15" x14ac:dyDescent="0.25">
      <c r="A900" s="9">
        <v>40416</v>
      </c>
      <c r="B900" s="9">
        <f t="shared" si="53"/>
        <v>4</v>
      </c>
      <c r="C900" s="9">
        <f t="shared" si="54"/>
        <v>0</v>
      </c>
      <c r="D900" s="7" t="s">
        <v>880</v>
      </c>
      <c r="E900" s="8">
        <v>699</v>
      </c>
      <c r="F900" s="8">
        <v>3934</v>
      </c>
      <c r="G900" s="8">
        <v>37060</v>
      </c>
      <c r="H900" s="8">
        <v>176826</v>
      </c>
      <c r="I900" s="8">
        <v>555588.6409115491</v>
      </c>
      <c r="J900" s="8">
        <v>500</v>
      </c>
      <c r="K900" s="8">
        <v>500</v>
      </c>
      <c r="L900" s="7">
        <f t="shared" si="55"/>
        <v>217820</v>
      </c>
      <c r="M900" s="7">
        <f t="shared" si="52"/>
        <v>773408.6409115491</v>
      </c>
      <c r="N900" s="8"/>
      <c r="O900" s="8"/>
    </row>
    <row r="901" spans="1:15" x14ac:dyDescent="0.25">
      <c r="A901" s="9">
        <v>40417</v>
      </c>
      <c r="B901" s="9">
        <f t="shared" si="53"/>
        <v>4</v>
      </c>
      <c r="C901" s="9">
        <f t="shared" si="54"/>
        <v>0</v>
      </c>
      <c r="D901" s="7" t="s">
        <v>881</v>
      </c>
      <c r="E901" s="8">
        <v>1145</v>
      </c>
      <c r="F901" s="8">
        <v>11315</v>
      </c>
      <c r="G901" s="8">
        <v>51211</v>
      </c>
      <c r="H901" s="8">
        <v>65585</v>
      </c>
      <c r="I901" s="8">
        <v>915422.12283869064</v>
      </c>
      <c r="J901" s="8">
        <v>500</v>
      </c>
      <c r="K901" s="8">
        <v>500</v>
      </c>
      <c r="L901" s="7">
        <f t="shared" si="55"/>
        <v>128111</v>
      </c>
      <c r="M901" s="7">
        <f t="shared" si="52"/>
        <v>1043533.1228386906</v>
      </c>
      <c r="N901" s="8"/>
      <c r="O901" s="8"/>
    </row>
    <row r="902" spans="1:15" x14ac:dyDescent="0.25">
      <c r="A902" s="9">
        <v>40418</v>
      </c>
      <c r="B902" s="9">
        <f t="shared" si="53"/>
        <v>4</v>
      </c>
      <c r="C902" s="9">
        <f t="shared" si="54"/>
        <v>0</v>
      </c>
      <c r="D902" s="7" t="s">
        <v>882</v>
      </c>
      <c r="E902" s="8">
        <v>4490</v>
      </c>
      <c r="F902" s="8">
        <v>32848</v>
      </c>
      <c r="G902" s="8">
        <v>284848</v>
      </c>
      <c r="H902" s="8">
        <v>1849927</v>
      </c>
      <c r="I902" s="8">
        <v>3478635.3050090848</v>
      </c>
      <c r="J902" s="8">
        <v>500</v>
      </c>
      <c r="K902" s="8">
        <v>500</v>
      </c>
      <c r="L902" s="7">
        <f t="shared" si="55"/>
        <v>2167623</v>
      </c>
      <c r="M902" s="7">
        <f t="shared" ref="M902:M965" si="56">L902+I902</f>
        <v>5646258.3050090848</v>
      </c>
      <c r="N902" s="8"/>
      <c r="O902" s="8"/>
    </row>
    <row r="903" spans="1:15" x14ac:dyDescent="0.25">
      <c r="A903" s="9">
        <v>40419</v>
      </c>
      <c r="B903" s="9">
        <f t="shared" ref="B903:B966" si="57">INT(A903/10000)</f>
        <v>4</v>
      </c>
      <c r="C903" s="9">
        <f t="shared" ref="C903:C966" si="58">IF(E903&lt;=10000,0,IF(E903&lt;=20000,1,IF(E903&lt;=50000,2,3)))</f>
        <v>0</v>
      </c>
      <c r="D903" s="7" t="s">
        <v>883</v>
      </c>
      <c r="E903" s="8">
        <v>2604</v>
      </c>
      <c r="F903" s="8">
        <v>22404</v>
      </c>
      <c r="G903" s="8">
        <v>142492</v>
      </c>
      <c r="H903" s="8">
        <v>329012</v>
      </c>
      <c r="I903" s="8">
        <v>2098129.8134867577</v>
      </c>
      <c r="J903" s="8">
        <v>500</v>
      </c>
      <c r="K903" s="8">
        <v>500</v>
      </c>
      <c r="L903" s="7">
        <f t="shared" ref="L903:L966" si="59">F903/J903*500+G903/K903*500+H903</f>
        <v>493908</v>
      </c>
      <c r="M903" s="7">
        <f t="shared" si="56"/>
        <v>2592037.8134867577</v>
      </c>
      <c r="N903" s="8"/>
      <c r="O903" s="8"/>
    </row>
    <row r="904" spans="1:15" x14ac:dyDescent="0.25">
      <c r="A904" s="9">
        <v>40420</v>
      </c>
      <c r="B904" s="9">
        <f t="shared" si="57"/>
        <v>4</v>
      </c>
      <c r="C904" s="9">
        <f t="shared" si="58"/>
        <v>0</v>
      </c>
      <c r="D904" s="7" t="s">
        <v>884</v>
      </c>
      <c r="E904" s="8">
        <v>1396</v>
      </c>
      <c r="F904" s="8">
        <v>14626</v>
      </c>
      <c r="G904" s="8">
        <v>62587</v>
      </c>
      <c r="H904" s="8">
        <v>142794</v>
      </c>
      <c r="I904" s="8">
        <v>1133545.8276624172</v>
      </c>
      <c r="J904" s="8">
        <v>500</v>
      </c>
      <c r="K904" s="8">
        <v>500</v>
      </c>
      <c r="L904" s="7">
        <f t="shared" si="59"/>
        <v>220007</v>
      </c>
      <c r="M904" s="7">
        <f t="shared" si="56"/>
        <v>1353552.8276624172</v>
      </c>
      <c r="N904" s="8"/>
      <c r="O904" s="8"/>
    </row>
    <row r="905" spans="1:15" x14ac:dyDescent="0.25">
      <c r="A905" s="9">
        <v>40421</v>
      </c>
      <c r="B905" s="9">
        <f t="shared" si="57"/>
        <v>4</v>
      </c>
      <c r="C905" s="9">
        <f t="shared" si="58"/>
        <v>0</v>
      </c>
      <c r="D905" s="7" t="s">
        <v>885</v>
      </c>
      <c r="E905" s="8">
        <v>5963</v>
      </c>
      <c r="F905" s="8">
        <v>2561</v>
      </c>
      <c r="G905" s="8">
        <v>450504</v>
      </c>
      <c r="H905" s="8">
        <v>4656656</v>
      </c>
      <c r="I905" s="8">
        <v>4514020.8747489601</v>
      </c>
      <c r="J905" s="8">
        <v>500</v>
      </c>
      <c r="K905" s="8">
        <v>500</v>
      </c>
      <c r="L905" s="7">
        <f t="shared" si="59"/>
        <v>5109721</v>
      </c>
      <c r="M905" s="7">
        <f t="shared" si="56"/>
        <v>9623741.8747489601</v>
      </c>
      <c r="N905" s="8"/>
      <c r="O905" s="8"/>
    </row>
    <row r="906" spans="1:15" x14ac:dyDescent="0.25">
      <c r="A906" s="9">
        <v>40422</v>
      </c>
      <c r="B906" s="9">
        <f t="shared" si="57"/>
        <v>4</v>
      </c>
      <c r="C906" s="9">
        <f t="shared" si="58"/>
        <v>0</v>
      </c>
      <c r="D906" s="7" t="s">
        <v>886</v>
      </c>
      <c r="E906" s="8">
        <v>2356</v>
      </c>
      <c r="F906" s="8">
        <v>2249</v>
      </c>
      <c r="G906" s="8">
        <v>147982</v>
      </c>
      <c r="H906" s="8">
        <v>527036</v>
      </c>
      <c r="I906" s="8">
        <v>1915041.1195779035</v>
      </c>
      <c r="J906" s="8">
        <v>500</v>
      </c>
      <c r="K906" s="8">
        <v>500</v>
      </c>
      <c r="L906" s="7">
        <f t="shared" si="59"/>
        <v>677267</v>
      </c>
      <c r="M906" s="7">
        <f t="shared" si="56"/>
        <v>2592308.1195779033</v>
      </c>
      <c r="N906" s="8"/>
      <c r="O906" s="8"/>
    </row>
    <row r="907" spans="1:15" x14ac:dyDescent="0.25">
      <c r="A907" s="9">
        <v>40423</v>
      </c>
      <c r="B907" s="9">
        <f t="shared" si="57"/>
        <v>4</v>
      </c>
      <c r="C907" s="9">
        <f t="shared" si="58"/>
        <v>0</v>
      </c>
      <c r="D907" s="7" t="s">
        <v>887</v>
      </c>
      <c r="E907" s="8">
        <v>1175</v>
      </c>
      <c r="F907" s="8">
        <v>11332</v>
      </c>
      <c r="G907" s="8">
        <v>62528</v>
      </c>
      <c r="H907" s="8">
        <v>82567</v>
      </c>
      <c r="I907" s="8">
        <v>948322.0868415772</v>
      </c>
      <c r="J907" s="8">
        <v>500</v>
      </c>
      <c r="K907" s="8">
        <v>500</v>
      </c>
      <c r="L907" s="7">
        <f t="shared" si="59"/>
        <v>156427</v>
      </c>
      <c r="M907" s="7">
        <f t="shared" si="56"/>
        <v>1104749.0868415772</v>
      </c>
      <c r="N907" s="8"/>
      <c r="O907" s="8"/>
    </row>
    <row r="908" spans="1:15" x14ac:dyDescent="0.25">
      <c r="A908" s="9">
        <v>40424</v>
      </c>
      <c r="B908" s="9">
        <f t="shared" si="57"/>
        <v>4</v>
      </c>
      <c r="C908" s="9">
        <f t="shared" si="58"/>
        <v>0</v>
      </c>
      <c r="D908" s="7" t="s">
        <v>888</v>
      </c>
      <c r="E908" s="8">
        <v>944</v>
      </c>
      <c r="F908" s="8">
        <v>16273</v>
      </c>
      <c r="G908" s="8">
        <v>36941</v>
      </c>
      <c r="H908" s="8">
        <v>58485</v>
      </c>
      <c r="I908" s="8">
        <v>750399.98520942335</v>
      </c>
      <c r="J908" s="8">
        <v>500</v>
      </c>
      <c r="K908" s="8">
        <v>500</v>
      </c>
      <c r="L908" s="7">
        <f t="shared" si="59"/>
        <v>111699</v>
      </c>
      <c r="M908" s="7">
        <f t="shared" si="56"/>
        <v>862098.98520942335</v>
      </c>
      <c r="N908" s="8"/>
      <c r="O908" s="8"/>
    </row>
    <row r="909" spans="1:15" x14ac:dyDescent="0.25">
      <c r="A909" s="9">
        <v>40425</v>
      </c>
      <c r="B909" s="9">
        <f t="shared" si="57"/>
        <v>4</v>
      </c>
      <c r="C909" s="9">
        <f t="shared" si="58"/>
        <v>0</v>
      </c>
      <c r="D909" s="7" t="s">
        <v>889</v>
      </c>
      <c r="E909" s="8">
        <v>1609</v>
      </c>
      <c r="F909" s="8">
        <v>8617</v>
      </c>
      <c r="G909" s="8">
        <v>88523</v>
      </c>
      <c r="H909" s="8">
        <v>407294</v>
      </c>
      <c r="I909" s="8">
        <v>1256034.4117590357</v>
      </c>
      <c r="J909" s="8">
        <v>500</v>
      </c>
      <c r="K909" s="8">
        <v>500</v>
      </c>
      <c r="L909" s="7">
        <f t="shared" si="59"/>
        <v>504434</v>
      </c>
      <c r="M909" s="7">
        <f t="shared" si="56"/>
        <v>1760468.4117590357</v>
      </c>
      <c r="N909" s="8"/>
      <c r="O909" s="8"/>
    </row>
    <row r="910" spans="1:15" x14ac:dyDescent="0.25">
      <c r="A910" s="9">
        <v>40426</v>
      </c>
      <c r="B910" s="9">
        <f t="shared" si="57"/>
        <v>4</v>
      </c>
      <c r="C910" s="9">
        <f t="shared" si="58"/>
        <v>0</v>
      </c>
      <c r="D910" s="7" t="s">
        <v>890</v>
      </c>
      <c r="E910" s="8">
        <v>2902</v>
      </c>
      <c r="F910" s="8">
        <v>17812</v>
      </c>
      <c r="G910" s="8">
        <v>168487</v>
      </c>
      <c r="H910" s="8">
        <v>1648721</v>
      </c>
      <c r="I910" s="8">
        <v>2231402.2906618463</v>
      </c>
      <c r="J910" s="8">
        <v>500</v>
      </c>
      <c r="K910" s="8">
        <v>500</v>
      </c>
      <c r="L910" s="7">
        <f t="shared" si="59"/>
        <v>1835020</v>
      </c>
      <c r="M910" s="7">
        <f t="shared" si="56"/>
        <v>4066422.2906618463</v>
      </c>
      <c r="N910" s="8"/>
      <c r="O910" s="8"/>
    </row>
    <row r="911" spans="1:15" x14ac:dyDescent="0.25">
      <c r="A911" s="9">
        <v>40427</v>
      </c>
      <c r="B911" s="9">
        <f t="shared" si="57"/>
        <v>4</v>
      </c>
      <c r="C911" s="9">
        <f t="shared" si="58"/>
        <v>0</v>
      </c>
      <c r="D911" s="7" t="s">
        <v>891</v>
      </c>
      <c r="E911" s="8">
        <v>2136</v>
      </c>
      <c r="F911" s="8">
        <v>27010</v>
      </c>
      <c r="G911" s="8">
        <v>210038</v>
      </c>
      <c r="H911" s="8">
        <v>814379</v>
      </c>
      <c r="I911" s="8">
        <v>1633702.7182423561</v>
      </c>
      <c r="J911" s="8">
        <v>500</v>
      </c>
      <c r="K911" s="8">
        <v>500</v>
      </c>
      <c r="L911" s="7">
        <f t="shared" si="59"/>
        <v>1051427</v>
      </c>
      <c r="M911" s="7">
        <f t="shared" si="56"/>
        <v>2685129.7182423561</v>
      </c>
      <c r="N911" s="8"/>
      <c r="O911" s="8"/>
    </row>
    <row r="912" spans="1:15" x14ac:dyDescent="0.25">
      <c r="A912" s="9">
        <v>40428</v>
      </c>
      <c r="B912" s="9">
        <f t="shared" si="57"/>
        <v>4</v>
      </c>
      <c r="C912" s="9">
        <f t="shared" si="58"/>
        <v>0</v>
      </c>
      <c r="D912" s="7" t="s">
        <v>892</v>
      </c>
      <c r="E912" s="8">
        <v>3258</v>
      </c>
      <c r="F912" s="8">
        <v>14590</v>
      </c>
      <c r="G912" s="8">
        <v>186662</v>
      </c>
      <c r="H912" s="8">
        <v>357788</v>
      </c>
      <c r="I912" s="8">
        <v>2614764.0060978234</v>
      </c>
      <c r="J912" s="8">
        <v>500</v>
      </c>
      <c r="K912" s="8">
        <v>500</v>
      </c>
      <c r="L912" s="7">
        <f t="shared" si="59"/>
        <v>559040</v>
      </c>
      <c r="M912" s="7">
        <f t="shared" si="56"/>
        <v>3173804.0060978234</v>
      </c>
      <c r="N912" s="8"/>
      <c r="O912" s="8"/>
    </row>
    <row r="913" spans="1:15" x14ac:dyDescent="0.25">
      <c r="A913" s="9">
        <v>40429</v>
      </c>
      <c r="B913" s="9">
        <f t="shared" si="57"/>
        <v>4</v>
      </c>
      <c r="C913" s="9">
        <f t="shared" si="58"/>
        <v>0</v>
      </c>
      <c r="D913" s="7" t="s">
        <v>893</v>
      </c>
      <c r="E913" s="8">
        <v>913</v>
      </c>
      <c r="F913" s="8">
        <v>8264</v>
      </c>
      <c r="G913" s="8">
        <v>63236</v>
      </c>
      <c r="H913" s="8">
        <v>121233</v>
      </c>
      <c r="I913" s="8">
        <v>729967.25547347346</v>
      </c>
      <c r="J913" s="8">
        <v>500</v>
      </c>
      <c r="K913" s="8">
        <v>500</v>
      </c>
      <c r="L913" s="7">
        <f t="shared" si="59"/>
        <v>192733</v>
      </c>
      <c r="M913" s="7">
        <f t="shared" si="56"/>
        <v>922700.25547347346</v>
      </c>
      <c r="N913" s="8"/>
      <c r="O913" s="8"/>
    </row>
    <row r="914" spans="1:15" x14ac:dyDescent="0.25">
      <c r="A914" s="9">
        <v>40430</v>
      </c>
      <c r="B914" s="9">
        <f t="shared" si="57"/>
        <v>4</v>
      </c>
      <c r="C914" s="9">
        <f t="shared" si="58"/>
        <v>0</v>
      </c>
      <c r="D914" s="7" t="s">
        <v>894</v>
      </c>
      <c r="E914" s="8">
        <v>960</v>
      </c>
      <c r="F914" s="8">
        <v>4923</v>
      </c>
      <c r="G914" s="8">
        <v>53133</v>
      </c>
      <c r="H914" s="8">
        <v>49830</v>
      </c>
      <c r="I914" s="8">
        <v>777508.39581312088</v>
      </c>
      <c r="J914" s="8">
        <v>500</v>
      </c>
      <c r="K914" s="8">
        <v>500</v>
      </c>
      <c r="L914" s="7">
        <f t="shared" si="59"/>
        <v>107886</v>
      </c>
      <c r="M914" s="7">
        <f t="shared" si="56"/>
        <v>885394.39581312088</v>
      </c>
      <c r="N914" s="8"/>
      <c r="O914" s="8"/>
    </row>
    <row r="915" spans="1:15" x14ac:dyDescent="0.25">
      <c r="A915" s="9">
        <v>40431</v>
      </c>
      <c r="B915" s="9">
        <f t="shared" si="57"/>
        <v>4</v>
      </c>
      <c r="C915" s="9">
        <f t="shared" si="58"/>
        <v>0</v>
      </c>
      <c r="D915" s="7" t="s">
        <v>895</v>
      </c>
      <c r="E915" s="8">
        <v>991</v>
      </c>
      <c r="F915" s="8">
        <v>6101</v>
      </c>
      <c r="G915" s="8">
        <v>76651</v>
      </c>
      <c r="H915" s="8">
        <v>811898</v>
      </c>
      <c r="I915" s="8">
        <v>713309.04823778337</v>
      </c>
      <c r="J915" s="8">
        <v>500</v>
      </c>
      <c r="K915" s="8">
        <v>500</v>
      </c>
      <c r="L915" s="7">
        <f t="shared" si="59"/>
        <v>894650</v>
      </c>
      <c r="M915" s="7">
        <f t="shared" si="56"/>
        <v>1607959.0482377834</v>
      </c>
      <c r="N915" s="8"/>
      <c r="O915" s="8"/>
    </row>
    <row r="916" spans="1:15" x14ac:dyDescent="0.25">
      <c r="A916" s="9">
        <v>40432</v>
      </c>
      <c r="B916" s="9">
        <f t="shared" si="57"/>
        <v>4</v>
      </c>
      <c r="C916" s="9">
        <f t="shared" si="58"/>
        <v>0</v>
      </c>
      <c r="D916" s="7" t="s">
        <v>896</v>
      </c>
      <c r="E916" s="8">
        <v>1672</v>
      </c>
      <c r="F916" s="8">
        <v>24138</v>
      </c>
      <c r="G916" s="8">
        <v>88283</v>
      </c>
      <c r="H916" s="8">
        <v>84197</v>
      </c>
      <c r="I916" s="8">
        <v>1340184.7740494963</v>
      </c>
      <c r="J916" s="8">
        <v>500</v>
      </c>
      <c r="K916" s="8">
        <v>500</v>
      </c>
      <c r="L916" s="7">
        <f t="shared" si="59"/>
        <v>196618</v>
      </c>
      <c r="M916" s="7">
        <f t="shared" si="56"/>
        <v>1536802.7740494963</v>
      </c>
      <c r="N916" s="8"/>
      <c r="O916" s="8"/>
    </row>
    <row r="917" spans="1:15" x14ac:dyDescent="0.25">
      <c r="A917" s="9">
        <v>40433</v>
      </c>
      <c r="B917" s="9">
        <f t="shared" si="57"/>
        <v>4</v>
      </c>
      <c r="C917" s="9">
        <f t="shared" si="58"/>
        <v>0</v>
      </c>
      <c r="D917" s="7" t="s">
        <v>897</v>
      </c>
      <c r="E917" s="8">
        <v>962</v>
      </c>
      <c r="F917" s="8">
        <v>14957</v>
      </c>
      <c r="G917" s="8">
        <v>47366</v>
      </c>
      <c r="H917" s="8">
        <v>144988</v>
      </c>
      <c r="I917" s="8">
        <v>767105.61207588774</v>
      </c>
      <c r="J917" s="8">
        <v>500</v>
      </c>
      <c r="K917" s="8">
        <v>500</v>
      </c>
      <c r="L917" s="7">
        <f t="shared" si="59"/>
        <v>207311</v>
      </c>
      <c r="M917" s="7">
        <f t="shared" si="56"/>
        <v>974416.61207588774</v>
      </c>
      <c r="N917" s="8"/>
      <c r="O917" s="8"/>
    </row>
    <row r="918" spans="1:15" x14ac:dyDescent="0.25">
      <c r="A918" s="9">
        <v>40434</v>
      </c>
      <c r="B918" s="9">
        <f t="shared" si="57"/>
        <v>4</v>
      </c>
      <c r="C918" s="9">
        <f t="shared" si="58"/>
        <v>0</v>
      </c>
      <c r="D918" s="7" t="s">
        <v>898</v>
      </c>
      <c r="E918" s="8">
        <v>944</v>
      </c>
      <c r="F918" s="8">
        <v>11664</v>
      </c>
      <c r="G918" s="8">
        <v>40239</v>
      </c>
      <c r="H918" s="8">
        <v>86503</v>
      </c>
      <c r="I918" s="8">
        <v>748492.60574409214</v>
      </c>
      <c r="J918" s="8">
        <v>500</v>
      </c>
      <c r="K918" s="8">
        <v>500</v>
      </c>
      <c r="L918" s="7">
        <f t="shared" si="59"/>
        <v>138406</v>
      </c>
      <c r="M918" s="7">
        <f t="shared" si="56"/>
        <v>886898.60574409214</v>
      </c>
      <c r="N918" s="8"/>
      <c r="O918" s="8"/>
    </row>
    <row r="919" spans="1:15" x14ac:dyDescent="0.25">
      <c r="A919" s="9">
        <v>40435</v>
      </c>
      <c r="B919" s="9">
        <f t="shared" si="57"/>
        <v>4</v>
      </c>
      <c r="C919" s="9">
        <f t="shared" si="58"/>
        <v>0</v>
      </c>
      <c r="D919" s="7" t="s">
        <v>2070</v>
      </c>
      <c r="E919" s="8">
        <v>390</v>
      </c>
      <c r="F919" s="8">
        <v>5471</v>
      </c>
      <c r="G919" s="8">
        <v>40839</v>
      </c>
      <c r="H919" s="8">
        <v>195257</v>
      </c>
      <c r="I919" s="8">
        <v>287104.8434154765</v>
      </c>
      <c r="J919" s="8">
        <v>500</v>
      </c>
      <c r="K919" s="8">
        <v>500</v>
      </c>
      <c r="L919" s="7">
        <f t="shared" si="59"/>
        <v>241567</v>
      </c>
      <c r="M919" s="7">
        <f t="shared" si="56"/>
        <v>528671.8434154765</v>
      </c>
      <c r="N919" s="8"/>
      <c r="O919" s="8"/>
    </row>
    <row r="920" spans="1:15" x14ac:dyDescent="0.25">
      <c r="A920" s="9">
        <v>40436</v>
      </c>
      <c r="B920" s="9">
        <f t="shared" si="57"/>
        <v>4</v>
      </c>
      <c r="C920" s="9">
        <f t="shared" si="58"/>
        <v>0</v>
      </c>
      <c r="D920" s="7" t="s">
        <v>2071</v>
      </c>
      <c r="E920" s="8">
        <v>2042</v>
      </c>
      <c r="F920" s="8">
        <v>14457</v>
      </c>
      <c r="G920" s="8">
        <v>87633</v>
      </c>
      <c r="H920" s="8">
        <v>236815</v>
      </c>
      <c r="I920" s="8">
        <v>1659567.782917405</v>
      </c>
      <c r="J920" s="8">
        <v>500</v>
      </c>
      <c r="K920" s="8">
        <v>500</v>
      </c>
      <c r="L920" s="7">
        <f t="shared" si="59"/>
        <v>338905</v>
      </c>
      <c r="M920" s="7">
        <f t="shared" si="56"/>
        <v>1998472.782917405</v>
      </c>
      <c r="N920" s="8"/>
      <c r="O920" s="8"/>
    </row>
    <row r="921" spans="1:15" x14ac:dyDescent="0.25">
      <c r="A921" s="9">
        <v>40437</v>
      </c>
      <c r="B921" s="9">
        <f t="shared" si="57"/>
        <v>4</v>
      </c>
      <c r="C921" s="9">
        <f t="shared" si="58"/>
        <v>0</v>
      </c>
      <c r="D921" s="7" t="s">
        <v>2072</v>
      </c>
      <c r="E921" s="8">
        <v>3045</v>
      </c>
      <c r="F921" s="8">
        <v>10923</v>
      </c>
      <c r="G921" s="8">
        <v>183253</v>
      </c>
      <c r="H921" s="8">
        <v>474660</v>
      </c>
      <c r="I921" s="8">
        <v>2437655.7139880541</v>
      </c>
      <c r="J921" s="8">
        <v>500</v>
      </c>
      <c r="K921" s="8">
        <v>500</v>
      </c>
      <c r="L921" s="7">
        <f t="shared" si="59"/>
        <v>668836</v>
      </c>
      <c r="M921" s="7">
        <f t="shared" si="56"/>
        <v>3106491.7139880541</v>
      </c>
      <c r="N921" s="8"/>
      <c r="O921" s="8"/>
    </row>
    <row r="922" spans="1:15" x14ac:dyDescent="0.25">
      <c r="A922" s="9">
        <v>40438</v>
      </c>
      <c r="B922" s="9">
        <f t="shared" si="57"/>
        <v>4</v>
      </c>
      <c r="C922" s="9">
        <f t="shared" si="58"/>
        <v>0</v>
      </c>
      <c r="D922" s="7" t="s">
        <v>2073</v>
      </c>
      <c r="E922" s="8">
        <v>2447</v>
      </c>
      <c r="F922" s="8">
        <v>22908</v>
      </c>
      <c r="G922" s="8">
        <v>157542</v>
      </c>
      <c r="H922" s="8">
        <v>404645</v>
      </c>
      <c r="I922" s="8">
        <v>1941927.0087220261</v>
      </c>
      <c r="J922" s="8">
        <v>500</v>
      </c>
      <c r="K922" s="8">
        <v>500</v>
      </c>
      <c r="L922" s="7">
        <f t="shared" si="59"/>
        <v>585095</v>
      </c>
      <c r="M922" s="7">
        <f t="shared" si="56"/>
        <v>2527022.0087220259</v>
      </c>
      <c r="N922" s="8"/>
      <c r="O922" s="8"/>
    </row>
    <row r="923" spans="1:15" x14ac:dyDescent="0.25">
      <c r="A923" s="9">
        <v>40439</v>
      </c>
      <c r="B923" s="9">
        <f t="shared" si="57"/>
        <v>4</v>
      </c>
      <c r="C923" s="9">
        <f t="shared" si="58"/>
        <v>0</v>
      </c>
      <c r="D923" s="7" t="s">
        <v>2074</v>
      </c>
      <c r="E923" s="8">
        <v>587</v>
      </c>
      <c r="F923" s="8">
        <v>6256</v>
      </c>
      <c r="G923" s="8">
        <v>23164</v>
      </c>
      <c r="H923" s="8">
        <v>45256</v>
      </c>
      <c r="I923" s="8">
        <v>474299.12136419007</v>
      </c>
      <c r="J923" s="8">
        <v>500</v>
      </c>
      <c r="K923" s="8">
        <v>500</v>
      </c>
      <c r="L923" s="7">
        <f t="shared" si="59"/>
        <v>74676</v>
      </c>
      <c r="M923" s="7">
        <f t="shared" si="56"/>
        <v>548975.12136419001</v>
      </c>
      <c r="N923" s="8"/>
      <c r="O923" s="8"/>
    </row>
    <row r="924" spans="1:15" x14ac:dyDescent="0.25">
      <c r="A924" s="9">
        <v>40440</v>
      </c>
      <c r="B924" s="9">
        <f t="shared" si="57"/>
        <v>4</v>
      </c>
      <c r="C924" s="9">
        <f t="shared" si="58"/>
        <v>0</v>
      </c>
      <c r="D924" s="7" t="s">
        <v>2075</v>
      </c>
      <c r="E924" s="8">
        <v>426</v>
      </c>
      <c r="F924" s="8">
        <v>5118</v>
      </c>
      <c r="G924" s="8">
        <v>15993</v>
      </c>
      <c r="H924" s="8">
        <v>20058</v>
      </c>
      <c r="I924" s="8">
        <v>339308.29033408937</v>
      </c>
      <c r="J924" s="8">
        <v>500</v>
      </c>
      <c r="K924" s="8">
        <v>500</v>
      </c>
      <c r="L924" s="7">
        <f t="shared" si="59"/>
        <v>41169</v>
      </c>
      <c r="M924" s="7">
        <f t="shared" si="56"/>
        <v>380477.29033408937</v>
      </c>
      <c r="N924" s="8"/>
      <c r="O924" s="8"/>
    </row>
    <row r="925" spans="1:15" x14ac:dyDescent="0.25">
      <c r="A925" s="9">
        <v>40441</v>
      </c>
      <c r="B925" s="9">
        <f t="shared" si="57"/>
        <v>4</v>
      </c>
      <c r="C925" s="9">
        <f t="shared" si="58"/>
        <v>0</v>
      </c>
      <c r="D925" s="7" t="s">
        <v>899</v>
      </c>
      <c r="E925" s="8">
        <v>3800</v>
      </c>
      <c r="F925" s="8">
        <v>23238</v>
      </c>
      <c r="G925" s="8">
        <v>239523</v>
      </c>
      <c r="H925" s="8">
        <v>1077413</v>
      </c>
      <c r="I925" s="8">
        <v>3004222.2774204244</v>
      </c>
      <c r="J925" s="8">
        <v>500</v>
      </c>
      <c r="K925" s="8">
        <v>500</v>
      </c>
      <c r="L925" s="7">
        <f t="shared" si="59"/>
        <v>1340174</v>
      </c>
      <c r="M925" s="7">
        <f t="shared" si="56"/>
        <v>4344396.2774204239</v>
      </c>
      <c r="N925" s="8"/>
      <c r="O925" s="8"/>
    </row>
    <row r="926" spans="1:15" x14ac:dyDescent="0.25">
      <c r="A926" s="9">
        <v>40442</v>
      </c>
      <c r="B926" s="9">
        <f t="shared" si="57"/>
        <v>4</v>
      </c>
      <c r="C926" s="9">
        <f t="shared" si="58"/>
        <v>0</v>
      </c>
      <c r="D926" s="7" t="s">
        <v>900</v>
      </c>
      <c r="E926" s="8">
        <v>895</v>
      </c>
      <c r="F926" s="8">
        <v>16151</v>
      </c>
      <c r="G926" s="8">
        <v>54073</v>
      </c>
      <c r="H926" s="8">
        <v>97325</v>
      </c>
      <c r="I926" s="8">
        <v>717651.28698739281</v>
      </c>
      <c r="J926" s="8">
        <v>500</v>
      </c>
      <c r="K926" s="8">
        <v>500</v>
      </c>
      <c r="L926" s="7">
        <f t="shared" si="59"/>
        <v>167549</v>
      </c>
      <c r="M926" s="7">
        <f t="shared" si="56"/>
        <v>885200.28698739281</v>
      </c>
      <c r="N926" s="8"/>
      <c r="O926" s="8"/>
    </row>
    <row r="927" spans="1:15" x14ac:dyDescent="0.25">
      <c r="A927" s="9">
        <v>40443</v>
      </c>
      <c r="B927" s="9">
        <f t="shared" si="57"/>
        <v>4</v>
      </c>
      <c r="C927" s="9">
        <f t="shared" si="58"/>
        <v>0</v>
      </c>
      <c r="D927" s="7" t="s">
        <v>901</v>
      </c>
      <c r="E927" s="8">
        <v>2018</v>
      </c>
      <c r="F927" s="8">
        <v>19812</v>
      </c>
      <c r="G927" s="8">
        <v>132587</v>
      </c>
      <c r="H927" s="8">
        <v>626226</v>
      </c>
      <c r="I927" s="8">
        <v>1575759.0835749113</v>
      </c>
      <c r="J927" s="8">
        <v>500</v>
      </c>
      <c r="K927" s="8">
        <v>500</v>
      </c>
      <c r="L927" s="7">
        <f t="shared" si="59"/>
        <v>778625</v>
      </c>
      <c r="M927" s="7">
        <f t="shared" si="56"/>
        <v>2354384.0835749116</v>
      </c>
      <c r="N927" s="8"/>
      <c r="O927" s="8"/>
    </row>
    <row r="928" spans="1:15" x14ac:dyDescent="0.25">
      <c r="A928" s="9">
        <v>40444</v>
      </c>
      <c r="B928" s="9">
        <f t="shared" si="57"/>
        <v>4</v>
      </c>
      <c r="C928" s="9">
        <f t="shared" si="58"/>
        <v>0</v>
      </c>
      <c r="D928" s="7" t="s">
        <v>902</v>
      </c>
      <c r="E928" s="8">
        <v>723</v>
      </c>
      <c r="F928" s="8">
        <v>10246</v>
      </c>
      <c r="G928" s="8">
        <v>33595</v>
      </c>
      <c r="H928" s="8">
        <v>68941</v>
      </c>
      <c r="I928" s="8">
        <v>582350.92739657045</v>
      </c>
      <c r="J928" s="8">
        <v>500</v>
      </c>
      <c r="K928" s="8">
        <v>500</v>
      </c>
      <c r="L928" s="7">
        <f t="shared" si="59"/>
        <v>112782</v>
      </c>
      <c r="M928" s="7">
        <f t="shared" si="56"/>
        <v>695132.92739657045</v>
      </c>
      <c r="N928" s="8"/>
      <c r="O928" s="8"/>
    </row>
    <row r="929" spans="1:15" x14ac:dyDescent="0.25">
      <c r="A929" s="9">
        <v>40445</v>
      </c>
      <c r="B929" s="9">
        <f t="shared" si="57"/>
        <v>4</v>
      </c>
      <c r="C929" s="9">
        <f t="shared" si="58"/>
        <v>0</v>
      </c>
      <c r="D929" s="7" t="s">
        <v>903</v>
      </c>
      <c r="E929" s="8">
        <v>679</v>
      </c>
      <c r="F929" s="8">
        <v>11579</v>
      </c>
      <c r="G929" s="8">
        <v>29249</v>
      </c>
      <c r="H929" s="8">
        <v>5391</v>
      </c>
      <c r="I929" s="8">
        <v>545349.53265150648</v>
      </c>
      <c r="J929" s="8">
        <v>500</v>
      </c>
      <c r="K929" s="8">
        <v>500</v>
      </c>
      <c r="L929" s="7">
        <f t="shared" si="59"/>
        <v>46219</v>
      </c>
      <c r="M929" s="7">
        <f t="shared" si="56"/>
        <v>591568.53265150648</v>
      </c>
      <c r="N929" s="8"/>
      <c r="O929" s="8"/>
    </row>
    <row r="930" spans="1:15" x14ac:dyDescent="0.25">
      <c r="A930" s="9">
        <v>40446</v>
      </c>
      <c r="B930" s="9">
        <f t="shared" si="57"/>
        <v>4</v>
      </c>
      <c r="C930" s="9">
        <f t="shared" si="58"/>
        <v>0</v>
      </c>
      <c r="D930" s="7" t="s">
        <v>904</v>
      </c>
      <c r="E930" s="8">
        <v>1367</v>
      </c>
      <c r="F930" s="8">
        <v>27364</v>
      </c>
      <c r="G930" s="8">
        <v>109868</v>
      </c>
      <c r="H930" s="8">
        <v>705829</v>
      </c>
      <c r="I930" s="8">
        <v>1021758.572335911</v>
      </c>
      <c r="J930" s="8">
        <v>500</v>
      </c>
      <c r="K930" s="8">
        <v>500</v>
      </c>
      <c r="L930" s="7">
        <f t="shared" si="59"/>
        <v>843061</v>
      </c>
      <c r="M930" s="7">
        <f t="shared" si="56"/>
        <v>1864819.572335911</v>
      </c>
      <c r="N930" s="8"/>
      <c r="O930" s="8"/>
    </row>
    <row r="931" spans="1:15" x14ac:dyDescent="0.25">
      <c r="A931" s="9">
        <v>40501</v>
      </c>
      <c r="B931" s="9">
        <f t="shared" si="57"/>
        <v>4</v>
      </c>
      <c r="C931" s="9">
        <f t="shared" si="58"/>
        <v>0</v>
      </c>
      <c r="D931" s="7" t="s">
        <v>905</v>
      </c>
      <c r="E931" s="8">
        <v>5619</v>
      </c>
      <c r="F931" s="8">
        <v>42489</v>
      </c>
      <c r="G931" s="8">
        <v>369116</v>
      </c>
      <c r="H931" s="8">
        <v>761136</v>
      </c>
      <c r="I931" s="8">
        <v>4488365.2386487378</v>
      </c>
      <c r="J931" s="8">
        <v>500</v>
      </c>
      <c r="K931" s="8">
        <v>500</v>
      </c>
      <c r="L931" s="7">
        <f t="shared" si="59"/>
        <v>1172741</v>
      </c>
      <c r="M931" s="7">
        <f t="shared" si="56"/>
        <v>5661106.2386487378</v>
      </c>
      <c r="N931" s="8"/>
      <c r="O931" s="8"/>
    </row>
    <row r="932" spans="1:15" x14ac:dyDescent="0.25">
      <c r="A932" s="9">
        <v>40502</v>
      </c>
      <c r="B932" s="9">
        <f t="shared" si="57"/>
        <v>4</v>
      </c>
      <c r="C932" s="9">
        <f t="shared" si="58"/>
        <v>0</v>
      </c>
      <c r="D932" s="7" t="s">
        <v>906</v>
      </c>
      <c r="E932" s="8">
        <v>2194</v>
      </c>
      <c r="F932" s="8">
        <v>1905</v>
      </c>
      <c r="G932" s="8">
        <v>190001</v>
      </c>
      <c r="H932" s="8">
        <v>689597</v>
      </c>
      <c r="I932" s="8">
        <v>1755686.8012513618</v>
      </c>
      <c r="J932" s="8">
        <v>500</v>
      </c>
      <c r="K932" s="8">
        <v>500</v>
      </c>
      <c r="L932" s="7">
        <f t="shared" si="59"/>
        <v>881503</v>
      </c>
      <c r="M932" s="7">
        <f t="shared" si="56"/>
        <v>2637189.8012513621</v>
      </c>
      <c r="N932" s="8"/>
      <c r="O932" s="8"/>
    </row>
    <row r="933" spans="1:15" x14ac:dyDescent="0.25">
      <c r="A933" s="9">
        <v>40503</v>
      </c>
      <c r="B933" s="9">
        <f t="shared" si="57"/>
        <v>4</v>
      </c>
      <c r="C933" s="9">
        <f t="shared" si="58"/>
        <v>0</v>
      </c>
      <c r="D933" s="7" t="s">
        <v>907</v>
      </c>
      <c r="E933" s="8">
        <v>3954</v>
      </c>
      <c r="F933" s="8">
        <v>633</v>
      </c>
      <c r="G933" s="8">
        <v>392452</v>
      </c>
      <c r="H933" s="8">
        <v>1993830</v>
      </c>
      <c r="I933" s="8">
        <v>3073869.118370912</v>
      </c>
      <c r="J933" s="8">
        <v>500</v>
      </c>
      <c r="K933" s="8">
        <v>500</v>
      </c>
      <c r="L933" s="7">
        <f t="shared" si="59"/>
        <v>2386915</v>
      </c>
      <c r="M933" s="7">
        <f t="shared" si="56"/>
        <v>5460784.118370912</v>
      </c>
      <c r="N933" s="8"/>
      <c r="O933" s="8"/>
    </row>
    <row r="934" spans="1:15" x14ac:dyDescent="0.25">
      <c r="A934" s="9">
        <v>40504</v>
      </c>
      <c r="B934" s="9">
        <f t="shared" si="57"/>
        <v>4</v>
      </c>
      <c r="C934" s="9">
        <f t="shared" si="58"/>
        <v>0</v>
      </c>
      <c r="D934" s="7" t="s">
        <v>908</v>
      </c>
      <c r="E934" s="8">
        <v>2328</v>
      </c>
      <c r="F934" s="8">
        <v>18929</v>
      </c>
      <c r="G934" s="8">
        <v>164475</v>
      </c>
      <c r="H934" s="8">
        <v>827027</v>
      </c>
      <c r="I934" s="8">
        <v>1769170.5784392143</v>
      </c>
      <c r="J934" s="8">
        <v>500</v>
      </c>
      <c r="K934" s="8">
        <v>500</v>
      </c>
      <c r="L934" s="7">
        <f t="shared" si="59"/>
        <v>1010431</v>
      </c>
      <c r="M934" s="7">
        <f t="shared" si="56"/>
        <v>2779601.5784392143</v>
      </c>
      <c r="N934" s="8"/>
      <c r="O934" s="8"/>
    </row>
    <row r="935" spans="1:15" x14ac:dyDescent="0.25">
      <c r="A935" s="9">
        <v>40505</v>
      </c>
      <c r="B935" s="9">
        <f t="shared" si="57"/>
        <v>4</v>
      </c>
      <c r="C935" s="9">
        <f t="shared" si="58"/>
        <v>0</v>
      </c>
      <c r="D935" s="7" t="s">
        <v>909</v>
      </c>
      <c r="E935" s="8">
        <v>1302</v>
      </c>
      <c r="F935" s="8">
        <v>7491</v>
      </c>
      <c r="G935" s="8">
        <v>75680</v>
      </c>
      <c r="H935" s="8">
        <v>110651</v>
      </c>
      <c r="I935" s="8">
        <v>1088260.5907619011</v>
      </c>
      <c r="J935" s="8">
        <v>500</v>
      </c>
      <c r="K935" s="8">
        <v>500</v>
      </c>
      <c r="L935" s="7">
        <f t="shared" si="59"/>
        <v>193822</v>
      </c>
      <c r="M935" s="7">
        <f t="shared" si="56"/>
        <v>1282082.5907619011</v>
      </c>
      <c r="N935" s="8"/>
      <c r="O935" s="8"/>
    </row>
    <row r="936" spans="1:15" x14ac:dyDescent="0.25">
      <c r="A936" s="9">
        <v>40506</v>
      </c>
      <c r="B936" s="9">
        <f t="shared" si="57"/>
        <v>4</v>
      </c>
      <c r="C936" s="9">
        <f t="shared" si="58"/>
        <v>0</v>
      </c>
      <c r="D936" s="7" t="s">
        <v>910</v>
      </c>
      <c r="E936" s="8">
        <v>4045</v>
      </c>
      <c r="F936" s="8">
        <v>22865</v>
      </c>
      <c r="G936" s="8">
        <v>234434</v>
      </c>
      <c r="H936" s="8">
        <v>557415</v>
      </c>
      <c r="I936" s="8">
        <v>3237253.0022253199</v>
      </c>
      <c r="J936" s="8">
        <v>500</v>
      </c>
      <c r="K936" s="8">
        <v>500</v>
      </c>
      <c r="L936" s="7">
        <f t="shared" si="59"/>
        <v>814714</v>
      </c>
      <c r="M936" s="7">
        <f t="shared" si="56"/>
        <v>4051967.0022253199</v>
      </c>
      <c r="N936" s="8"/>
      <c r="O936" s="8"/>
    </row>
    <row r="937" spans="1:15" x14ac:dyDescent="0.25">
      <c r="A937" s="9">
        <v>40507</v>
      </c>
      <c r="B937" s="9">
        <f t="shared" si="57"/>
        <v>4</v>
      </c>
      <c r="C937" s="9">
        <f t="shared" si="58"/>
        <v>0</v>
      </c>
      <c r="D937" s="7" t="s">
        <v>911</v>
      </c>
      <c r="E937" s="8">
        <v>1986</v>
      </c>
      <c r="F937" s="8">
        <v>14641</v>
      </c>
      <c r="G937" s="8">
        <v>146059</v>
      </c>
      <c r="H937" s="8">
        <v>620570</v>
      </c>
      <c r="I937" s="8">
        <v>1523359.1336464593</v>
      </c>
      <c r="J937" s="8">
        <v>500</v>
      </c>
      <c r="K937" s="8">
        <v>500</v>
      </c>
      <c r="L937" s="7">
        <f t="shared" si="59"/>
        <v>781270</v>
      </c>
      <c r="M937" s="7">
        <f t="shared" si="56"/>
        <v>2304629.1336464593</v>
      </c>
      <c r="N937" s="8"/>
      <c r="O937" s="8"/>
    </row>
    <row r="938" spans="1:15" x14ac:dyDescent="0.25">
      <c r="A938" s="9">
        <v>40508</v>
      </c>
      <c r="B938" s="9">
        <f t="shared" si="57"/>
        <v>4</v>
      </c>
      <c r="C938" s="9">
        <f t="shared" si="58"/>
        <v>0</v>
      </c>
      <c r="D938" s="7" t="s">
        <v>912</v>
      </c>
      <c r="E938" s="8">
        <v>2800</v>
      </c>
      <c r="F938" s="8">
        <v>27371</v>
      </c>
      <c r="G938" s="8">
        <v>164968</v>
      </c>
      <c r="H938" s="8">
        <v>580250</v>
      </c>
      <c r="I938" s="8">
        <v>2218583.6378809558</v>
      </c>
      <c r="J938" s="8">
        <v>500</v>
      </c>
      <c r="K938" s="8">
        <v>500</v>
      </c>
      <c r="L938" s="7">
        <f t="shared" si="59"/>
        <v>772589</v>
      </c>
      <c r="M938" s="7">
        <f t="shared" si="56"/>
        <v>2991172.6378809558</v>
      </c>
      <c r="N938" s="8"/>
      <c r="O938" s="8"/>
    </row>
    <row r="939" spans="1:15" x14ac:dyDescent="0.25">
      <c r="A939" s="9">
        <v>40509</v>
      </c>
      <c r="B939" s="9">
        <f t="shared" si="57"/>
        <v>4</v>
      </c>
      <c r="C939" s="9">
        <f t="shared" si="58"/>
        <v>0</v>
      </c>
      <c r="D939" s="7" t="s">
        <v>913</v>
      </c>
      <c r="E939" s="8">
        <v>1881</v>
      </c>
      <c r="F939" s="8">
        <v>12427</v>
      </c>
      <c r="G939" s="8">
        <v>128673</v>
      </c>
      <c r="H939" s="8">
        <v>560016</v>
      </c>
      <c r="I939" s="8">
        <v>1519327.2959150632</v>
      </c>
      <c r="J939" s="8">
        <v>500</v>
      </c>
      <c r="K939" s="8">
        <v>500</v>
      </c>
      <c r="L939" s="7">
        <f t="shared" si="59"/>
        <v>701116</v>
      </c>
      <c r="M939" s="7">
        <f t="shared" si="56"/>
        <v>2220443.2959150635</v>
      </c>
      <c r="N939" s="8"/>
      <c r="O939" s="8"/>
    </row>
    <row r="940" spans="1:15" x14ac:dyDescent="0.25">
      <c r="A940" s="9">
        <v>40510</v>
      </c>
      <c r="B940" s="9">
        <f t="shared" si="57"/>
        <v>4</v>
      </c>
      <c r="C940" s="9">
        <f t="shared" si="58"/>
        <v>0</v>
      </c>
      <c r="D940" s="7" t="s">
        <v>2076</v>
      </c>
      <c r="E940" s="8">
        <v>2274</v>
      </c>
      <c r="F940" s="8">
        <v>18271</v>
      </c>
      <c r="G940" s="8">
        <v>126378</v>
      </c>
      <c r="H940" s="8">
        <v>194688</v>
      </c>
      <c r="I940" s="8">
        <v>1837544.3549385299</v>
      </c>
      <c r="J940" s="8">
        <v>500</v>
      </c>
      <c r="K940" s="8">
        <v>500</v>
      </c>
      <c r="L940" s="7">
        <f t="shared" si="59"/>
        <v>339337</v>
      </c>
      <c r="M940" s="7">
        <f t="shared" si="56"/>
        <v>2176881.3549385299</v>
      </c>
      <c r="N940" s="8"/>
      <c r="O940" s="8"/>
    </row>
    <row r="941" spans="1:15" x14ac:dyDescent="0.25">
      <c r="A941" s="9">
        <v>40511</v>
      </c>
      <c r="B941" s="9">
        <f t="shared" si="57"/>
        <v>4</v>
      </c>
      <c r="C941" s="9">
        <f t="shared" si="58"/>
        <v>0</v>
      </c>
      <c r="D941" s="7" t="s">
        <v>914</v>
      </c>
      <c r="E941" s="8">
        <v>2249</v>
      </c>
      <c r="F941" s="8">
        <v>14690</v>
      </c>
      <c r="G941" s="8">
        <v>144573</v>
      </c>
      <c r="H941" s="8">
        <v>118489</v>
      </c>
      <c r="I941" s="8">
        <v>1830886.4623735682</v>
      </c>
      <c r="J941" s="8">
        <v>500</v>
      </c>
      <c r="K941" s="8">
        <v>500</v>
      </c>
      <c r="L941" s="7">
        <f t="shared" si="59"/>
        <v>277752</v>
      </c>
      <c r="M941" s="7">
        <f t="shared" si="56"/>
        <v>2108638.4623735682</v>
      </c>
      <c r="N941" s="8"/>
      <c r="O941" s="8"/>
    </row>
    <row r="942" spans="1:15" x14ac:dyDescent="0.25">
      <c r="A942" s="9">
        <v>40512</v>
      </c>
      <c r="B942" s="9">
        <f t="shared" si="57"/>
        <v>4</v>
      </c>
      <c r="C942" s="9">
        <f t="shared" si="58"/>
        <v>0</v>
      </c>
      <c r="D942" s="7" t="s">
        <v>915</v>
      </c>
      <c r="E942" s="8">
        <v>1552</v>
      </c>
      <c r="F942" s="8">
        <v>13276</v>
      </c>
      <c r="G942" s="8">
        <v>72387</v>
      </c>
      <c r="H942" s="8">
        <v>70773</v>
      </c>
      <c r="I942" s="8">
        <v>1245794.8923797552</v>
      </c>
      <c r="J942" s="8">
        <v>500</v>
      </c>
      <c r="K942" s="8">
        <v>500</v>
      </c>
      <c r="L942" s="7">
        <f t="shared" si="59"/>
        <v>156436</v>
      </c>
      <c r="M942" s="7">
        <f t="shared" si="56"/>
        <v>1402230.8923797552</v>
      </c>
      <c r="N942" s="8"/>
      <c r="O942" s="8"/>
    </row>
    <row r="943" spans="1:15" x14ac:dyDescent="0.25">
      <c r="A943" s="9">
        <v>40601</v>
      </c>
      <c r="B943" s="9">
        <f t="shared" si="57"/>
        <v>4</v>
      </c>
      <c r="C943" s="9">
        <f t="shared" si="58"/>
        <v>0</v>
      </c>
      <c r="D943" s="7" t="s">
        <v>916</v>
      </c>
      <c r="E943" s="8">
        <v>7503</v>
      </c>
      <c r="F943" s="8">
        <v>4217</v>
      </c>
      <c r="G943" s="8">
        <v>589382</v>
      </c>
      <c r="H943" s="8">
        <v>2356789</v>
      </c>
      <c r="I943" s="8">
        <v>6167258.45623641</v>
      </c>
      <c r="J943" s="8">
        <v>500</v>
      </c>
      <c r="K943" s="8">
        <v>500</v>
      </c>
      <c r="L943" s="7">
        <f t="shared" si="59"/>
        <v>2950388</v>
      </c>
      <c r="M943" s="7">
        <f t="shared" si="56"/>
        <v>9117646.4562364109</v>
      </c>
      <c r="N943" s="8"/>
      <c r="O943" s="8"/>
    </row>
    <row r="944" spans="1:15" x14ac:dyDescent="0.25">
      <c r="A944" s="9">
        <v>40602</v>
      </c>
      <c r="B944" s="9">
        <f t="shared" si="57"/>
        <v>4</v>
      </c>
      <c r="C944" s="9">
        <f t="shared" si="58"/>
        <v>0</v>
      </c>
      <c r="D944" s="7" t="s">
        <v>917</v>
      </c>
      <c r="E944" s="8">
        <v>1883</v>
      </c>
      <c r="F944" s="8">
        <v>9017</v>
      </c>
      <c r="G944" s="8">
        <v>79542</v>
      </c>
      <c r="H944" s="8">
        <v>89152</v>
      </c>
      <c r="I944" s="8">
        <v>1539083.6800520448</v>
      </c>
      <c r="J944" s="8">
        <v>500</v>
      </c>
      <c r="K944" s="8">
        <v>500</v>
      </c>
      <c r="L944" s="7">
        <f t="shared" si="59"/>
        <v>177711</v>
      </c>
      <c r="M944" s="7">
        <f t="shared" si="56"/>
        <v>1716794.6800520448</v>
      </c>
      <c r="N944" s="8"/>
      <c r="O944" s="8"/>
    </row>
    <row r="945" spans="1:15" x14ac:dyDescent="0.25">
      <c r="A945" s="9">
        <v>40603</v>
      </c>
      <c r="B945" s="9">
        <f t="shared" si="57"/>
        <v>4</v>
      </c>
      <c r="C945" s="9">
        <f t="shared" si="58"/>
        <v>0</v>
      </c>
      <c r="D945" s="7" t="s">
        <v>918</v>
      </c>
      <c r="E945" s="8">
        <v>2712</v>
      </c>
      <c r="F945" s="8">
        <v>10745</v>
      </c>
      <c r="G945" s="8">
        <v>124269</v>
      </c>
      <c r="H945" s="8">
        <v>284283</v>
      </c>
      <c r="I945" s="8">
        <v>2194611.0528580477</v>
      </c>
      <c r="J945" s="8">
        <v>500</v>
      </c>
      <c r="K945" s="8">
        <v>500</v>
      </c>
      <c r="L945" s="7">
        <f t="shared" si="59"/>
        <v>419297</v>
      </c>
      <c r="M945" s="7">
        <f t="shared" si="56"/>
        <v>2613908.0528580477</v>
      </c>
      <c r="N945" s="8"/>
      <c r="O945" s="8"/>
    </row>
    <row r="946" spans="1:15" x14ac:dyDescent="0.25">
      <c r="A946" s="9">
        <v>40604</v>
      </c>
      <c r="B946" s="9">
        <f t="shared" si="57"/>
        <v>4</v>
      </c>
      <c r="C946" s="9">
        <f t="shared" si="58"/>
        <v>0</v>
      </c>
      <c r="D946" s="7" t="s">
        <v>919</v>
      </c>
      <c r="E946" s="8">
        <v>2670</v>
      </c>
      <c r="F946" s="8">
        <v>5029</v>
      </c>
      <c r="G946" s="8">
        <v>184672</v>
      </c>
      <c r="H946" s="8">
        <v>1184747</v>
      </c>
      <c r="I946" s="8">
        <v>2061569.112428901</v>
      </c>
      <c r="J946" s="8">
        <v>500</v>
      </c>
      <c r="K946" s="8">
        <v>500</v>
      </c>
      <c r="L946" s="7">
        <f t="shared" si="59"/>
        <v>1374448</v>
      </c>
      <c r="M946" s="7">
        <f t="shared" si="56"/>
        <v>3436017.1124289008</v>
      </c>
      <c r="N946" s="8"/>
      <c r="O946" s="8"/>
    </row>
    <row r="947" spans="1:15" x14ac:dyDescent="0.25">
      <c r="A947" s="9">
        <v>40605</v>
      </c>
      <c r="B947" s="9">
        <f t="shared" si="57"/>
        <v>4</v>
      </c>
      <c r="C947" s="9">
        <f t="shared" si="58"/>
        <v>0</v>
      </c>
      <c r="D947" s="7" t="s">
        <v>920</v>
      </c>
      <c r="E947" s="8">
        <v>1151</v>
      </c>
      <c r="F947" s="8">
        <v>6529</v>
      </c>
      <c r="G947" s="8">
        <v>47477</v>
      </c>
      <c r="H947" s="8">
        <v>75481</v>
      </c>
      <c r="I947" s="8">
        <v>930659.16393752769</v>
      </c>
      <c r="J947" s="8">
        <v>500</v>
      </c>
      <c r="K947" s="8">
        <v>500</v>
      </c>
      <c r="L947" s="7">
        <f t="shared" si="59"/>
        <v>129487</v>
      </c>
      <c r="M947" s="7">
        <f t="shared" si="56"/>
        <v>1060146.1639375277</v>
      </c>
      <c r="N947" s="8"/>
      <c r="O947" s="8"/>
    </row>
    <row r="948" spans="1:15" x14ac:dyDescent="0.25">
      <c r="A948" s="9">
        <v>40606</v>
      </c>
      <c r="B948" s="9">
        <f t="shared" si="57"/>
        <v>4</v>
      </c>
      <c r="C948" s="9">
        <f t="shared" si="58"/>
        <v>0</v>
      </c>
      <c r="D948" s="7" t="s">
        <v>921</v>
      </c>
      <c r="E948" s="8">
        <v>627</v>
      </c>
      <c r="F948" s="8">
        <v>2055</v>
      </c>
      <c r="G948" s="8">
        <v>21611</v>
      </c>
      <c r="H948" s="8">
        <v>28428</v>
      </c>
      <c r="I948" s="8">
        <v>503939.28710572596</v>
      </c>
      <c r="J948" s="8">
        <v>500</v>
      </c>
      <c r="K948" s="8">
        <v>500</v>
      </c>
      <c r="L948" s="7">
        <f t="shared" si="59"/>
        <v>52094</v>
      </c>
      <c r="M948" s="7">
        <f t="shared" si="56"/>
        <v>556033.28710572596</v>
      </c>
      <c r="N948" s="8"/>
      <c r="O948" s="8"/>
    </row>
    <row r="949" spans="1:15" x14ac:dyDescent="0.25">
      <c r="A949" s="9">
        <v>40607</v>
      </c>
      <c r="B949" s="9">
        <f t="shared" si="57"/>
        <v>4</v>
      </c>
      <c r="C949" s="9">
        <f t="shared" si="58"/>
        <v>0</v>
      </c>
      <c r="D949" s="7" t="s">
        <v>922</v>
      </c>
      <c r="E949" s="8">
        <v>2071</v>
      </c>
      <c r="F949" s="8">
        <v>11552</v>
      </c>
      <c r="G949" s="8">
        <v>114986</v>
      </c>
      <c r="H949" s="8">
        <v>398712</v>
      </c>
      <c r="I949" s="8">
        <v>1665894.9715869206</v>
      </c>
      <c r="J949" s="8">
        <v>500</v>
      </c>
      <c r="K949" s="8">
        <v>500</v>
      </c>
      <c r="L949" s="7">
        <f t="shared" si="59"/>
        <v>525250</v>
      </c>
      <c r="M949" s="7">
        <f t="shared" si="56"/>
        <v>2191144.9715869203</v>
      </c>
      <c r="N949" s="8"/>
      <c r="O949" s="8"/>
    </row>
    <row r="950" spans="1:15" x14ac:dyDescent="0.25">
      <c r="A950" s="9">
        <v>40608</v>
      </c>
      <c r="B950" s="9">
        <f t="shared" si="57"/>
        <v>4</v>
      </c>
      <c r="C950" s="9">
        <f t="shared" si="58"/>
        <v>0</v>
      </c>
      <c r="D950" s="7" t="s">
        <v>923</v>
      </c>
      <c r="E950" s="8">
        <v>3148</v>
      </c>
      <c r="F950" s="8">
        <v>14518</v>
      </c>
      <c r="G950" s="8">
        <v>151019</v>
      </c>
      <c r="H950" s="8">
        <v>402618</v>
      </c>
      <c r="I950" s="8">
        <v>2553111.8917635833</v>
      </c>
      <c r="J950" s="8">
        <v>500</v>
      </c>
      <c r="K950" s="8">
        <v>500</v>
      </c>
      <c r="L950" s="7">
        <f t="shared" si="59"/>
        <v>568155</v>
      </c>
      <c r="M950" s="7">
        <f t="shared" si="56"/>
        <v>3121266.8917635833</v>
      </c>
      <c r="N950" s="8"/>
      <c r="O950" s="8"/>
    </row>
    <row r="951" spans="1:15" x14ac:dyDescent="0.25">
      <c r="A951" s="9">
        <v>40609</v>
      </c>
      <c r="B951" s="9">
        <f t="shared" si="57"/>
        <v>4</v>
      </c>
      <c r="C951" s="9">
        <f t="shared" si="58"/>
        <v>0</v>
      </c>
      <c r="D951" s="7" t="s">
        <v>924</v>
      </c>
      <c r="E951" s="8">
        <v>2749</v>
      </c>
      <c r="F951" s="8">
        <v>12357</v>
      </c>
      <c r="G951" s="8">
        <v>112966</v>
      </c>
      <c r="H951" s="8">
        <v>310793</v>
      </c>
      <c r="I951" s="8">
        <v>2209977.8174714497</v>
      </c>
      <c r="J951" s="8">
        <v>500</v>
      </c>
      <c r="K951" s="8">
        <v>500</v>
      </c>
      <c r="L951" s="7">
        <f t="shared" si="59"/>
        <v>436116</v>
      </c>
      <c r="M951" s="7">
        <f t="shared" si="56"/>
        <v>2646093.8174714497</v>
      </c>
      <c r="N951" s="8"/>
      <c r="O951" s="8"/>
    </row>
    <row r="952" spans="1:15" x14ac:dyDescent="0.25">
      <c r="A952" s="9">
        <v>40610</v>
      </c>
      <c r="B952" s="9">
        <f t="shared" si="57"/>
        <v>4</v>
      </c>
      <c r="C952" s="9">
        <f t="shared" si="58"/>
        <v>0</v>
      </c>
      <c r="D952" s="7" t="s">
        <v>925</v>
      </c>
      <c r="E952" s="8">
        <v>1025</v>
      </c>
      <c r="F952" s="8">
        <v>8104</v>
      </c>
      <c r="G952" s="8">
        <v>46431</v>
      </c>
      <c r="H952" s="8">
        <v>41126</v>
      </c>
      <c r="I952" s="8">
        <v>836232.80423548201</v>
      </c>
      <c r="J952" s="8">
        <v>500</v>
      </c>
      <c r="K952" s="8">
        <v>500</v>
      </c>
      <c r="L952" s="7">
        <f t="shared" si="59"/>
        <v>95661</v>
      </c>
      <c r="M952" s="7">
        <f t="shared" si="56"/>
        <v>931893.80423548201</v>
      </c>
      <c r="N952" s="8"/>
      <c r="O952" s="8"/>
    </row>
    <row r="953" spans="1:15" x14ac:dyDescent="0.25">
      <c r="A953" s="9">
        <v>40611</v>
      </c>
      <c r="B953" s="9">
        <f t="shared" si="57"/>
        <v>4</v>
      </c>
      <c r="C953" s="9">
        <f t="shared" si="58"/>
        <v>0</v>
      </c>
      <c r="D953" s="7" t="s">
        <v>926</v>
      </c>
      <c r="E953" s="8">
        <v>1642</v>
      </c>
      <c r="F953" s="8">
        <v>14201</v>
      </c>
      <c r="G953" s="8">
        <v>80249</v>
      </c>
      <c r="H953" s="8">
        <v>191236</v>
      </c>
      <c r="I953" s="8">
        <v>1326658.8919366698</v>
      </c>
      <c r="J953" s="8">
        <v>500</v>
      </c>
      <c r="K953" s="8">
        <v>500</v>
      </c>
      <c r="L953" s="7">
        <f t="shared" si="59"/>
        <v>285686</v>
      </c>
      <c r="M953" s="7">
        <f t="shared" si="56"/>
        <v>1612344.8919366698</v>
      </c>
      <c r="N953" s="8"/>
      <c r="O953" s="8"/>
    </row>
    <row r="954" spans="1:15" x14ac:dyDescent="0.25">
      <c r="A954" s="9">
        <v>40612</v>
      </c>
      <c r="B954" s="9">
        <f t="shared" si="57"/>
        <v>4</v>
      </c>
      <c r="C954" s="9">
        <f t="shared" si="58"/>
        <v>0</v>
      </c>
      <c r="D954" s="7" t="s">
        <v>927</v>
      </c>
      <c r="E954" s="8">
        <v>3112</v>
      </c>
      <c r="F954" s="8">
        <v>12794</v>
      </c>
      <c r="G954" s="8">
        <v>129960</v>
      </c>
      <c r="H954" s="8">
        <v>415380</v>
      </c>
      <c r="I954" s="8">
        <v>2479385.9599909084</v>
      </c>
      <c r="J954" s="8">
        <v>500</v>
      </c>
      <c r="K954" s="8">
        <v>500</v>
      </c>
      <c r="L954" s="7">
        <f t="shared" si="59"/>
        <v>558134</v>
      </c>
      <c r="M954" s="7">
        <f t="shared" si="56"/>
        <v>3037519.9599909084</v>
      </c>
      <c r="N954" s="8"/>
      <c r="O954" s="8"/>
    </row>
    <row r="955" spans="1:15" x14ac:dyDescent="0.25">
      <c r="A955" s="9">
        <v>40613</v>
      </c>
      <c r="B955" s="9">
        <f t="shared" si="57"/>
        <v>4</v>
      </c>
      <c r="C955" s="9">
        <f t="shared" si="58"/>
        <v>0</v>
      </c>
      <c r="D955" s="7" t="s">
        <v>928</v>
      </c>
      <c r="E955" s="8">
        <v>998</v>
      </c>
      <c r="F955" s="8">
        <v>3814</v>
      </c>
      <c r="G955" s="8">
        <v>39804</v>
      </c>
      <c r="H955" s="8">
        <v>37727</v>
      </c>
      <c r="I955" s="8">
        <v>804907.39521817304</v>
      </c>
      <c r="J955" s="8">
        <v>500</v>
      </c>
      <c r="K955" s="8">
        <v>500</v>
      </c>
      <c r="L955" s="7">
        <f t="shared" si="59"/>
        <v>81345</v>
      </c>
      <c r="M955" s="7">
        <f t="shared" si="56"/>
        <v>886252.39521817304</v>
      </c>
      <c r="N955" s="8"/>
      <c r="O955" s="8"/>
    </row>
    <row r="956" spans="1:15" x14ac:dyDescent="0.25">
      <c r="A956" s="9">
        <v>40614</v>
      </c>
      <c r="B956" s="9">
        <f t="shared" si="57"/>
        <v>4</v>
      </c>
      <c r="C956" s="9">
        <f t="shared" si="58"/>
        <v>0</v>
      </c>
      <c r="D956" s="7" t="s">
        <v>929</v>
      </c>
      <c r="E956" s="8">
        <v>5170</v>
      </c>
      <c r="F956" s="8">
        <v>11018</v>
      </c>
      <c r="G956" s="8">
        <v>309843</v>
      </c>
      <c r="H956" s="8">
        <v>963857</v>
      </c>
      <c r="I956" s="8">
        <v>4151633.9963039532</v>
      </c>
      <c r="J956" s="8">
        <v>500</v>
      </c>
      <c r="K956" s="8">
        <v>500</v>
      </c>
      <c r="L956" s="7">
        <f t="shared" si="59"/>
        <v>1284718</v>
      </c>
      <c r="M956" s="7">
        <f t="shared" si="56"/>
        <v>5436351.9963039532</v>
      </c>
      <c r="N956" s="8"/>
      <c r="O956" s="8"/>
    </row>
    <row r="957" spans="1:15" x14ac:dyDescent="0.25">
      <c r="A957" s="9">
        <v>40615</v>
      </c>
      <c r="B957" s="9">
        <f t="shared" si="57"/>
        <v>4</v>
      </c>
      <c r="C957" s="9">
        <f t="shared" si="58"/>
        <v>0</v>
      </c>
      <c r="D957" s="7" t="s">
        <v>930</v>
      </c>
      <c r="E957" s="8">
        <v>2898</v>
      </c>
      <c r="F957" s="8">
        <v>13865</v>
      </c>
      <c r="G957" s="8">
        <v>147211</v>
      </c>
      <c r="H957" s="8">
        <v>229905</v>
      </c>
      <c r="I957" s="8">
        <v>2355120.2544471193</v>
      </c>
      <c r="J957" s="8">
        <v>500</v>
      </c>
      <c r="K957" s="8">
        <v>500</v>
      </c>
      <c r="L957" s="7">
        <f t="shared" si="59"/>
        <v>390981</v>
      </c>
      <c r="M957" s="7">
        <f t="shared" si="56"/>
        <v>2746101.2544471193</v>
      </c>
      <c r="N957" s="8"/>
      <c r="O957" s="8"/>
    </row>
    <row r="958" spans="1:15" x14ac:dyDescent="0.25">
      <c r="A958" s="9">
        <v>40616</v>
      </c>
      <c r="B958" s="9">
        <f t="shared" si="57"/>
        <v>4</v>
      </c>
      <c r="C958" s="9">
        <f t="shared" si="58"/>
        <v>0</v>
      </c>
      <c r="D958" s="7" t="s">
        <v>931</v>
      </c>
      <c r="E958" s="8">
        <v>1392</v>
      </c>
      <c r="F958" s="8">
        <v>12476</v>
      </c>
      <c r="G958" s="8">
        <v>67715</v>
      </c>
      <c r="H958" s="8">
        <v>83569</v>
      </c>
      <c r="I958" s="8">
        <v>1127296.9937896675</v>
      </c>
      <c r="J958" s="8">
        <v>500</v>
      </c>
      <c r="K958" s="8">
        <v>500</v>
      </c>
      <c r="L958" s="7">
        <f t="shared" si="59"/>
        <v>163760</v>
      </c>
      <c r="M958" s="7">
        <f t="shared" si="56"/>
        <v>1291056.9937896675</v>
      </c>
      <c r="N958" s="8"/>
      <c r="O958" s="8"/>
    </row>
    <row r="959" spans="1:15" x14ac:dyDescent="0.25">
      <c r="A959" s="9">
        <v>40617</v>
      </c>
      <c r="B959" s="9">
        <f t="shared" si="57"/>
        <v>4</v>
      </c>
      <c r="C959" s="9">
        <f t="shared" si="58"/>
        <v>0</v>
      </c>
      <c r="D959" s="7" t="s">
        <v>2077</v>
      </c>
      <c r="E959" s="8">
        <v>1393</v>
      </c>
      <c r="F959" s="8">
        <v>3695</v>
      </c>
      <c r="G959" s="8">
        <v>62649</v>
      </c>
      <c r="H959" s="8">
        <v>77565</v>
      </c>
      <c r="I959" s="8">
        <v>1134535.1852528027</v>
      </c>
      <c r="J959" s="8">
        <v>500</v>
      </c>
      <c r="K959" s="8">
        <v>500</v>
      </c>
      <c r="L959" s="7">
        <f t="shared" si="59"/>
        <v>143909</v>
      </c>
      <c r="M959" s="7">
        <f t="shared" si="56"/>
        <v>1278444.1852528027</v>
      </c>
      <c r="N959" s="8"/>
      <c r="O959" s="8"/>
    </row>
    <row r="960" spans="1:15" x14ac:dyDescent="0.25">
      <c r="A960" s="9">
        <v>40618</v>
      </c>
      <c r="B960" s="9">
        <f t="shared" si="57"/>
        <v>4</v>
      </c>
      <c r="C960" s="9">
        <f t="shared" si="58"/>
        <v>0</v>
      </c>
      <c r="D960" s="7" t="s">
        <v>2078</v>
      </c>
      <c r="E960" s="8">
        <v>2820</v>
      </c>
      <c r="F960" s="8">
        <v>9625</v>
      </c>
      <c r="G960" s="8">
        <v>137411</v>
      </c>
      <c r="H960" s="8">
        <v>321410</v>
      </c>
      <c r="I960" s="8">
        <v>2303189.2873141803</v>
      </c>
      <c r="J960" s="8">
        <v>500</v>
      </c>
      <c r="K960" s="8">
        <v>500</v>
      </c>
      <c r="L960" s="7">
        <f t="shared" si="59"/>
        <v>468446</v>
      </c>
      <c r="M960" s="7">
        <f t="shared" si="56"/>
        <v>2771635.2873141803</v>
      </c>
      <c r="N960" s="8"/>
      <c r="O960" s="8"/>
    </row>
    <row r="961" spans="1:15" x14ac:dyDescent="0.25">
      <c r="A961" s="9">
        <v>40619</v>
      </c>
      <c r="B961" s="9">
        <f t="shared" si="57"/>
        <v>4</v>
      </c>
      <c r="C961" s="9">
        <f t="shared" si="58"/>
        <v>0</v>
      </c>
      <c r="D961" s="7" t="s">
        <v>932</v>
      </c>
      <c r="E961" s="8">
        <v>1922</v>
      </c>
      <c r="F961" s="8">
        <v>5258</v>
      </c>
      <c r="G961" s="8">
        <v>74866</v>
      </c>
      <c r="H961" s="8">
        <v>203409</v>
      </c>
      <c r="I961" s="8">
        <v>1558778.3793280376</v>
      </c>
      <c r="J961" s="8">
        <v>500</v>
      </c>
      <c r="K961" s="8">
        <v>500</v>
      </c>
      <c r="L961" s="7">
        <f t="shared" si="59"/>
        <v>283533</v>
      </c>
      <c r="M961" s="7">
        <f t="shared" si="56"/>
        <v>1842311.3793280376</v>
      </c>
      <c r="N961" s="8"/>
      <c r="O961" s="8"/>
    </row>
    <row r="962" spans="1:15" x14ac:dyDescent="0.25">
      <c r="A962" s="9">
        <v>40620</v>
      </c>
      <c r="B962" s="9">
        <f t="shared" si="57"/>
        <v>4</v>
      </c>
      <c r="C962" s="9">
        <f t="shared" si="58"/>
        <v>0</v>
      </c>
      <c r="D962" s="7" t="s">
        <v>933</v>
      </c>
      <c r="E962" s="8">
        <v>3053</v>
      </c>
      <c r="F962" s="8">
        <v>11154</v>
      </c>
      <c r="G962" s="8">
        <v>173983</v>
      </c>
      <c r="H962" s="8">
        <v>606216</v>
      </c>
      <c r="I962" s="8">
        <v>2435788.582906221</v>
      </c>
      <c r="J962" s="8">
        <v>500</v>
      </c>
      <c r="K962" s="8">
        <v>500</v>
      </c>
      <c r="L962" s="7">
        <f t="shared" si="59"/>
        <v>791353</v>
      </c>
      <c r="M962" s="7">
        <f t="shared" si="56"/>
        <v>3227141.582906221</v>
      </c>
      <c r="N962" s="8"/>
      <c r="O962" s="8"/>
    </row>
    <row r="963" spans="1:15" x14ac:dyDescent="0.25">
      <c r="A963" s="9">
        <v>40621</v>
      </c>
      <c r="B963" s="9">
        <f t="shared" si="57"/>
        <v>4</v>
      </c>
      <c r="C963" s="9">
        <f t="shared" si="58"/>
        <v>0</v>
      </c>
      <c r="D963" s="7" t="s">
        <v>934</v>
      </c>
      <c r="E963" s="8">
        <v>2278</v>
      </c>
      <c r="F963" s="8">
        <v>7081</v>
      </c>
      <c r="G963" s="8">
        <v>110159</v>
      </c>
      <c r="H963" s="8">
        <v>416791</v>
      </c>
      <c r="I963" s="8">
        <v>1853006.5583412379</v>
      </c>
      <c r="J963" s="8">
        <v>500</v>
      </c>
      <c r="K963" s="8">
        <v>500</v>
      </c>
      <c r="L963" s="7">
        <f t="shared" si="59"/>
        <v>534031</v>
      </c>
      <c r="M963" s="7">
        <f t="shared" si="56"/>
        <v>2387037.5583412377</v>
      </c>
      <c r="N963" s="8"/>
      <c r="O963" s="8"/>
    </row>
    <row r="964" spans="1:15" x14ac:dyDescent="0.25">
      <c r="A964" s="9">
        <v>40622</v>
      </c>
      <c r="B964" s="9">
        <f t="shared" si="57"/>
        <v>4</v>
      </c>
      <c r="C964" s="9">
        <f t="shared" si="58"/>
        <v>0</v>
      </c>
      <c r="D964" s="7" t="s">
        <v>935</v>
      </c>
      <c r="E964" s="8">
        <v>2034</v>
      </c>
      <c r="F964" s="8">
        <v>4609</v>
      </c>
      <c r="G964" s="8">
        <v>119464</v>
      </c>
      <c r="H964" s="8">
        <v>306871</v>
      </c>
      <c r="I964" s="8">
        <v>1608924.6965010064</v>
      </c>
      <c r="J964" s="8">
        <v>500</v>
      </c>
      <c r="K964" s="8">
        <v>500</v>
      </c>
      <c r="L964" s="7">
        <f t="shared" si="59"/>
        <v>430944</v>
      </c>
      <c r="M964" s="7">
        <f t="shared" si="56"/>
        <v>2039868.6965010064</v>
      </c>
      <c r="N964" s="8"/>
      <c r="O964" s="8"/>
    </row>
    <row r="965" spans="1:15" x14ac:dyDescent="0.25">
      <c r="A965" s="9">
        <v>40623</v>
      </c>
      <c r="B965" s="9">
        <f t="shared" si="57"/>
        <v>4</v>
      </c>
      <c r="C965" s="9">
        <f t="shared" si="58"/>
        <v>0</v>
      </c>
      <c r="D965" s="7" t="s">
        <v>936</v>
      </c>
      <c r="E965" s="8">
        <v>1371</v>
      </c>
      <c r="F965" s="8">
        <v>7893</v>
      </c>
      <c r="G965" s="8">
        <v>54841</v>
      </c>
      <c r="H965" s="8">
        <v>46258</v>
      </c>
      <c r="I965" s="8">
        <v>1097532.2662892721</v>
      </c>
      <c r="J965" s="8">
        <v>500</v>
      </c>
      <c r="K965" s="8">
        <v>500</v>
      </c>
      <c r="L965" s="7">
        <f t="shared" si="59"/>
        <v>108992</v>
      </c>
      <c r="M965" s="7">
        <f t="shared" si="56"/>
        <v>1206524.2662892721</v>
      </c>
      <c r="N965" s="8"/>
      <c r="O965" s="8"/>
    </row>
    <row r="966" spans="1:15" x14ac:dyDescent="0.25">
      <c r="A966" s="9">
        <v>40624</v>
      </c>
      <c r="B966" s="9">
        <f t="shared" si="57"/>
        <v>4</v>
      </c>
      <c r="C966" s="9">
        <f t="shared" si="58"/>
        <v>0</v>
      </c>
      <c r="D966" s="7" t="s">
        <v>937</v>
      </c>
      <c r="E966" s="8">
        <v>4159</v>
      </c>
      <c r="F966" s="8">
        <v>10382</v>
      </c>
      <c r="G966" s="8">
        <v>198444</v>
      </c>
      <c r="H966" s="8">
        <v>530346</v>
      </c>
      <c r="I966" s="8">
        <v>3347815.431038544</v>
      </c>
      <c r="J966" s="8">
        <v>500</v>
      </c>
      <c r="K966" s="8">
        <v>500</v>
      </c>
      <c r="L966" s="7">
        <f t="shared" si="59"/>
        <v>739172</v>
      </c>
      <c r="M966" s="7">
        <f t="shared" ref="M966:M1029" si="60">L966+I966</f>
        <v>4086987.431038544</v>
      </c>
      <c r="N966" s="8"/>
      <c r="O966" s="8"/>
    </row>
    <row r="967" spans="1:15" x14ac:dyDescent="0.25">
      <c r="A967" s="9">
        <v>40625</v>
      </c>
      <c r="B967" s="9">
        <f t="shared" ref="B967:B1030" si="61">INT(A967/10000)</f>
        <v>4</v>
      </c>
      <c r="C967" s="9">
        <f t="shared" ref="C967:C1030" si="62">IF(E967&lt;=10000,0,IF(E967&lt;=20000,1,IF(E967&lt;=50000,2,3)))</f>
        <v>0</v>
      </c>
      <c r="D967" s="7" t="s">
        <v>938</v>
      </c>
      <c r="E967" s="8">
        <v>1041</v>
      </c>
      <c r="F967" s="8">
        <v>7067</v>
      </c>
      <c r="G967" s="8">
        <v>52319</v>
      </c>
      <c r="H967" s="8">
        <v>77450</v>
      </c>
      <c r="I967" s="8">
        <v>833271.77534416108</v>
      </c>
      <c r="J967" s="8">
        <v>500</v>
      </c>
      <c r="K967" s="8">
        <v>500</v>
      </c>
      <c r="L967" s="7">
        <f t="shared" ref="L967:L1030" si="63">F967/J967*500+G967/K967*500+H967</f>
        <v>136836</v>
      </c>
      <c r="M967" s="7">
        <f t="shared" si="60"/>
        <v>970107.77534416108</v>
      </c>
      <c r="N967" s="8"/>
      <c r="O967" s="8"/>
    </row>
    <row r="968" spans="1:15" x14ac:dyDescent="0.25">
      <c r="A968" s="9">
        <v>40626</v>
      </c>
      <c r="B968" s="9">
        <f t="shared" si="61"/>
        <v>4</v>
      </c>
      <c r="C968" s="9">
        <f t="shared" si="62"/>
        <v>0</v>
      </c>
      <c r="D968" s="7" t="s">
        <v>939</v>
      </c>
      <c r="E968" s="8">
        <v>1614</v>
      </c>
      <c r="F968" s="8">
        <v>8012</v>
      </c>
      <c r="G968" s="8">
        <v>69301</v>
      </c>
      <c r="H968" s="8">
        <v>114159</v>
      </c>
      <c r="I968" s="8">
        <v>1300837.0818479874</v>
      </c>
      <c r="J968" s="8">
        <v>500</v>
      </c>
      <c r="K968" s="8">
        <v>500</v>
      </c>
      <c r="L968" s="7">
        <f t="shared" si="63"/>
        <v>191472</v>
      </c>
      <c r="M968" s="7">
        <f t="shared" si="60"/>
        <v>1492309.0818479874</v>
      </c>
      <c r="N968" s="8"/>
      <c r="O968" s="8"/>
    </row>
    <row r="969" spans="1:15" x14ac:dyDescent="0.25">
      <c r="A969" s="9">
        <v>40627</v>
      </c>
      <c r="B969" s="9">
        <f t="shared" si="61"/>
        <v>4</v>
      </c>
      <c r="C969" s="9">
        <f t="shared" si="62"/>
        <v>0</v>
      </c>
      <c r="D969" s="7" t="s">
        <v>940</v>
      </c>
      <c r="E969" s="8">
        <v>2816</v>
      </c>
      <c r="F969" s="8">
        <v>12361</v>
      </c>
      <c r="G969" s="8">
        <v>170438</v>
      </c>
      <c r="H969" s="8">
        <v>436153</v>
      </c>
      <c r="I969" s="8">
        <v>2312086.875982244</v>
      </c>
      <c r="J969" s="8">
        <v>500</v>
      </c>
      <c r="K969" s="8">
        <v>500</v>
      </c>
      <c r="L969" s="7">
        <f t="shared" si="63"/>
        <v>618952</v>
      </c>
      <c r="M969" s="7">
        <f t="shared" si="60"/>
        <v>2931038.875982244</v>
      </c>
      <c r="N969" s="8"/>
      <c r="O969" s="8"/>
    </row>
    <row r="970" spans="1:15" x14ac:dyDescent="0.25">
      <c r="A970" s="9">
        <v>40701</v>
      </c>
      <c r="B970" s="9">
        <f t="shared" si="61"/>
        <v>4</v>
      </c>
      <c r="C970" s="9">
        <f t="shared" si="62"/>
        <v>0</v>
      </c>
      <c r="D970" s="7" t="s">
        <v>941</v>
      </c>
      <c r="E970" s="8">
        <v>9694</v>
      </c>
      <c r="F970" s="8">
        <v>29700</v>
      </c>
      <c r="G970" s="8">
        <v>1158322</v>
      </c>
      <c r="H970" s="8">
        <v>1691473</v>
      </c>
      <c r="I970" s="8">
        <v>8481453.0202050526</v>
      </c>
      <c r="J970" s="8">
        <v>500</v>
      </c>
      <c r="K970" s="8">
        <v>500</v>
      </c>
      <c r="L970" s="7">
        <f t="shared" si="63"/>
        <v>2879495</v>
      </c>
      <c r="M970" s="7">
        <f t="shared" si="60"/>
        <v>11360948.020205053</v>
      </c>
      <c r="N970" s="8"/>
      <c r="O970" s="8"/>
    </row>
    <row r="971" spans="1:15" x14ac:dyDescent="0.25">
      <c r="A971" s="9">
        <v>40702</v>
      </c>
      <c r="B971" s="9">
        <f t="shared" si="61"/>
        <v>4</v>
      </c>
      <c r="C971" s="9">
        <f t="shared" si="62"/>
        <v>0</v>
      </c>
      <c r="D971" s="7" t="s">
        <v>2079</v>
      </c>
      <c r="E971" s="8">
        <v>7479</v>
      </c>
      <c r="F971" s="8">
        <v>13457</v>
      </c>
      <c r="G971" s="8">
        <v>585242</v>
      </c>
      <c r="H971" s="8">
        <v>2222668</v>
      </c>
      <c r="I971" s="8">
        <v>6047110.3120274683</v>
      </c>
      <c r="J971" s="8">
        <v>500</v>
      </c>
      <c r="K971" s="8">
        <v>500</v>
      </c>
      <c r="L971" s="7">
        <f t="shared" si="63"/>
        <v>2821367</v>
      </c>
      <c r="M971" s="7">
        <f t="shared" si="60"/>
        <v>8868477.3120274693</v>
      </c>
      <c r="N971" s="8"/>
      <c r="O971" s="8"/>
    </row>
    <row r="972" spans="1:15" x14ac:dyDescent="0.25">
      <c r="A972" s="9">
        <v>40703</v>
      </c>
      <c r="B972" s="9">
        <f t="shared" si="61"/>
        <v>4</v>
      </c>
      <c r="C972" s="9">
        <f t="shared" si="62"/>
        <v>1</v>
      </c>
      <c r="D972" s="7" t="s">
        <v>942</v>
      </c>
      <c r="E972" s="8">
        <v>13799</v>
      </c>
      <c r="F972" s="8">
        <v>29856</v>
      </c>
      <c r="G972" s="8">
        <v>1366222</v>
      </c>
      <c r="H972" s="8">
        <v>3416123</v>
      </c>
      <c r="I972" s="8">
        <v>12989257.527015973</v>
      </c>
      <c r="J972" s="8">
        <v>500</v>
      </c>
      <c r="K972" s="8">
        <v>500</v>
      </c>
      <c r="L972" s="7">
        <f t="shared" si="63"/>
        <v>4812201</v>
      </c>
      <c r="M972" s="7">
        <f t="shared" si="60"/>
        <v>17801458.527015973</v>
      </c>
      <c r="N972" s="8"/>
      <c r="O972" s="8"/>
    </row>
    <row r="973" spans="1:15" x14ac:dyDescent="0.25">
      <c r="A973" s="9">
        <v>40704</v>
      </c>
      <c r="B973" s="9">
        <f t="shared" si="61"/>
        <v>4</v>
      </c>
      <c r="C973" s="9">
        <f t="shared" si="62"/>
        <v>0</v>
      </c>
      <c r="D973" s="7" t="s">
        <v>943</v>
      </c>
      <c r="E973" s="8">
        <v>7693</v>
      </c>
      <c r="F973" s="8">
        <v>27576</v>
      </c>
      <c r="G973" s="8">
        <v>629451</v>
      </c>
      <c r="H973" s="8">
        <v>1558563</v>
      </c>
      <c r="I973" s="8">
        <v>6194959.7579358965</v>
      </c>
      <c r="J973" s="8">
        <v>500</v>
      </c>
      <c r="K973" s="8">
        <v>500</v>
      </c>
      <c r="L973" s="7">
        <f t="shared" si="63"/>
        <v>2215590</v>
      </c>
      <c r="M973" s="7">
        <f t="shared" si="60"/>
        <v>8410549.7579358965</v>
      </c>
      <c r="N973" s="8"/>
      <c r="O973" s="8"/>
    </row>
    <row r="974" spans="1:15" x14ac:dyDescent="0.25">
      <c r="A974" s="9">
        <v>40705</v>
      </c>
      <c r="B974" s="9">
        <f t="shared" si="61"/>
        <v>4</v>
      </c>
      <c r="C974" s="9">
        <f t="shared" si="62"/>
        <v>1</v>
      </c>
      <c r="D974" s="7" t="s">
        <v>944</v>
      </c>
      <c r="E974" s="8">
        <v>13135</v>
      </c>
      <c r="F974" s="8">
        <v>9612</v>
      </c>
      <c r="G974" s="8">
        <v>1630081</v>
      </c>
      <c r="H974" s="8">
        <v>6553371</v>
      </c>
      <c r="I974" s="8">
        <v>11975339.740792295</v>
      </c>
      <c r="J974" s="8">
        <v>500</v>
      </c>
      <c r="K974" s="8">
        <v>500</v>
      </c>
      <c r="L974" s="7">
        <f t="shared" si="63"/>
        <v>8193064</v>
      </c>
      <c r="M974" s="7">
        <f t="shared" si="60"/>
        <v>20168403.740792297</v>
      </c>
      <c r="N974" s="8"/>
      <c r="O974" s="8"/>
    </row>
    <row r="975" spans="1:15" x14ac:dyDescent="0.25">
      <c r="A975" s="9">
        <v>40706</v>
      </c>
      <c r="B975" s="9">
        <f t="shared" si="61"/>
        <v>4</v>
      </c>
      <c r="C975" s="9">
        <f t="shared" si="62"/>
        <v>0</v>
      </c>
      <c r="D975" s="7" t="s">
        <v>945</v>
      </c>
      <c r="E975" s="8">
        <v>1736</v>
      </c>
      <c r="F975" s="8">
        <v>10806</v>
      </c>
      <c r="G975" s="8">
        <v>176424</v>
      </c>
      <c r="H975" s="8">
        <v>337548</v>
      </c>
      <c r="I975" s="8">
        <v>1569840.7267321693</v>
      </c>
      <c r="J975" s="8">
        <v>500</v>
      </c>
      <c r="K975" s="8">
        <v>500</v>
      </c>
      <c r="L975" s="7">
        <f t="shared" si="63"/>
        <v>524778</v>
      </c>
      <c r="M975" s="7">
        <f t="shared" si="60"/>
        <v>2094618.7267321693</v>
      </c>
      <c r="N975" s="8"/>
      <c r="O975" s="8"/>
    </row>
    <row r="976" spans="1:15" x14ac:dyDescent="0.25">
      <c r="A976" s="9">
        <v>40707</v>
      </c>
      <c r="B976" s="9">
        <f t="shared" si="61"/>
        <v>4</v>
      </c>
      <c r="C976" s="9">
        <f t="shared" si="62"/>
        <v>0</v>
      </c>
      <c r="D976" s="7" t="s">
        <v>946</v>
      </c>
      <c r="E976" s="8">
        <v>2093</v>
      </c>
      <c r="F976" s="8">
        <v>21679</v>
      </c>
      <c r="G976" s="8">
        <v>200035</v>
      </c>
      <c r="H976" s="8">
        <v>314713</v>
      </c>
      <c r="I976" s="8">
        <v>1755098.3984238934</v>
      </c>
      <c r="J976" s="8">
        <v>500</v>
      </c>
      <c r="K976" s="8">
        <v>500</v>
      </c>
      <c r="L976" s="7">
        <f t="shared" si="63"/>
        <v>536427</v>
      </c>
      <c r="M976" s="7">
        <f t="shared" si="60"/>
        <v>2291525.3984238934</v>
      </c>
      <c r="N976" s="8"/>
      <c r="O976" s="8"/>
    </row>
    <row r="977" spans="1:15" x14ac:dyDescent="0.25">
      <c r="A977" s="9">
        <v>40708</v>
      </c>
      <c r="B977" s="9">
        <f t="shared" si="61"/>
        <v>4</v>
      </c>
      <c r="C977" s="9">
        <f t="shared" si="62"/>
        <v>0</v>
      </c>
      <c r="D977" s="7" t="s">
        <v>947</v>
      </c>
      <c r="E977" s="8">
        <v>2691</v>
      </c>
      <c r="F977" s="8">
        <v>10130</v>
      </c>
      <c r="G977" s="8">
        <v>197212</v>
      </c>
      <c r="H977" s="8">
        <v>623255</v>
      </c>
      <c r="I977" s="8">
        <v>2124236.450129929</v>
      </c>
      <c r="J977" s="8">
        <v>500</v>
      </c>
      <c r="K977" s="8">
        <v>500</v>
      </c>
      <c r="L977" s="7">
        <f t="shared" si="63"/>
        <v>830597</v>
      </c>
      <c r="M977" s="7">
        <f t="shared" si="60"/>
        <v>2954833.450129929</v>
      </c>
      <c r="N977" s="8"/>
      <c r="O977" s="8"/>
    </row>
    <row r="978" spans="1:15" x14ac:dyDescent="0.25">
      <c r="A978" s="9">
        <v>40709</v>
      </c>
      <c r="B978" s="9">
        <f t="shared" si="61"/>
        <v>4</v>
      </c>
      <c r="C978" s="9">
        <f t="shared" si="62"/>
        <v>0</v>
      </c>
      <c r="D978" s="7" t="s">
        <v>948</v>
      </c>
      <c r="E978" s="8">
        <v>779</v>
      </c>
      <c r="F978" s="8">
        <v>3360</v>
      </c>
      <c r="G978" s="8">
        <v>69037</v>
      </c>
      <c r="H978" s="8">
        <v>250218</v>
      </c>
      <c r="I978" s="8">
        <v>721500.0079195993</v>
      </c>
      <c r="J978" s="8">
        <v>500</v>
      </c>
      <c r="K978" s="8">
        <v>500</v>
      </c>
      <c r="L978" s="7">
        <f t="shared" si="63"/>
        <v>322615</v>
      </c>
      <c r="M978" s="7">
        <f t="shared" si="60"/>
        <v>1044115.0079195993</v>
      </c>
      <c r="N978" s="8"/>
      <c r="O978" s="8"/>
    </row>
    <row r="979" spans="1:15" x14ac:dyDescent="0.25">
      <c r="A979" s="9">
        <v>40710</v>
      </c>
      <c r="B979" s="9">
        <f t="shared" si="61"/>
        <v>4</v>
      </c>
      <c r="C979" s="9">
        <f t="shared" si="62"/>
        <v>0</v>
      </c>
      <c r="D979" s="7" t="s">
        <v>949</v>
      </c>
      <c r="E979" s="8">
        <v>1997</v>
      </c>
      <c r="F979" s="8">
        <v>13304</v>
      </c>
      <c r="G979" s="8">
        <v>132247</v>
      </c>
      <c r="H979" s="8">
        <v>605911</v>
      </c>
      <c r="I979" s="8">
        <v>1552920.3148587216</v>
      </c>
      <c r="J979" s="8">
        <v>500</v>
      </c>
      <c r="K979" s="8">
        <v>500</v>
      </c>
      <c r="L979" s="7">
        <f t="shared" si="63"/>
        <v>751462</v>
      </c>
      <c r="M979" s="7">
        <f t="shared" si="60"/>
        <v>2304382.3148587216</v>
      </c>
      <c r="N979" s="8"/>
      <c r="O979" s="8"/>
    </row>
    <row r="980" spans="1:15" x14ac:dyDescent="0.25">
      <c r="A980" s="9">
        <v>40711</v>
      </c>
      <c r="B980" s="9">
        <f t="shared" si="61"/>
        <v>4</v>
      </c>
      <c r="C980" s="9">
        <f t="shared" si="62"/>
        <v>0</v>
      </c>
      <c r="D980" s="7" t="s">
        <v>950</v>
      </c>
      <c r="E980" s="8">
        <v>9660</v>
      </c>
      <c r="F980" s="8">
        <v>24669</v>
      </c>
      <c r="G980" s="8">
        <v>797056</v>
      </c>
      <c r="H980" s="8">
        <v>5641348</v>
      </c>
      <c r="I980" s="8">
        <v>7927525.3581947517</v>
      </c>
      <c r="J980" s="8">
        <v>500</v>
      </c>
      <c r="K980" s="8">
        <v>500</v>
      </c>
      <c r="L980" s="7">
        <f t="shared" si="63"/>
        <v>6463073</v>
      </c>
      <c r="M980" s="7">
        <f t="shared" si="60"/>
        <v>14390598.358194752</v>
      </c>
      <c r="N980" s="8"/>
      <c r="O980" s="8"/>
    </row>
    <row r="981" spans="1:15" x14ac:dyDescent="0.25">
      <c r="A981" s="9">
        <v>40712</v>
      </c>
      <c r="B981" s="9">
        <f t="shared" si="61"/>
        <v>4</v>
      </c>
      <c r="C981" s="9">
        <f t="shared" si="62"/>
        <v>0</v>
      </c>
      <c r="D981" s="7" t="s">
        <v>951</v>
      </c>
      <c r="E981" s="8">
        <v>738</v>
      </c>
      <c r="F981" s="8">
        <v>2821</v>
      </c>
      <c r="G981" s="8">
        <v>90098</v>
      </c>
      <c r="H981" s="8">
        <v>189082</v>
      </c>
      <c r="I981" s="8">
        <v>708812.90248427121</v>
      </c>
      <c r="J981" s="8">
        <v>500</v>
      </c>
      <c r="K981" s="8">
        <v>500</v>
      </c>
      <c r="L981" s="7">
        <f t="shared" si="63"/>
        <v>282001</v>
      </c>
      <c r="M981" s="7">
        <f t="shared" si="60"/>
        <v>990813.90248427121</v>
      </c>
      <c r="N981" s="8"/>
      <c r="O981" s="8"/>
    </row>
    <row r="982" spans="1:15" x14ac:dyDescent="0.25">
      <c r="A982" s="9">
        <v>40713</v>
      </c>
      <c r="B982" s="9">
        <f t="shared" si="61"/>
        <v>4</v>
      </c>
      <c r="C982" s="9">
        <f t="shared" si="62"/>
        <v>0</v>
      </c>
      <c r="D982" s="7" t="s">
        <v>952</v>
      </c>
      <c r="E982" s="8">
        <v>5061</v>
      </c>
      <c r="F982" s="8">
        <v>20691</v>
      </c>
      <c r="G982" s="8">
        <v>376773</v>
      </c>
      <c r="H982" s="8">
        <v>1746734</v>
      </c>
      <c r="I982" s="8">
        <v>3917129.1401078776</v>
      </c>
      <c r="J982" s="8">
        <v>500</v>
      </c>
      <c r="K982" s="8">
        <v>500</v>
      </c>
      <c r="L982" s="7">
        <f t="shared" si="63"/>
        <v>2144198</v>
      </c>
      <c r="M982" s="7">
        <f t="shared" si="60"/>
        <v>6061327.1401078776</v>
      </c>
      <c r="N982" s="8"/>
      <c r="O982" s="8"/>
    </row>
    <row r="983" spans="1:15" x14ac:dyDescent="0.25">
      <c r="A983" s="9">
        <v>40714</v>
      </c>
      <c r="B983" s="9">
        <f t="shared" si="61"/>
        <v>4</v>
      </c>
      <c r="C983" s="9">
        <f t="shared" si="62"/>
        <v>0</v>
      </c>
      <c r="D983" s="7" t="s">
        <v>953</v>
      </c>
      <c r="E983" s="8">
        <v>3785</v>
      </c>
      <c r="F983" s="8">
        <v>3440</v>
      </c>
      <c r="G983" s="8">
        <v>298329</v>
      </c>
      <c r="H983" s="8">
        <v>869061</v>
      </c>
      <c r="I983" s="8">
        <v>3007878.0382257863</v>
      </c>
      <c r="J983" s="8">
        <v>500</v>
      </c>
      <c r="K983" s="8">
        <v>500</v>
      </c>
      <c r="L983" s="7">
        <f t="shared" si="63"/>
        <v>1170830</v>
      </c>
      <c r="M983" s="7">
        <f t="shared" si="60"/>
        <v>4178708.0382257863</v>
      </c>
      <c r="N983" s="8"/>
      <c r="O983" s="8"/>
    </row>
    <row r="984" spans="1:15" x14ac:dyDescent="0.25">
      <c r="A984" s="9">
        <v>40715</v>
      </c>
      <c r="B984" s="9">
        <f t="shared" si="61"/>
        <v>4</v>
      </c>
      <c r="C984" s="9">
        <f t="shared" si="62"/>
        <v>0</v>
      </c>
      <c r="D984" s="7" t="s">
        <v>954</v>
      </c>
      <c r="E984" s="8">
        <v>1985</v>
      </c>
      <c r="F984" s="8">
        <v>18236</v>
      </c>
      <c r="G984" s="8">
        <v>119065</v>
      </c>
      <c r="H984" s="8">
        <v>1223645</v>
      </c>
      <c r="I984" s="8">
        <v>1493517.4411715355</v>
      </c>
      <c r="J984" s="8">
        <v>500</v>
      </c>
      <c r="K984" s="8">
        <v>500</v>
      </c>
      <c r="L984" s="7">
        <f t="shared" si="63"/>
        <v>1360946</v>
      </c>
      <c r="M984" s="7">
        <f t="shared" si="60"/>
        <v>2854463.4411715353</v>
      </c>
      <c r="N984" s="8"/>
      <c r="O984" s="8"/>
    </row>
    <row r="985" spans="1:15" x14ac:dyDescent="0.25">
      <c r="A985" s="9">
        <v>40716</v>
      </c>
      <c r="B985" s="9">
        <f t="shared" si="61"/>
        <v>4</v>
      </c>
      <c r="C985" s="9">
        <f t="shared" si="62"/>
        <v>0</v>
      </c>
      <c r="D985" s="7" t="s">
        <v>2080</v>
      </c>
      <c r="E985" s="8">
        <v>1102</v>
      </c>
      <c r="F985" s="8">
        <v>4918</v>
      </c>
      <c r="G985" s="8">
        <v>63238</v>
      </c>
      <c r="H985" s="8">
        <v>99024</v>
      </c>
      <c r="I985" s="8">
        <v>891200.73395291495</v>
      </c>
      <c r="J985" s="8">
        <v>500</v>
      </c>
      <c r="K985" s="8">
        <v>500</v>
      </c>
      <c r="L985" s="7">
        <f t="shared" si="63"/>
        <v>167180</v>
      </c>
      <c r="M985" s="7">
        <f t="shared" si="60"/>
        <v>1058380.7339529148</v>
      </c>
      <c r="N985" s="8"/>
      <c r="O985" s="8"/>
    </row>
    <row r="986" spans="1:15" x14ac:dyDescent="0.25">
      <c r="A986" s="9">
        <v>40717</v>
      </c>
      <c r="B986" s="9">
        <f t="shared" si="61"/>
        <v>4</v>
      </c>
      <c r="C986" s="9">
        <f t="shared" si="62"/>
        <v>0</v>
      </c>
      <c r="D986" s="7" t="s">
        <v>2081</v>
      </c>
      <c r="E986" s="8">
        <v>2801</v>
      </c>
      <c r="F986" s="8">
        <v>9007</v>
      </c>
      <c r="G986" s="8">
        <v>350398</v>
      </c>
      <c r="H986" s="8">
        <v>583833</v>
      </c>
      <c r="I986" s="8">
        <v>2536224.2264802945</v>
      </c>
      <c r="J986" s="8">
        <v>500</v>
      </c>
      <c r="K986" s="8">
        <v>500</v>
      </c>
      <c r="L986" s="7">
        <f t="shared" si="63"/>
        <v>943238</v>
      </c>
      <c r="M986" s="7">
        <f t="shared" si="60"/>
        <v>3479462.2264802945</v>
      </c>
      <c r="N986" s="8"/>
      <c r="O986" s="8"/>
    </row>
    <row r="987" spans="1:15" x14ac:dyDescent="0.25">
      <c r="A987" s="9">
        <v>40718</v>
      </c>
      <c r="B987" s="9">
        <f t="shared" si="61"/>
        <v>4</v>
      </c>
      <c r="C987" s="9">
        <f t="shared" si="62"/>
        <v>0</v>
      </c>
      <c r="D987" s="7" t="s">
        <v>955</v>
      </c>
      <c r="E987" s="8">
        <v>1610</v>
      </c>
      <c r="F987" s="8">
        <v>3156</v>
      </c>
      <c r="G987" s="8">
        <v>215210</v>
      </c>
      <c r="H987" s="8">
        <v>270672</v>
      </c>
      <c r="I987" s="8">
        <v>1309726.8371592576</v>
      </c>
      <c r="J987" s="8">
        <v>500</v>
      </c>
      <c r="K987" s="8">
        <v>500</v>
      </c>
      <c r="L987" s="7">
        <f t="shared" si="63"/>
        <v>489038</v>
      </c>
      <c r="M987" s="7">
        <f t="shared" si="60"/>
        <v>1798764.8371592576</v>
      </c>
      <c r="N987" s="8"/>
      <c r="O987" s="8"/>
    </row>
    <row r="988" spans="1:15" x14ac:dyDescent="0.25">
      <c r="A988" s="9">
        <v>40719</v>
      </c>
      <c r="B988" s="9">
        <f t="shared" si="61"/>
        <v>4</v>
      </c>
      <c r="C988" s="9">
        <f t="shared" si="62"/>
        <v>0</v>
      </c>
      <c r="D988" s="7" t="s">
        <v>956</v>
      </c>
      <c r="E988" s="8">
        <v>4738</v>
      </c>
      <c r="F988" s="8">
        <v>13991</v>
      </c>
      <c r="G988" s="8">
        <v>351793</v>
      </c>
      <c r="H988" s="8">
        <v>1836318</v>
      </c>
      <c r="I988" s="8">
        <v>3699048.7347229365</v>
      </c>
      <c r="J988" s="8">
        <v>500</v>
      </c>
      <c r="K988" s="8">
        <v>500</v>
      </c>
      <c r="L988" s="7">
        <f t="shared" si="63"/>
        <v>2202102</v>
      </c>
      <c r="M988" s="7">
        <f t="shared" si="60"/>
        <v>5901150.7347229365</v>
      </c>
      <c r="N988" s="8"/>
      <c r="O988" s="8"/>
    </row>
    <row r="989" spans="1:15" x14ac:dyDescent="0.25">
      <c r="A989" s="9">
        <v>40720</v>
      </c>
      <c r="B989" s="9">
        <f t="shared" si="61"/>
        <v>4</v>
      </c>
      <c r="C989" s="9">
        <f t="shared" si="62"/>
        <v>0</v>
      </c>
      <c r="D989" s="7" t="s">
        <v>957</v>
      </c>
      <c r="E989" s="8">
        <v>7288</v>
      </c>
      <c r="F989" s="8">
        <v>35723</v>
      </c>
      <c r="G989" s="8">
        <v>550095</v>
      </c>
      <c r="H989" s="8">
        <v>3653331</v>
      </c>
      <c r="I989" s="8">
        <v>5688795.7231595181</v>
      </c>
      <c r="J989" s="8">
        <v>500</v>
      </c>
      <c r="K989" s="8">
        <v>500</v>
      </c>
      <c r="L989" s="7">
        <f t="shared" si="63"/>
        <v>4239149</v>
      </c>
      <c r="M989" s="7">
        <f t="shared" si="60"/>
        <v>9927944.7231595181</v>
      </c>
      <c r="N989" s="8"/>
      <c r="O989" s="8"/>
    </row>
    <row r="990" spans="1:15" x14ac:dyDescent="0.25">
      <c r="A990" s="9">
        <v>40801</v>
      </c>
      <c r="B990" s="9">
        <f t="shared" si="61"/>
        <v>4</v>
      </c>
      <c r="C990" s="9">
        <f t="shared" si="62"/>
        <v>0</v>
      </c>
      <c r="D990" s="7" t="s">
        <v>958</v>
      </c>
      <c r="E990" s="8">
        <v>861</v>
      </c>
      <c r="F990" s="8">
        <v>8510</v>
      </c>
      <c r="G990" s="8">
        <v>47446</v>
      </c>
      <c r="H990" s="8">
        <v>94643</v>
      </c>
      <c r="I990" s="8">
        <v>761743.7817567396</v>
      </c>
      <c r="J990" s="8">
        <v>500</v>
      </c>
      <c r="K990" s="8">
        <v>500</v>
      </c>
      <c r="L990" s="7">
        <f t="shared" si="63"/>
        <v>150599</v>
      </c>
      <c r="M990" s="7">
        <f t="shared" si="60"/>
        <v>912342.7817567396</v>
      </c>
      <c r="N990" s="8"/>
      <c r="O990" s="8"/>
    </row>
    <row r="991" spans="1:15" x14ac:dyDescent="0.25">
      <c r="A991" s="9">
        <v>40802</v>
      </c>
      <c r="B991" s="9">
        <f t="shared" si="61"/>
        <v>4</v>
      </c>
      <c r="C991" s="9">
        <f t="shared" si="62"/>
        <v>0</v>
      </c>
      <c r="D991" s="7" t="s">
        <v>959</v>
      </c>
      <c r="E991" s="8">
        <v>3812</v>
      </c>
      <c r="F991" s="8">
        <v>4442</v>
      </c>
      <c r="G991" s="8">
        <v>465473</v>
      </c>
      <c r="H991" s="8">
        <v>805410</v>
      </c>
      <c r="I991" s="8">
        <v>3327314.2477722792</v>
      </c>
      <c r="J991" s="8">
        <v>500</v>
      </c>
      <c r="K991" s="8">
        <v>500</v>
      </c>
      <c r="L991" s="7">
        <f t="shared" si="63"/>
        <v>1275325</v>
      </c>
      <c r="M991" s="7">
        <f t="shared" si="60"/>
        <v>4602639.2477722792</v>
      </c>
      <c r="N991" s="8"/>
      <c r="O991" s="8"/>
    </row>
    <row r="992" spans="1:15" x14ac:dyDescent="0.25">
      <c r="A992" s="9">
        <v>40803</v>
      </c>
      <c r="B992" s="9">
        <f t="shared" si="61"/>
        <v>4</v>
      </c>
      <c r="C992" s="9">
        <f t="shared" si="62"/>
        <v>0</v>
      </c>
      <c r="D992" s="7" t="s">
        <v>960</v>
      </c>
      <c r="E992" s="8">
        <v>2297</v>
      </c>
      <c r="F992" s="8">
        <v>22827</v>
      </c>
      <c r="G992" s="8">
        <v>170625</v>
      </c>
      <c r="H992" s="8">
        <v>537031</v>
      </c>
      <c r="I992" s="8">
        <v>1796433.399393962</v>
      </c>
      <c r="J992" s="8">
        <v>500</v>
      </c>
      <c r="K992" s="8">
        <v>500</v>
      </c>
      <c r="L992" s="7">
        <f t="shared" si="63"/>
        <v>730483</v>
      </c>
      <c r="M992" s="7">
        <f t="shared" si="60"/>
        <v>2526916.3993939618</v>
      </c>
      <c r="N992" s="8"/>
      <c r="O992" s="8"/>
    </row>
    <row r="993" spans="1:15" x14ac:dyDescent="0.25">
      <c r="A993" s="9">
        <v>40804</v>
      </c>
      <c r="B993" s="9">
        <f t="shared" si="61"/>
        <v>4</v>
      </c>
      <c r="C993" s="9">
        <f t="shared" si="62"/>
        <v>0</v>
      </c>
      <c r="D993" s="7" t="s">
        <v>961</v>
      </c>
      <c r="E993" s="8">
        <v>1049</v>
      </c>
      <c r="F993" s="8">
        <v>6619</v>
      </c>
      <c r="G993" s="8">
        <v>43570</v>
      </c>
      <c r="H993" s="8">
        <v>63787</v>
      </c>
      <c r="I993" s="8">
        <v>846069.37677645904</v>
      </c>
      <c r="J993" s="8">
        <v>500</v>
      </c>
      <c r="K993" s="8">
        <v>500</v>
      </c>
      <c r="L993" s="7">
        <f t="shared" si="63"/>
        <v>113976</v>
      </c>
      <c r="M993" s="7">
        <f t="shared" si="60"/>
        <v>960045.37677645904</v>
      </c>
      <c r="N993" s="8"/>
      <c r="O993" s="8"/>
    </row>
    <row r="994" spans="1:15" x14ac:dyDescent="0.25">
      <c r="A994" s="9">
        <v>40805</v>
      </c>
      <c r="B994" s="9">
        <f t="shared" si="61"/>
        <v>4</v>
      </c>
      <c r="C994" s="9">
        <f t="shared" si="62"/>
        <v>0</v>
      </c>
      <c r="D994" s="7" t="s">
        <v>962</v>
      </c>
      <c r="E994" s="8">
        <v>2752</v>
      </c>
      <c r="F994" s="8">
        <v>4596</v>
      </c>
      <c r="G994" s="8">
        <v>183647</v>
      </c>
      <c r="H994" s="8">
        <v>269705</v>
      </c>
      <c r="I994" s="8">
        <v>2240488.8135600653</v>
      </c>
      <c r="J994" s="8">
        <v>500</v>
      </c>
      <c r="K994" s="8">
        <v>500</v>
      </c>
      <c r="L994" s="7">
        <f t="shared" si="63"/>
        <v>457948</v>
      </c>
      <c r="M994" s="7">
        <f t="shared" si="60"/>
        <v>2698436.8135600653</v>
      </c>
      <c r="N994" s="8"/>
      <c r="O994" s="8"/>
    </row>
    <row r="995" spans="1:15" x14ac:dyDescent="0.25">
      <c r="A995" s="9">
        <v>40806</v>
      </c>
      <c r="B995" s="9">
        <f t="shared" si="61"/>
        <v>4</v>
      </c>
      <c r="C995" s="9">
        <f t="shared" si="62"/>
        <v>0</v>
      </c>
      <c r="D995" s="7" t="s">
        <v>963</v>
      </c>
      <c r="E995" s="8">
        <v>3545</v>
      </c>
      <c r="F995" s="8">
        <v>31407</v>
      </c>
      <c r="G995" s="8">
        <v>243012</v>
      </c>
      <c r="H995" s="8">
        <v>922491</v>
      </c>
      <c r="I995" s="8">
        <v>2802688.8472817801</v>
      </c>
      <c r="J995" s="8">
        <v>500</v>
      </c>
      <c r="K995" s="8">
        <v>500</v>
      </c>
      <c r="L995" s="7">
        <f t="shared" si="63"/>
        <v>1196910</v>
      </c>
      <c r="M995" s="7">
        <f t="shared" si="60"/>
        <v>3999598.8472817801</v>
      </c>
      <c r="N995" s="8"/>
      <c r="O995" s="8"/>
    </row>
    <row r="996" spans="1:15" x14ac:dyDescent="0.25">
      <c r="A996" s="9">
        <v>40807</v>
      </c>
      <c r="B996" s="9">
        <f t="shared" si="61"/>
        <v>4</v>
      </c>
      <c r="C996" s="9">
        <f t="shared" si="62"/>
        <v>0</v>
      </c>
      <c r="D996" s="7" t="s">
        <v>964</v>
      </c>
      <c r="E996" s="8">
        <v>1427</v>
      </c>
      <c r="F996" s="8">
        <v>10195</v>
      </c>
      <c r="G996" s="8">
        <v>77495</v>
      </c>
      <c r="H996" s="8">
        <v>95792</v>
      </c>
      <c r="I996" s="8">
        <v>1167706.8109159961</v>
      </c>
      <c r="J996" s="8">
        <v>500</v>
      </c>
      <c r="K996" s="8">
        <v>500</v>
      </c>
      <c r="L996" s="7">
        <f t="shared" si="63"/>
        <v>183482</v>
      </c>
      <c r="M996" s="7">
        <f t="shared" si="60"/>
        <v>1351188.8109159961</v>
      </c>
      <c r="N996" s="8"/>
      <c r="O996" s="8"/>
    </row>
    <row r="997" spans="1:15" x14ac:dyDescent="0.25">
      <c r="A997" s="9">
        <v>40808</v>
      </c>
      <c r="B997" s="9">
        <f t="shared" si="61"/>
        <v>4</v>
      </c>
      <c r="C997" s="9">
        <f t="shared" si="62"/>
        <v>0</v>
      </c>
      <c r="D997" s="7" t="s">
        <v>965</v>
      </c>
      <c r="E997" s="8">
        <v>4824</v>
      </c>
      <c r="F997" s="8">
        <v>8779</v>
      </c>
      <c r="G997" s="8">
        <v>557684</v>
      </c>
      <c r="H997" s="8">
        <v>4388506</v>
      </c>
      <c r="I997" s="8">
        <v>3648033.0760597573</v>
      </c>
      <c r="J997" s="8">
        <v>500</v>
      </c>
      <c r="K997" s="8">
        <v>500</v>
      </c>
      <c r="L997" s="7">
        <f t="shared" si="63"/>
        <v>4954969</v>
      </c>
      <c r="M997" s="7">
        <f t="shared" si="60"/>
        <v>8603002.0760597568</v>
      </c>
      <c r="N997" s="8"/>
      <c r="O997" s="8"/>
    </row>
    <row r="998" spans="1:15" x14ac:dyDescent="0.25">
      <c r="A998" s="9">
        <v>40809</v>
      </c>
      <c r="B998" s="9">
        <f t="shared" si="61"/>
        <v>4</v>
      </c>
      <c r="C998" s="9">
        <f t="shared" si="62"/>
        <v>0</v>
      </c>
      <c r="D998" s="7" t="s">
        <v>966</v>
      </c>
      <c r="E998" s="8">
        <v>2183</v>
      </c>
      <c r="F998" s="8">
        <v>9987</v>
      </c>
      <c r="G998" s="8">
        <v>197594</v>
      </c>
      <c r="H998" s="8">
        <v>1036617</v>
      </c>
      <c r="I998" s="8">
        <v>1684702.0395524711</v>
      </c>
      <c r="J998" s="8">
        <v>500</v>
      </c>
      <c r="K998" s="8">
        <v>500</v>
      </c>
      <c r="L998" s="7">
        <f t="shared" si="63"/>
        <v>1244198</v>
      </c>
      <c r="M998" s="7">
        <f t="shared" si="60"/>
        <v>2928900.0395524711</v>
      </c>
      <c r="N998" s="8"/>
      <c r="O998" s="8"/>
    </row>
    <row r="999" spans="1:15" x14ac:dyDescent="0.25">
      <c r="A999" s="9">
        <v>40810</v>
      </c>
      <c r="B999" s="9">
        <f t="shared" si="61"/>
        <v>4</v>
      </c>
      <c r="C999" s="9">
        <f t="shared" si="62"/>
        <v>0</v>
      </c>
      <c r="D999" s="7" t="s">
        <v>967</v>
      </c>
      <c r="E999" s="8">
        <v>665</v>
      </c>
      <c r="F999" s="8">
        <v>10715</v>
      </c>
      <c r="G999" s="8">
        <v>23826</v>
      </c>
      <c r="H999" s="8">
        <v>31339</v>
      </c>
      <c r="I999" s="8">
        <v>529152.83120586083</v>
      </c>
      <c r="J999" s="8">
        <v>500</v>
      </c>
      <c r="K999" s="8">
        <v>500</v>
      </c>
      <c r="L999" s="7">
        <f t="shared" si="63"/>
        <v>65880</v>
      </c>
      <c r="M999" s="7">
        <f t="shared" si="60"/>
        <v>595032.83120586083</v>
      </c>
      <c r="N999" s="8"/>
      <c r="O999" s="8"/>
    </row>
    <row r="1000" spans="1:15" x14ac:dyDescent="0.25">
      <c r="A1000" s="9">
        <v>40811</v>
      </c>
      <c r="B1000" s="9">
        <f t="shared" si="61"/>
        <v>4</v>
      </c>
      <c r="C1000" s="9">
        <f t="shared" si="62"/>
        <v>0</v>
      </c>
      <c r="D1000" s="7" t="s">
        <v>2082</v>
      </c>
      <c r="E1000" s="8">
        <v>1619</v>
      </c>
      <c r="F1000" s="8">
        <v>15119</v>
      </c>
      <c r="G1000" s="8">
        <v>125289</v>
      </c>
      <c r="H1000" s="8">
        <v>671189</v>
      </c>
      <c r="I1000" s="8">
        <v>1230971.7528295703</v>
      </c>
      <c r="J1000" s="8">
        <v>500</v>
      </c>
      <c r="K1000" s="8">
        <v>500</v>
      </c>
      <c r="L1000" s="7">
        <f t="shared" si="63"/>
        <v>811597</v>
      </c>
      <c r="M1000" s="7">
        <f t="shared" si="60"/>
        <v>2042568.7528295703</v>
      </c>
      <c r="N1000" s="8"/>
      <c r="O1000" s="8"/>
    </row>
    <row r="1001" spans="1:15" x14ac:dyDescent="0.25">
      <c r="A1001" s="9">
        <v>40812</v>
      </c>
      <c r="B1001" s="9">
        <f t="shared" si="61"/>
        <v>4</v>
      </c>
      <c r="C1001" s="9">
        <f t="shared" si="62"/>
        <v>0</v>
      </c>
      <c r="D1001" s="7" t="s">
        <v>968</v>
      </c>
      <c r="E1001" s="8">
        <v>2476</v>
      </c>
      <c r="F1001" s="8">
        <v>23295</v>
      </c>
      <c r="G1001" s="8">
        <v>140557</v>
      </c>
      <c r="H1001" s="8">
        <v>354717</v>
      </c>
      <c r="I1001" s="8">
        <v>1967268.7886061249</v>
      </c>
      <c r="J1001" s="8">
        <v>500</v>
      </c>
      <c r="K1001" s="8">
        <v>500</v>
      </c>
      <c r="L1001" s="7">
        <f t="shared" si="63"/>
        <v>518569</v>
      </c>
      <c r="M1001" s="7">
        <f t="shared" si="60"/>
        <v>2485837.7886061249</v>
      </c>
      <c r="N1001" s="8"/>
      <c r="O1001" s="8"/>
    </row>
    <row r="1002" spans="1:15" x14ac:dyDescent="0.25">
      <c r="A1002" s="9">
        <v>40813</v>
      </c>
      <c r="B1002" s="9">
        <f t="shared" si="61"/>
        <v>4</v>
      </c>
      <c r="C1002" s="9">
        <f t="shared" si="62"/>
        <v>0</v>
      </c>
      <c r="D1002" s="7" t="s">
        <v>969</v>
      </c>
      <c r="E1002" s="8">
        <v>1361</v>
      </c>
      <c r="F1002" s="8">
        <v>8732</v>
      </c>
      <c r="G1002" s="8">
        <v>69790</v>
      </c>
      <c r="H1002" s="8">
        <v>135216</v>
      </c>
      <c r="I1002" s="8">
        <v>1095069.035726324</v>
      </c>
      <c r="J1002" s="8">
        <v>500</v>
      </c>
      <c r="K1002" s="8">
        <v>500</v>
      </c>
      <c r="L1002" s="7">
        <f t="shared" si="63"/>
        <v>213738</v>
      </c>
      <c r="M1002" s="7">
        <f t="shared" si="60"/>
        <v>1308807.035726324</v>
      </c>
      <c r="N1002" s="8"/>
      <c r="O1002" s="8"/>
    </row>
    <row r="1003" spans="1:15" x14ac:dyDescent="0.25">
      <c r="A1003" s="9">
        <v>40814</v>
      </c>
      <c r="B1003" s="9">
        <f t="shared" si="61"/>
        <v>4</v>
      </c>
      <c r="C1003" s="9">
        <f t="shared" si="62"/>
        <v>0</v>
      </c>
      <c r="D1003" s="7" t="s">
        <v>970</v>
      </c>
      <c r="E1003" s="8">
        <v>1445</v>
      </c>
      <c r="F1003" s="8">
        <v>17987</v>
      </c>
      <c r="G1003" s="8">
        <v>74022</v>
      </c>
      <c r="H1003" s="8">
        <v>168065</v>
      </c>
      <c r="I1003" s="8">
        <v>1156131.6840583945</v>
      </c>
      <c r="J1003" s="8">
        <v>500</v>
      </c>
      <c r="K1003" s="8">
        <v>500</v>
      </c>
      <c r="L1003" s="7">
        <f t="shared" si="63"/>
        <v>260074</v>
      </c>
      <c r="M1003" s="7">
        <f t="shared" si="60"/>
        <v>1416205.6840583945</v>
      </c>
      <c r="N1003" s="8"/>
      <c r="O1003" s="8"/>
    </row>
    <row r="1004" spans="1:15" x14ac:dyDescent="0.25">
      <c r="A1004" s="9">
        <v>40815</v>
      </c>
      <c r="B1004" s="9">
        <f t="shared" si="61"/>
        <v>4</v>
      </c>
      <c r="C1004" s="9">
        <f t="shared" si="62"/>
        <v>0</v>
      </c>
      <c r="D1004" s="7" t="s">
        <v>971</v>
      </c>
      <c r="E1004" s="8">
        <v>1270</v>
      </c>
      <c r="F1004" s="8">
        <v>24030</v>
      </c>
      <c r="G1004" s="8">
        <v>66290</v>
      </c>
      <c r="H1004" s="8">
        <v>110629</v>
      </c>
      <c r="I1004" s="8">
        <v>1020318.8409929174</v>
      </c>
      <c r="J1004" s="8">
        <v>500</v>
      </c>
      <c r="K1004" s="8">
        <v>500</v>
      </c>
      <c r="L1004" s="7">
        <f t="shared" si="63"/>
        <v>200949</v>
      </c>
      <c r="M1004" s="7">
        <f t="shared" si="60"/>
        <v>1221267.8409929173</v>
      </c>
      <c r="N1004" s="8"/>
      <c r="O1004" s="8"/>
    </row>
    <row r="1005" spans="1:15" x14ac:dyDescent="0.25">
      <c r="A1005" s="9">
        <v>40816</v>
      </c>
      <c r="B1005" s="9">
        <f t="shared" si="61"/>
        <v>4</v>
      </c>
      <c r="C1005" s="9">
        <f t="shared" si="62"/>
        <v>0</v>
      </c>
      <c r="D1005" s="7" t="s">
        <v>972</v>
      </c>
      <c r="E1005" s="8">
        <v>2356</v>
      </c>
      <c r="F1005" s="8">
        <v>15733</v>
      </c>
      <c r="G1005" s="8">
        <v>139114</v>
      </c>
      <c r="H1005" s="8">
        <v>338656</v>
      </c>
      <c r="I1005" s="8">
        <v>1889990.2603908663</v>
      </c>
      <c r="J1005" s="8">
        <v>500</v>
      </c>
      <c r="K1005" s="8">
        <v>500</v>
      </c>
      <c r="L1005" s="7">
        <f t="shared" si="63"/>
        <v>493503</v>
      </c>
      <c r="M1005" s="7">
        <f t="shared" si="60"/>
        <v>2383493.2603908665</v>
      </c>
      <c r="N1005" s="8"/>
      <c r="O1005" s="8"/>
    </row>
    <row r="1006" spans="1:15" x14ac:dyDescent="0.25">
      <c r="A1006" s="9">
        <v>40817</v>
      </c>
      <c r="B1006" s="9">
        <f t="shared" si="61"/>
        <v>4</v>
      </c>
      <c r="C1006" s="9">
        <f t="shared" si="62"/>
        <v>0</v>
      </c>
      <c r="D1006" s="7" t="s">
        <v>973</v>
      </c>
      <c r="E1006" s="8">
        <v>1628</v>
      </c>
      <c r="F1006" s="8">
        <v>8380</v>
      </c>
      <c r="G1006" s="8">
        <v>108474</v>
      </c>
      <c r="H1006" s="8">
        <v>245568</v>
      </c>
      <c r="I1006" s="8">
        <v>1322500.774609817</v>
      </c>
      <c r="J1006" s="8">
        <v>500</v>
      </c>
      <c r="K1006" s="8">
        <v>500</v>
      </c>
      <c r="L1006" s="7">
        <f t="shared" si="63"/>
        <v>362422</v>
      </c>
      <c r="M1006" s="7">
        <f t="shared" si="60"/>
        <v>1684922.774609817</v>
      </c>
      <c r="N1006" s="8"/>
      <c r="O1006" s="8"/>
    </row>
    <row r="1007" spans="1:15" x14ac:dyDescent="0.25">
      <c r="A1007" s="9">
        <v>40818</v>
      </c>
      <c r="B1007" s="9">
        <f t="shared" si="61"/>
        <v>4</v>
      </c>
      <c r="C1007" s="9">
        <f t="shared" si="62"/>
        <v>0</v>
      </c>
      <c r="D1007" s="7" t="s">
        <v>974</v>
      </c>
      <c r="E1007" s="8">
        <v>1422</v>
      </c>
      <c r="F1007" s="8">
        <v>678</v>
      </c>
      <c r="G1007" s="8">
        <v>132064</v>
      </c>
      <c r="H1007" s="8">
        <v>718954</v>
      </c>
      <c r="I1007" s="8">
        <v>1087224.1596164699</v>
      </c>
      <c r="J1007" s="8">
        <v>500</v>
      </c>
      <c r="K1007" s="8">
        <v>500</v>
      </c>
      <c r="L1007" s="7">
        <f t="shared" si="63"/>
        <v>851696</v>
      </c>
      <c r="M1007" s="7">
        <f t="shared" si="60"/>
        <v>1938920.1596164699</v>
      </c>
      <c r="N1007" s="8"/>
      <c r="O1007" s="8"/>
    </row>
    <row r="1008" spans="1:15" x14ac:dyDescent="0.25">
      <c r="A1008" s="9">
        <v>40819</v>
      </c>
      <c r="B1008" s="9">
        <f t="shared" si="61"/>
        <v>4</v>
      </c>
      <c r="C1008" s="9">
        <f t="shared" si="62"/>
        <v>0</v>
      </c>
      <c r="D1008" s="7" t="s">
        <v>975</v>
      </c>
      <c r="E1008" s="8">
        <v>2161</v>
      </c>
      <c r="F1008" s="8">
        <v>5977</v>
      </c>
      <c r="G1008" s="8">
        <v>181825</v>
      </c>
      <c r="H1008" s="8">
        <v>689679</v>
      </c>
      <c r="I1008" s="8">
        <v>1726779.229272014</v>
      </c>
      <c r="J1008" s="8">
        <v>500</v>
      </c>
      <c r="K1008" s="8">
        <v>500</v>
      </c>
      <c r="L1008" s="7">
        <f t="shared" si="63"/>
        <v>877481</v>
      </c>
      <c r="M1008" s="7">
        <f t="shared" si="60"/>
        <v>2604260.229272014</v>
      </c>
      <c r="N1008" s="8"/>
      <c r="O1008" s="8"/>
    </row>
    <row r="1009" spans="1:15" x14ac:dyDescent="0.25">
      <c r="A1009" s="9">
        <v>40820</v>
      </c>
      <c r="B1009" s="9">
        <f t="shared" si="61"/>
        <v>4</v>
      </c>
      <c r="C1009" s="9">
        <f t="shared" si="62"/>
        <v>0</v>
      </c>
      <c r="D1009" s="7" t="s">
        <v>976</v>
      </c>
      <c r="E1009" s="8">
        <v>538</v>
      </c>
      <c r="F1009" s="8">
        <v>8299</v>
      </c>
      <c r="G1009" s="8">
        <v>31962</v>
      </c>
      <c r="H1009" s="8">
        <v>89515</v>
      </c>
      <c r="I1009" s="8">
        <v>422144.72510468884</v>
      </c>
      <c r="J1009" s="8">
        <v>500</v>
      </c>
      <c r="K1009" s="8">
        <v>500</v>
      </c>
      <c r="L1009" s="7">
        <f t="shared" si="63"/>
        <v>129776</v>
      </c>
      <c r="M1009" s="7">
        <f t="shared" si="60"/>
        <v>551920.7251046889</v>
      </c>
      <c r="N1009" s="8"/>
      <c r="O1009" s="8"/>
    </row>
    <row r="1010" spans="1:15" x14ac:dyDescent="0.25">
      <c r="A1010" s="9">
        <v>40821</v>
      </c>
      <c r="B1010" s="9">
        <f t="shared" si="61"/>
        <v>4</v>
      </c>
      <c r="C1010" s="9">
        <f t="shared" si="62"/>
        <v>0</v>
      </c>
      <c r="D1010" s="7" t="s">
        <v>977</v>
      </c>
      <c r="E1010" s="8">
        <v>958</v>
      </c>
      <c r="F1010" s="8">
        <v>9077</v>
      </c>
      <c r="G1010" s="8">
        <v>36502</v>
      </c>
      <c r="H1010" s="8">
        <v>24496</v>
      </c>
      <c r="I1010" s="8">
        <v>765745.71445064526</v>
      </c>
      <c r="J1010" s="8">
        <v>500</v>
      </c>
      <c r="K1010" s="8">
        <v>500</v>
      </c>
      <c r="L1010" s="7">
        <f t="shared" si="63"/>
        <v>70075</v>
      </c>
      <c r="M1010" s="7">
        <f t="shared" si="60"/>
        <v>835820.71445064526</v>
      </c>
      <c r="N1010" s="8"/>
      <c r="O1010" s="8"/>
    </row>
    <row r="1011" spans="1:15" x14ac:dyDescent="0.25">
      <c r="A1011" s="9">
        <v>40822</v>
      </c>
      <c r="B1011" s="9">
        <f t="shared" si="61"/>
        <v>4</v>
      </c>
      <c r="C1011" s="9">
        <f t="shared" si="62"/>
        <v>0</v>
      </c>
      <c r="D1011" s="7" t="s">
        <v>978</v>
      </c>
      <c r="E1011" s="8">
        <v>1717</v>
      </c>
      <c r="F1011" s="8">
        <v>15048</v>
      </c>
      <c r="G1011" s="8">
        <v>107711</v>
      </c>
      <c r="H1011" s="8">
        <v>371147</v>
      </c>
      <c r="I1011" s="8">
        <v>1359373.6958962523</v>
      </c>
      <c r="J1011" s="8">
        <v>500</v>
      </c>
      <c r="K1011" s="8">
        <v>500</v>
      </c>
      <c r="L1011" s="7">
        <f t="shared" si="63"/>
        <v>493906</v>
      </c>
      <c r="M1011" s="7">
        <f t="shared" si="60"/>
        <v>1853279.6958962523</v>
      </c>
      <c r="N1011" s="8"/>
      <c r="O1011" s="8"/>
    </row>
    <row r="1012" spans="1:15" x14ac:dyDescent="0.25">
      <c r="A1012" s="9">
        <v>40823</v>
      </c>
      <c r="B1012" s="9">
        <f t="shared" si="61"/>
        <v>4</v>
      </c>
      <c r="C1012" s="9">
        <f t="shared" si="62"/>
        <v>0</v>
      </c>
      <c r="D1012" s="7" t="s">
        <v>979</v>
      </c>
      <c r="E1012" s="8">
        <v>1072</v>
      </c>
      <c r="F1012" s="8">
        <v>11151</v>
      </c>
      <c r="G1012" s="8">
        <v>58808</v>
      </c>
      <c r="H1012" s="8">
        <v>243700</v>
      </c>
      <c r="I1012" s="8">
        <v>847532.02902940847</v>
      </c>
      <c r="J1012" s="8">
        <v>500</v>
      </c>
      <c r="K1012" s="8">
        <v>500</v>
      </c>
      <c r="L1012" s="7">
        <f t="shared" si="63"/>
        <v>313659</v>
      </c>
      <c r="M1012" s="7">
        <f t="shared" si="60"/>
        <v>1161191.0290294085</v>
      </c>
      <c r="N1012" s="8"/>
      <c r="O1012" s="8"/>
    </row>
    <row r="1013" spans="1:15" x14ac:dyDescent="0.25">
      <c r="A1013" s="9">
        <v>40824</v>
      </c>
      <c r="B1013" s="9">
        <f t="shared" si="61"/>
        <v>4</v>
      </c>
      <c r="C1013" s="9">
        <f t="shared" si="62"/>
        <v>0</v>
      </c>
      <c r="D1013" s="7" t="s">
        <v>980</v>
      </c>
      <c r="E1013" s="8">
        <v>2116</v>
      </c>
      <c r="F1013" s="8">
        <v>13075</v>
      </c>
      <c r="G1013" s="8">
        <v>114057</v>
      </c>
      <c r="H1013" s="8">
        <v>149032</v>
      </c>
      <c r="I1013" s="8">
        <v>1739967.6210509024</v>
      </c>
      <c r="J1013" s="8">
        <v>500</v>
      </c>
      <c r="K1013" s="8">
        <v>500</v>
      </c>
      <c r="L1013" s="7">
        <f t="shared" si="63"/>
        <v>276164</v>
      </c>
      <c r="M1013" s="7">
        <f t="shared" si="60"/>
        <v>2016131.6210509024</v>
      </c>
      <c r="N1013" s="8"/>
      <c r="O1013" s="8"/>
    </row>
    <row r="1014" spans="1:15" x14ac:dyDescent="0.25">
      <c r="A1014" s="9">
        <v>40825</v>
      </c>
      <c r="B1014" s="9">
        <f t="shared" si="61"/>
        <v>4</v>
      </c>
      <c r="C1014" s="9">
        <f t="shared" si="62"/>
        <v>0</v>
      </c>
      <c r="D1014" s="7" t="s">
        <v>2083</v>
      </c>
      <c r="E1014" s="8">
        <v>1260</v>
      </c>
      <c r="F1014" s="8">
        <v>8454</v>
      </c>
      <c r="G1014" s="8">
        <v>63928</v>
      </c>
      <c r="H1014" s="8">
        <v>316622</v>
      </c>
      <c r="I1014" s="8">
        <v>991839.1482939315</v>
      </c>
      <c r="J1014" s="8">
        <v>500</v>
      </c>
      <c r="K1014" s="8">
        <v>500</v>
      </c>
      <c r="L1014" s="7">
        <f t="shared" si="63"/>
        <v>389004</v>
      </c>
      <c r="M1014" s="7">
        <f t="shared" si="60"/>
        <v>1380843.1482939315</v>
      </c>
      <c r="N1014" s="8"/>
      <c r="O1014" s="8"/>
    </row>
    <row r="1015" spans="1:15" x14ac:dyDescent="0.25">
      <c r="A1015" s="9">
        <v>40826</v>
      </c>
      <c r="B1015" s="9">
        <f t="shared" si="61"/>
        <v>4</v>
      </c>
      <c r="C1015" s="9">
        <f t="shared" si="62"/>
        <v>0</v>
      </c>
      <c r="D1015" s="7" t="s">
        <v>2084</v>
      </c>
      <c r="E1015" s="8">
        <v>547</v>
      </c>
      <c r="F1015" s="8">
        <v>6047</v>
      </c>
      <c r="G1015" s="8">
        <v>23721</v>
      </c>
      <c r="H1015" s="8">
        <v>18589</v>
      </c>
      <c r="I1015" s="8">
        <v>443790.99387867551</v>
      </c>
      <c r="J1015" s="8">
        <v>500</v>
      </c>
      <c r="K1015" s="8">
        <v>500</v>
      </c>
      <c r="L1015" s="7">
        <f t="shared" si="63"/>
        <v>48357</v>
      </c>
      <c r="M1015" s="7">
        <f t="shared" si="60"/>
        <v>492147.99387867551</v>
      </c>
      <c r="N1015" s="8"/>
      <c r="O1015" s="8"/>
    </row>
    <row r="1016" spans="1:15" x14ac:dyDescent="0.25">
      <c r="A1016" s="9">
        <v>40827</v>
      </c>
      <c r="B1016" s="9">
        <f t="shared" si="61"/>
        <v>4</v>
      </c>
      <c r="C1016" s="9">
        <f t="shared" si="62"/>
        <v>0</v>
      </c>
      <c r="D1016" s="7" t="s">
        <v>981</v>
      </c>
      <c r="E1016" s="8">
        <v>3035</v>
      </c>
      <c r="F1016" s="8">
        <v>13967</v>
      </c>
      <c r="G1016" s="8">
        <v>195718</v>
      </c>
      <c r="H1016" s="8">
        <v>624413</v>
      </c>
      <c r="I1016" s="8">
        <v>2432503.0658949264</v>
      </c>
      <c r="J1016" s="8">
        <v>500</v>
      </c>
      <c r="K1016" s="8">
        <v>500</v>
      </c>
      <c r="L1016" s="7">
        <f t="shared" si="63"/>
        <v>834098</v>
      </c>
      <c r="M1016" s="7">
        <f t="shared" si="60"/>
        <v>3266601.0658949264</v>
      </c>
      <c r="N1016" s="8"/>
      <c r="O1016" s="8"/>
    </row>
    <row r="1017" spans="1:15" x14ac:dyDescent="0.25">
      <c r="A1017" s="9">
        <v>40828</v>
      </c>
      <c r="B1017" s="9">
        <f t="shared" si="61"/>
        <v>4</v>
      </c>
      <c r="C1017" s="9">
        <f t="shared" si="62"/>
        <v>0</v>
      </c>
      <c r="D1017" s="7" t="s">
        <v>982</v>
      </c>
      <c r="E1017" s="8">
        <v>1045</v>
      </c>
      <c r="F1017" s="8">
        <v>11103</v>
      </c>
      <c r="G1017" s="8">
        <v>54478</v>
      </c>
      <c r="H1017" s="8">
        <v>371121</v>
      </c>
      <c r="I1017" s="8">
        <v>808518.78616010444</v>
      </c>
      <c r="J1017" s="8">
        <v>500</v>
      </c>
      <c r="K1017" s="8">
        <v>500</v>
      </c>
      <c r="L1017" s="7">
        <f t="shared" si="63"/>
        <v>436702</v>
      </c>
      <c r="M1017" s="7">
        <f t="shared" si="60"/>
        <v>1245220.7861601044</v>
      </c>
      <c r="N1017" s="8"/>
      <c r="O1017" s="8"/>
    </row>
    <row r="1018" spans="1:15" x14ac:dyDescent="0.25">
      <c r="A1018" s="9">
        <v>40829</v>
      </c>
      <c r="B1018" s="9">
        <f t="shared" si="61"/>
        <v>4</v>
      </c>
      <c r="C1018" s="9">
        <f t="shared" si="62"/>
        <v>0</v>
      </c>
      <c r="D1018" s="7" t="s">
        <v>2085</v>
      </c>
      <c r="E1018" s="8">
        <v>1950</v>
      </c>
      <c r="F1018" s="8">
        <v>18065</v>
      </c>
      <c r="G1018" s="8">
        <v>134849</v>
      </c>
      <c r="H1018" s="8">
        <v>442087</v>
      </c>
      <c r="I1018" s="8">
        <v>1542329.8831336573</v>
      </c>
      <c r="J1018" s="8">
        <v>500</v>
      </c>
      <c r="K1018" s="8">
        <v>500</v>
      </c>
      <c r="L1018" s="7">
        <f t="shared" si="63"/>
        <v>595001</v>
      </c>
      <c r="M1018" s="7">
        <f t="shared" si="60"/>
        <v>2137330.8831336573</v>
      </c>
      <c r="N1018" s="8"/>
      <c r="O1018" s="8"/>
    </row>
    <row r="1019" spans="1:15" x14ac:dyDescent="0.25">
      <c r="A1019" s="9">
        <v>40830</v>
      </c>
      <c r="B1019" s="9">
        <f t="shared" si="61"/>
        <v>4</v>
      </c>
      <c r="C1019" s="9">
        <f t="shared" si="62"/>
        <v>0</v>
      </c>
      <c r="D1019" s="7" t="s">
        <v>983</v>
      </c>
      <c r="E1019" s="8">
        <v>911</v>
      </c>
      <c r="F1019" s="8">
        <v>7728</v>
      </c>
      <c r="G1019" s="8">
        <v>41519</v>
      </c>
      <c r="H1019" s="8">
        <v>66476</v>
      </c>
      <c r="I1019" s="8">
        <v>720347.10459658492</v>
      </c>
      <c r="J1019" s="8">
        <v>500</v>
      </c>
      <c r="K1019" s="8">
        <v>500</v>
      </c>
      <c r="L1019" s="7">
        <f t="shared" si="63"/>
        <v>115723</v>
      </c>
      <c r="M1019" s="7">
        <f t="shared" si="60"/>
        <v>836070.10459658492</v>
      </c>
      <c r="N1019" s="8"/>
      <c r="O1019" s="8"/>
    </row>
    <row r="1020" spans="1:15" x14ac:dyDescent="0.25">
      <c r="A1020" s="9">
        <v>40831</v>
      </c>
      <c r="B1020" s="9">
        <f t="shared" si="61"/>
        <v>4</v>
      </c>
      <c r="C1020" s="9">
        <f t="shared" si="62"/>
        <v>0</v>
      </c>
      <c r="D1020" s="7" t="s">
        <v>984</v>
      </c>
      <c r="E1020" s="8">
        <v>3643</v>
      </c>
      <c r="F1020" s="8">
        <v>29194</v>
      </c>
      <c r="G1020" s="8">
        <v>273899</v>
      </c>
      <c r="H1020" s="8">
        <v>707835</v>
      </c>
      <c r="I1020" s="8">
        <v>2902983.3825393412</v>
      </c>
      <c r="J1020" s="8">
        <v>500</v>
      </c>
      <c r="K1020" s="8">
        <v>500</v>
      </c>
      <c r="L1020" s="7">
        <f t="shared" si="63"/>
        <v>1010928</v>
      </c>
      <c r="M1020" s="7">
        <f t="shared" si="60"/>
        <v>3913911.3825393412</v>
      </c>
      <c r="N1020" s="8"/>
      <c r="O1020" s="8"/>
    </row>
    <row r="1021" spans="1:15" x14ac:dyDescent="0.25">
      <c r="A1021" s="9">
        <v>40832</v>
      </c>
      <c r="B1021" s="9">
        <f t="shared" si="61"/>
        <v>4</v>
      </c>
      <c r="C1021" s="9">
        <f t="shared" si="62"/>
        <v>0</v>
      </c>
      <c r="D1021" s="7" t="s">
        <v>985</v>
      </c>
      <c r="E1021" s="8">
        <v>2959</v>
      </c>
      <c r="F1021" s="8">
        <v>12660</v>
      </c>
      <c r="G1021" s="8">
        <v>278948</v>
      </c>
      <c r="H1021" s="8">
        <v>1484951</v>
      </c>
      <c r="I1021" s="8">
        <v>2225680.4490155317</v>
      </c>
      <c r="J1021" s="8">
        <v>500</v>
      </c>
      <c r="K1021" s="8">
        <v>500</v>
      </c>
      <c r="L1021" s="7">
        <f t="shared" si="63"/>
        <v>1776559</v>
      </c>
      <c r="M1021" s="7">
        <f t="shared" si="60"/>
        <v>4002239.4490155317</v>
      </c>
      <c r="N1021" s="8"/>
      <c r="O1021" s="8"/>
    </row>
    <row r="1022" spans="1:15" x14ac:dyDescent="0.25">
      <c r="A1022" s="9">
        <v>40833</v>
      </c>
      <c r="B1022" s="9">
        <f t="shared" si="61"/>
        <v>4</v>
      </c>
      <c r="C1022" s="9">
        <f t="shared" si="62"/>
        <v>0</v>
      </c>
      <c r="D1022" s="7" t="s">
        <v>986</v>
      </c>
      <c r="E1022" s="8">
        <v>1667</v>
      </c>
      <c r="F1022" s="8">
        <v>13168</v>
      </c>
      <c r="G1022" s="8">
        <v>113880</v>
      </c>
      <c r="H1022" s="8">
        <v>690506</v>
      </c>
      <c r="I1022" s="8">
        <v>1288957.8302603129</v>
      </c>
      <c r="J1022" s="8">
        <v>500</v>
      </c>
      <c r="K1022" s="8">
        <v>500</v>
      </c>
      <c r="L1022" s="7">
        <f t="shared" si="63"/>
        <v>817554</v>
      </c>
      <c r="M1022" s="7">
        <f t="shared" si="60"/>
        <v>2106511.8302603131</v>
      </c>
      <c r="N1022" s="8"/>
      <c r="O1022" s="8"/>
    </row>
    <row r="1023" spans="1:15" x14ac:dyDescent="0.25">
      <c r="A1023" s="9">
        <v>40834</v>
      </c>
      <c r="B1023" s="9">
        <f t="shared" si="61"/>
        <v>4</v>
      </c>
      <c r="C1023" s="9">
        <f t="shared" si="62"/>
        <v>0</v>
      </c>
      <c r="D1023" s="7" t="s">
        <v>987</v>
      </c>
      <c r="E1023" s="8">
        <v>824</v>
      </c>
      <c r="F1023" s="8">
        <v>11112</v>
      </c>
      <c r="G1023" s="8">
        <v>33833</v>
      </c>
      <c r="H1023" s="8">
        <v>19339</v>
      </c>
      <c r="I1023" s="8">
        <v>663703.51752824383</v>
      </c>
      <c r="J1023" s="8">
        <v>500</v>
      </c>
      <c r="K1023" s="8">
        <v>500</v>
      </c>
      <c r="L1023" s="7">
        <f t="shared" si="63"/>
        <v>64284</v>
      </c>
      <c r="M1023" s="7">
        <f t="shared" si="60"/>
        <v>727987.51752824383</v>
      </c>
      <c r="N1023" s="8"/>
      <c r="O1023" s="8"/>
    </row>
    <row r="1024" spans="1:15" x14ac:dyDescent="0.25">
      <c r="A1024" s="9">
        <v>40901</v>
      </c>
      <c r="B1024" s="9">
        <f t="shared" si="61"/>
        <v>4</v>
      </c>
      <c r="C1024" s="9">
        <f t="shared" si="62"/>
        <v>0</v>
      </c>
      <c r="D1024" s="7" t="s">
        <v>988</v>
      </c>
      <c r="E1024" s="8">
        <v>645</v>
      </c>
      <c r="F1024" s="8">
        <v>2170</v>
      </c>
      <c r="G1024" s="8">
        <v>74793</v>
      </c>
      <c r="H1024" s="8">
        <v>124911</v>
      </c>
      <c r="I1024" s="8">
        <v>598957.53256525879</v>
      </c>
      <c r="J1024" s="8">
        <v>500</v>
      </c>
      <c r="K1024" s="8">
        <v>500</v>
      </c>
      <c r="L1024" s="7">
        <f t="shared" si="63"/>
        <v>201874</v>
      </c>
      <c r="M1024" s="7">
        <f t="shared" si="60"/>
        <v>800831.53256525879</v>
      </c>
      <c r="N1024" s="8"/>
      <c r="O1024" s="8"/>
    </row>
    <row r="1025" spans="1:15" x14ac:dyDescent="0.25">
      <c r="A1025" s="9">
        <v>40902</v>
      </c>
      <c r="B1025" s="9">
        <f t="shared" si="61"/>
        <v>4</v>
      </c>
      <c r="C1025" s="9">
        <f t="shared" si="62"/>
        <v>0</v>
      </c>
      <c r="D1025" s="7" t="s">
        <v>989</v>
      </c>
      <c r="E1025" s="8">
        <v>3768</v>
      </c>
      <c r="F1025" s="8">
        <v>10371</v>
      </c>
      <c r="G1025" s="8">
        <v>218642</v>
      </c>
      <c r="H1025" s="8">
        <v>546666</v>
      </c>
      <c r="I1025" s="8">
        <v>3024855.1520079668</v>
      </c>
      <c r="J1025" s="8">
        <v>500</v>
      </c>
      <c r="K1025" s="8">
        <v>500</v>
      </c>
      <c r="L1025" s="7">
        <f t="shared" si="63"/>
        <v>775679</v>
      </c>
      <c r="M1025" s="7">
        <f t="shared" si="60"/>
        <v>3800534.1520079668</v>
      </c>
      <c r="N1025" s="8"/>
      <c r="O1025" s="8"/>
    </row>
    <row r="1026" spans="1:15" x14ac:dyDescent="0.25">
      <c r="A1026" s="9">
        <v>40903</v>
      </c>
      <c r="B1026" s="9">
        <f t="shared" si="61"/>
        <v>4</v>
      </c>
      <c r="C1026" s="9">
        <f t="shared" si="62"/>
        <v>0</v>
      </c>
      <c r="D1026" s="7" t="s">
        <v>990</v>
      </c>
      <c r="E1026" s="8">
        <v>903</v>
      </c>
      <c r="F1026" s="8">
        <v>11863</v>
      </c>
      <c r="G1026" s="8">
        <v>153645</v>
      </c>
      <c r="H1026" s="8">
        <v>311680</v>
      </c>
      <c r="I1026" s="8">
        <v>814643.80071069312</v>
      </c>
      <c r="J1026" s="8">
        <v>500</v>
      </c>
      <c r="K1026" s="8">
        <v>500</v>
      </c>
      <c r="L1026" s="7">
        <f t="shared" si="63"/>
        <v>477188</v>
      </c>
      <c r="M1026" s="7">
        <f t="shared" si="60"/>
        <v>1291831.800710693</v>
      </c>
      <c r="N1026" s="8"/>
      <c r="O1026" s="8"/>
    </row>
    <row r="1027" spans="1:15" x14ac:dyDescent="0.25">
      <c r="A1027" s="9">
        <v>40904</v>
      </c>
      <c r="B1027" s="9">
        <f t="shared" si="61"/>
        <v>4</v>
      </c>
      <c r="C1027" s="9">
        <f t="shared" si="62"/>
        <v>0</v>
      </c>
      <c r="D1027" s="7" t="s">
        <v>991</v>
      </c>
      <c r="E1027" s="8">
        <v>1894</v>
      </c>
      <c r="F1027" s="8">
        <v>10783</v>
      </c>
      <c r="G1027" s="8">
        <v>87967</v>
      </c>
      <c r="H1027" s="8">
        <v>265525</v>
      </c>
      <c r="I1027" s="8">
        <v>1520712.4496835342</v>
      </c>
      <c r="J1027" s="8">
        <v>500</v>
      </c>
      <c r="K1027" s="8">
        <v>500</v>
      </c>
      <c r="L1027" s="7">
        <f t="shared" si="63"/>
        <v>364275</v>
      </c>
      <c r="M1027" s="7">
        <f t="shared" si="60"/>
        <v>1884987.4496835342</v>
      </c>
      <c r="N1027" s="8"/>
      <c r="O1027" s="8"/>
    </row>
    <row r="1028" spans="1:15" x14ac:dyDescent="0.25">
      <c r="A1028" s="9">
        <v>40905</v>
      </c>
      <c r="B1028" s="9">
        <f t="shared" si="61"/>
        <v>4</v>
      </c>
      <c r="C1028" s="9">
        <f t="shared" si="62"/>
        <v>0</v>
      </c>
      <c r="D1028" s="7" t="s">
        <v>992</v>
      </c>
      <c r="E1028" s="8">
        <v>4184</v>
      </c>
      <c r="F1028" s="8">
        <v>723</v>
      </c>
      <c r="G1028" s="8">
        <v>419774</v>
      </c>
      <c r="H1028" s="8">
        <v>2550999</v>
      </c>
      <c r="I1028" s="8">
        <v>3272936.9377136435</v>
      </c>
      <c r="J1028" s="8">
        <v>500</v>
      </c>
      <c r="K1028" s="8">
        <v>500</v>
      </c>
      <c r="L1028" s="7">
        <f t="shared" si="63"/>
        <v>2971496</v>
      </c>
      <c r="M1028" s="7">
        <f t="shared" si="60"/>
        <v>6244432.9377136435</v>
      </c>
      <c r="N1028" s="8"/>
      <c r="O1028" s="8"/>
    </row>
    <row r="1029" spans="1:15" x14ac:dyDescent="0.25">
      <c r="A1029" s="9">
        <v>40906</v>
      </c>
      <c r="B1029" s="9">
        <f t="shared" si="61"/>
        <v>4</v>
      </c>
      <c r="C1029" s="9">
        <f t="shared" si="62"/>
        <v>0</v>
      </c>
      <c r="D1029" s="7" t="s">
        <v>993</v>
      </c>
      <c r="E1029" s="8">
        <v>1076</v>
      </c>
      <c r="F1029" s="8">
        <v>12185</v>
      </c>
      <c r="G1029" s="8">
        <v>73075</v>
      </c>
      <c r="H1029" s="8">
        <v>332515</v>
      </c>
      <c r="I1029" s="8">
        <v>863616.8809174971</v>
      </c>
      <c r="J1029" s="8">
        <v>500</v>
      </c>
      <c r="K1029" s="8">
        <v>500</v>
      </c>
      <c r="L1029" s="7">
        <f t="shared" si="63"/>
        <v>417775</v>
      </c>
      <c r="M1029" s="7">
        <f t="shared" si="60"/>
        <v>1281391.880917497</v>
      </c>
      <c r="N1029" s="8"/>
      <c r="O1029" s="8"/>
    </row>
    <row r="1030" spans="1:15" x14ac:dyDescent="0.25">
      <c r="A1030" s="9">
        <v>40907</v>
      </c>
      <c r="B1030" s="9">
        <f t="shared" si="61"/>
        <v>4</v>
      </c>
      <c r="C1030" s="9">
        <f t="shared" si="62"/>
        <v>0</v>
      </c>
      <c r="D1030" s="7" t="s">
        <v>994</v>
      </c>
      <c r="E1030" s="8">
        <v>6453</v>
      </c>
      <c r="F1030" s="8">
        <v>38336</v>
      </c>
      <c r="G1030" s="8">
        <v>553815</v>
      </c>
      <c r="H1030" s="8">
        <v>3692799</v>
      </c>
      <c r="I1030" s="8">
        <v>4910364.1977026099</v>
      </c>
      <c r="J1030" s="8">
        <v>500</v>
      </c>
      <c r="K1030" s="8">
        <v>500</v>
      </c>
      <c r="L1030" s="7">
        <f t="shared" si="63"/>
        <v>4284950</v>
      </c>
      <c r="M1030" s="7">
        <f t="shared" ref="M1030:M1093" si="64">L1030+I1030</f>
        <v>9195314.197702609</v>
      </c>
      <c r="N1030" s="8"/>
      <c r="O1030" s="8"/>
    </row>
    <row r="1031" spans="1:15" x14ac:dyDescent="0.25">
      <c r="A1031" s="9">
        <v>40908</v>
      </c>
      <c r="B1031" s="9">
        <f t="shared" ref="B1031:B1094" si="65">INT(A1031/10000)</f>
        <v>4</v>
      </c>
      <c r="C1031" s="9">
        <f t="shared" ref="C1031:C1094" si="66">IF(E1031&lt;=10000,0,IF(E1031&lt;=20000,1,IF(E1031&lt;=50000,2,3)))</f>
        <v>0</v>
      </c>
      <c r="D1031" s="7" t="s">
        <v>2086</v>
      </c>
      <c r="E1031" s="8">
        <v>5813</v>
      </c>
      <c r="F1031" s="8">
        <v>13835</v>
      </c>
      <c r="G1031" s="8">
        <v>452074</v>
      </c>
      <c r="H1031" s="8">
        <v>1585452</v>
      </c>
      <c r="I1031" s="8">
        <v>4648365.2686813073</v>
      </c>
      <c r="J1031" s="8">
        <v>500</v>
      </c>
      <c r="K1031" s="8">
        <v>500</v>
      </c>
      <c r="L1031" s="7">
        <f t="shared" ref="L1031:L1094" si="67">F1031/J1031*500+G1031/K1031*500+H1031</f>
        <v>2051361</v>
      </c>
      <c r="M1031" s="7">
        <f t="shared" si="64"/>
        <v>6699726.2686813073</v>
      </c>
      <c r="N1031" s="8"/>
      <c r="O1031" s="8"/>
    </row>
    <row r="1032" spans="1:15" x14ac:dyDescent="0.25">
      <c r="A1032" s="9">
        <v>40909</v>
      </c>
      <c r="B1032" s="9">
        <f t="shared" si="65"/>
        <v>4</v>
      </c>
      <c r="C1032" s="9">
        <f t="shared" si="66"/>
        <v>0</v>
      </c>
      <c r="D1032" s="7" t="s">
        <v>995</v>
      </c>
      <c r="E1032" s="8">
        <v>3566</v>
      </c>
      <c r="F1032" s="8">
        <v>30474</v>
      </c>
      <c r="G1032" s="8">
        <v>256674</v>
      </c>
      <c r="H1032" s="8">
        <v>1381997</v>
      </c>
      <c r="I1032" s="8">
        <v>2788113.6280781687</v>
      </c>
      <c r="J1032" s="8">
        <v>500</v>
      </c>
      <c r="K1032" s="8">
        <v>500</v>
      </c>
      <c r="L1032" s="7">
        <f t="shared" si="67"/>
        <v>1669145</v>
      </c>
      <c r="M1032" s="7">
        <f t="shared" si="64"/>
        <v>4457258.6280781683</v>
      </c>
      <c r="N1032" s="8"/>
      <c r="O1032" s="8"/>
    </row>
    <row r="1033" spans="1:15" x14ac:dyDescent="0.25">
      <c r="A1033" s="9">
        <v>40910</v>
      </c>
      <c r="B1033" s="9">
        <f t="shared" si="65"/>
        <v>4</v>
      </c>
      <c r="C1033" s="9">
        <f t="shared" si="66"/>
        <v>0</v>
      </c>
      <c r="D1033" s="7" t="s">
        <v>996</v>
      </c>
      <c r="E1033" s="8">
        <v>2230</v>
      </c>
      <c r="F1033" s="8">
        <v>22519</v>
      </c>
      <c r="G1033" s="8">
        <v>158358</v>
      </c>
      <c r="H1033" s="8">
        <v>1376506</v>
      </c>
      <c r="I1033" s="8">
        <v>1680709.0924919099</v>
      </c>
      <c r="J1033" s="8">
        <v>500</v>
      </c>
      <c r="K1033" s="8">
        <v>500</v>
      </c>
      <c r="L1033" s="7">
        <f t="shared" si="67"/>
        <v>1557383</v>
      </c>
      <c r="M1033" s="7">
        <f t="shared" si="64"/>
        <v>3238092.0924919099</v>
      </c>
      <c r="N1033" s="8"/>
      <c r="O1033" s="8"/>
    </row>
    <row r="1034" spans="1:15" x14ac:dyDescent="0.25">
      <c r="A1034" s="9">
        <v>40911</v>
      </c>
      <c r="B1034" s="9">
        <f t="shared" si="65"/>
        <v>4</v>
      </c>
      <c r="C1034" s="9">
        <f t="shared" si="66"/>
        <v>0</v>
      </c>
      <c r="D1034" s="7" t="s">
        <v>997</v>
      </c>
      <c r="E1034" s="8">
        <v>486</v>
      </c>
      <c r="F1034" s="8">
        <v>4073</v>
      </c>
      <c r="G1034" s="8">
        <v>20678</v>
      </c>
      <c r="H1034" s="8">
        <v>20921</v>
      </c>
      <c r="I1034" s="8">
        <v>386012.34053508606</v>
      </c>
      <c r="J1034" s="8">
        <v>500</v>
      </c>
      <c r="K1034" s="8">
        <v>500</v>
      </c>
      <c r="L1034" s="7">
        <f t="shared" si="67"/>
        <v>45672</v>
      </c>
      <c r="M1034" s="7">
        <f t="shared" si="64"/>
        <v>431684.34053508606</v>
      </c>
      <c r="N1034" s="8"/>
      <c r="O1034" s="8"/>
    </row>
    <row r="1035" spans="1:15" x14ac:dyDescent="0.25">
      <c r="A1035" s="9">
        <v>40912</v>
      </c>
      <c r="B1035" s="9">
        <f t="shared" si="65"/>
        <v>4</v>
      </c>
      <c r="C1035" s="9">
        <f t="shared" si="66"/>
        <v>0</v>
      </c>
      <c r="D1035" s="7" t="s">
        <v>998</v>
      </c>
      <c r="E1035" s="8">
        <v>5121</v>
      </c>
      <c r="F1035" s="8">
        <v>50372</v>
      </c>
      <c r="G1035" s="8">
        <v>299719</v>
      </c>
      <c r="H1035" s="8">
        <v>1093270</v>
      </c>
      <c r="I1035" s="8">
        <v>4046757.6922380202</v>
      </c>
      <c r="J1035" s="8">
        <v>500</v>
      </c>
      <c r="K1035" s="8">
        <v>500</v>
      </c>
      <c r="L1035" s="7">
        <f t="shared" si="67"/>
        <v>1443361</v>
      </c>
      <c r="M1035" s="7">
        <f t="shared" si="64"/>
        <v>5490118.6922380198</v>
      </c>
      <c r="N1035" s="8"/>
      <c r="O1035" s="8"/>
    </row>
    <row r="1036" spans="1:15" x14ac:dyDescent="0.25">
      <c r="A1036" s="9">
        <v>40913</v>
      </c>
      <c r="B1036" s="9">
        <f t="shared" si="65"/>
        <v>4</v>
      </c>
      <c r="C1036" s="9">
        <f t="shared" si="66"/>
        <v>0</v>
      </c>
      <c r="D1036" s="7" t="s">
        <v>999</v>
      </c>
      <c r="E1036" s="8">
        <v>2654</v>
      </c>
      <c r="F1036" s="8">
        <v>35045</v>
      </c>
      <c r="G1036" s="8">
        <v>190285</v>
      </c>
      <c r="H1036" s="8">
        <v>1049133</v>
      </c>
      <c r="I1036" s="8">
        <v>2052021.1663401423</v>
      </c>
      <c r="J1036" s="8">
        <v>500</v>
      </c>
      <c r="K1036" s="8">
        <v>500</v>
      </c>
      <c r="L1036" s="7">
        <f t="shared" si="67"/>
        <v>1274463</v>
      </c>
      <c r="M1036" s="7">
        <f t="shared" si="64"/>
        <v>3326484.1663401425</v>
      </c>
      <c r="N1036" s="8"/>
      <c r="O1036" s="8"/>
    </row>
    <row r="1037" spans="1:15" x14ac:dyDescent="0.25">
      <c r="A1037" s="9">
        <v>40914</v>
      </c>
      <c r="B1037" s="9">
        <f t="shared" si="65"/>
        <v>4</v>
      </c>
      <c r="C1037" s="9">
        <f t="shared" si="66"/>
        <v>0</v>
      </c>
      <c r="D1037" s="7" t="s">
        <v>1000</v>
      </c>
      <c r="E1037" s="8">
        <v>678</v>
      </c>
      <c r="F1037" s="8">
        <v>15646</v>
      </c>
      <c r="G1037" s="8">
        <v>44871</v>
      </c>
      <c r="H1037" s="8">
        <v>173780</v>
      </c>
      <c r="I1037" s="8">
        <v>533869.5094189113</v>
      </c>
      <c r="J1037" s="8">
        <v>500</v>
      </c>
      <c r="K1037" s="8">
        <v>500</v>
      </c>
      <c r="L1037" s="7">
        <f t="shared" si="67"/>
        <v>234297</v>
      </c>
      <c r="M1037" s="7">
        <f t="shared" si="64"/>
        <v>768166.5094189113</v>
      </c>
      <c r="N1037" s="8"/>
      <c r="O1037" s="8"/>
    </row>
    <row r="1038" spans="1:15" x14ac:dyDescent="0.25">
      <c r="A1038" s="9">
        <v>40915</v>
      </c>
      <c r="B1038" s="9">
        <f t="shared" si="65"/>
        <v>4</v>
      </c>
      <c r="C1038" s="9">
        <f t="shared" si="66"/>
        <v>0</v>
      </c>
      <c r="D1038" s="7" t="s">
        <v>1001</v>
      </c>
      <c r="E1038" s="8">
        <v>1894</v>
      </c>
      <c r="F1038" s="8">
        <v>14235</v>
      </c>
      <c r="G1038" s="8">
        <v>99575</v>
      </c>
      <c r="H1038" s="8">
        <v>251950</v>
      </c>
      <c r="I1038" s="8">
        <v>1544169.889721629</v>
      </c>
      <c r="J1038" s="8">
        <v>500</v>
      </c>
      <c r="K1038" s="8">
        <v>500</v>
      </c>
      <c r="L1038" s="7">
        <f t="shared" si="67"/>
        <v>365760</v>
      </c>
      <c r="M1038" s="7">
        <f t="shared" si="64"/>
        <v>1909929.889721629</v>
      </c>
      <c r="N1038" s="8"/>
      <c r="O1038" s="8"/>
    </row>
    <row r="1039" spans="1:15" x14ac:dyDescent="0.25">
      <c r="A1039" s="9">
        <v>40916</v>
      </c>
      <c r="B1039" s="9">
        <f t="shared" si="65"/>
        <v>4</v>
      </c>
      <c r="C1039" s="9">
        <f t="shared" si="66"/>
        <v>0</v>
      </c>
      <c r="D1039" s="7" t="s">
        <v>2087</v>
      </c>
      <c r="E1039" s="8">
        <v>340</v>
      </c>
      <c r="F1039" s="8">
        <v>6173</v>
      </c>
      <c r="G1039" s="8">
        <v>25639</v>
      </c>
      <c r="H1039" s="8">
        <v>109621</v>
      </c>
      <c r="I1039" s="8">
        <v>278309.7837521999</v>
      </c>
      <c r="J1039" s="8">
        <v>500</v>
      </c>
      <c r="K1039" s="8">
        <v>500</v>
      </c>
      <c r="L1039" s="7">
        <f t="shared" si="67"/>
        <v>141433</v>
      </c>
      <c r="M1039" s="7">
        <f t="shared" si="64"/>
        <v>419742.7837521999</v>
      </c>
      <c r="N1039" s="8"/>
      <c r="O1039" s="8"/>
    </row>
    <row r="1040" spans="1:15" x14ac:dyDescent="0.25">
      <c r="A1040" s="9">
        <v>40917</v>
      </c>
      <c r="B1040" s="9">
        <f t="shared" si="65"/>
        <v>4</v>
      </c>
      <c r="C1040" s="9">
        <f t="shared" si="66"/>
        <v>0</v>
      </c>
      <c r="D1040" s="7" t="s">
        <v>1002</v>
      </c>
      <c r="E1040" s="8">
        <v>2828</v>
      </c>
      <c r="F1040" s="8">
        <v>13938</v>
      </c>
      <c r="G1040" s="8">
        <v>178320</v>
      </c>
      <c r="H1040" s="8">
        <v>579860</v>
      </c>
      <c r="I1040" s="8">
        <v>2256155.1340262848</v>
      </c>
      <c r="J1040" s="8">
        <v>500</v>
      </c>
      <c r="K1040" s="8">
        <v>500</v>
      </c>
      <c r="L1040" s="7">
        <f t="shared" si="67"/>
        <v>772118</v>
      </c>
      <c r="M1040" s="7">
        <f t="shared" si="64"/>
        <v>3028273.1340262848</v>
      </c>
      <c r="N1040" s="8"/>
      <c r="O1040" s="8"/>
    </row>
    <row r="1041" spans="1:15" x14ac:dyDescent="0.25">
      <c r="A1041" s="9">
        <v>40918</v>
      </c>
      <c r="B1041" s="9">
        <f t="shared" si="65"/>
        <v>4</v>
      </c>
      <c r="C1041" s="9">
        <f t="shared" si="66"/>
        <v>0</v>
      </c>
      <c r="D1041" s="7" t="s">
        <v>1003</v>
      </c>
      <c r="E1041" s="8">
        <v>2204</v>
      </c>
      <c r="F1041" s="8">
        <v>16220</v>
      </c>
      <c r="G1041" s="8">
        <v>162560</v>
      </c>
      <c r="H1041" s="8">
        <v>1253134</v>
      </c>
      <c r="I1041" s="8">
        <v>1739656.9558265039</v>
      </c>
      <c r="J1041" s="8">
        <v>500</v>
      </c>
      <c r="K1041" s="8">
        <v>500</v>
      </c>
      <c r="L1041" s="7">
        <f t="shared" si="67"/>
        <v>1431914</v>
      </c>
      <c r="M1041" s="7">
        <f t="shared" si="64"/>
        <v>3171570.9558265042</v>
      </c>
      <c r="N1041" s="8"/>
      <c r="O1041" s="8"/>
    </row>
    <row r="1042" spans="1:15" x14ac:dyDescent="0.25">
      <c r="A1042" s="9">
        <v>40919</v>
      </c>
      <c r="B1042" s="9">
        <f t="shared" si="65"/>
        <v>4</v>
      </c>
      <c r="C1042" s="9">
        <f t="shared" si="66"/>
        <v>0</v>
      </c>
      <c r="D1042" s="7" t="s">
        <v>1004</v>
      </c>
      <c r="E1042" s="8">
        <v>819</v>
      </c>
      <c r="F1042" s="8">
        <v>5916</v>
      </c>
      <c r="G1042" s="8">
        <v>32216</v>
      </c>
      <c r="H1042" s="8">
        <v>29238</v>
      </c>
      <c r="I1042" s="8">
        <v>657204.78205632698</v>
      </c>
      <c r="J1042" s="8">
        <v>500</v>
      </c>
      <c r="K1042" s="8">
        <v>500</v>
      </c>
      <c r="L1042" s="7">
        <f t="shared" si="67"/>
        <v>67370</v>
      </c>
      <c r="M1042" s="7">
        <f t="shared" si="64"/>
        <v>724574.78205632698</v>
      </c>
      <c r="N1042" s="8"/>
      <c r="O1042" s="8"/>
    </row>
    <row r="1043" spans="1:15" x14ac:dyDescent="0.25">
      <c r="A1043" s="9">
        <v>40920</v>
      </c>
      <c r="B1043" s="9">
        <f t="shared" si="65"/>
        <v>4</v>
      </c>
      <c r="C1043" s="9">
        <f t="shared" si="66"/>
        <v>0</v>
      </c>
      <c r="D1043" s="7" t="s">
        <v>1005</v>
      </c>
      <c r="E1043" s="8">
        <v>2036</v>
      </c>
      <c r="F1043" s="8">
        <v>9256</v>
      </c>
      <c r="G1043" s="8">
        <v>82219</v>
      </c>
      <c r="H1043" s="8">
        <v>115289</v>
      </c>
      <c r="I1043" s="8">
        <v>1654266.2296298638</v>
      </c>
      <c r="J1043" s="8">
        <v>500</v>
      </c>
      <c r="K1043" s="8">
        <v>500</v>
      </c>
      <c r="L1043" s="7">
        <f t="shared" si="67"/>
        <v>206764</v>
      </c>
      <c r="M1043" s="7">
        <f t="shared" si="64"/>
        <v>1861030.2296298638</v>
      </c>
      <c r="N1043" s="8"/>
      <c r="O1043" s="8"/>
    </row>
    <row r="1044" spans="1:15" x14ac:dyDescent="0.25">
      <c r="A1044" s="9">
        <v>40921</v>
      </c>
      <c r="B1044" s="9">
        <f t="shared" si="65"/>
        <v>4</v>
      </c>
      <c r="C1044" s="9">
        <f t="shared" si="66"/>
        <v>0</v>
      </c>
      <c r="D1044" s="7" t="s">
        <v>1006</v>
      </c>
      <c r="E1044" s="8">
        <v>799</v>
      </c>
      <c r="F1044" s="8">
        <v>5638</v>
      </c>
      <c r="G1044" s="8">
        <v>71759</v>
      </c>
      <c r="H1044" s="8">
        <v>58871</v>
      </c>
      <c r="I1044" s="8">
        <v>668879.56058334757</v>
      </c>
      <c r="J1044" s="8">
        <v>500</v>
      </c>
      <c r="K1044" s="8">
        <v>500</v>
      </c>
      <c r="L1044" s="7">
        <f t="shared" si="67"/>
        <v>136268</v>
      </c>
      <c r="M1044" s="7">
        <f t="shared" si="64"/>
        <v>805147.56058334757</v>
      </c>
      <c r="N1044" s="8"/>
      <c r="O1044" s="8"/>
    </row>
    <row r="1045" spans="1:15" x14ac:dyDescent="0.25">
      <c r="A1045" s="9">
        <v>40922</v>
      </c>
      <c r="B1045" s="9">
        <f t="shared" si="65"/>
        <v>4</v>
      </c>
      <c r="C1045" s="9">
        <f t="shared" si="66"/>
        <v>0</v>
      </c>
      <c r="D1045" s="7" t="s">
        <v>1007</v>
      </c>
      <c r="E1045" s="8">
        <v>2952</v>
      </c>
      <c r="F1045" s="8">
        <v>34540</v>
      </c>
      <c r="G1045" s="8">
        <v>188397</v>
      </c>
      <c r="H1045" s="8">
        <v>1197112</v>
      </c>
      <c r="I1045" s="8">
        <v>2295469.3431754839</v>
      </c>
      <c r="J1045" s="8">
        <v>500</v>
      </c>
      <c r="K1045" s="8">
        <v>500</v>
      </c>
      <c r="L1045" s="7">
        <f t="shared" si="67"/>
        <v>1420049</v>
      </c>
      <c r="M1045" s="7">
        <f t="shared" si="64"/>
        <v>3715518.3431754839</v>
      </c>
      <c r="N1045" s="8"/>
      <c r="O1045" s="8"/>
    </row>
    <row r="1046" spans="1:15" x14ac:dyDescent="0.25">
      <c r="A1046" s="9">
        <v>40923</v>
      </c>
      <c r="B1046" s="9">
        <f t="shared" si="65"/>
        <v>4</v>
      </c>
      <c r="C1046" s="9">
        <f t="shared" si="66"/>
        <v>0</v>
      </c>
      <c r="D1046" s="7" t="s">
        <v>1008</v>
      </c>
      <c r="E1046" s="8">
        <v>2395</v>
      </c>
      <c r="F1046" s="8">
        <v>1688</v>
      </c>
      <c r="G1046" s="8">
        <v>204888</v>
      </c>
      <c r="H1046" s="8">
        <v>493139</v>
      </c>
      <c r="I1046" s="8">
        <v>2032089.2682835036</v>
      </c>
      <c r="J1046" s="8">
        <v>500</v>
      </c>
      <c r="K1046" s="8">
        <v>500</v>
      </c>
      <c r="L1046" s="7">
        <f t="shared" si="67"/>
        <v>699715</v>
      </c>
      <c r="M1046" s="7">
        <f t="shared" si="64"/>
        <v>2731804.2682835036</v>
      </c>
      <c r="N1046" s="8"/>
      <c r="O1046" s="8"/>
    </row>
    <row r="1047" spans="1:15" x14ac:dyDescent="0.25">
      <c r="A1047" s="9">
        <v>41001</v>
      </c>
      <c r="B1047" s="9">
        <f t="shared" si="65"/>
        <v>4</v>
      </c>
      <c r="C1047" s="9">
        <f t="shared" si="66"/>
        <v>0</v>
      </c>
      <c r="D1047" s="7" t="s">
        <v>1009</v>
      </c>
      <c r="E1047" s="8">
        <v>1135</v>
      </c>
      <c r="F1047" s="8">
        <v>13475</v>
      </c>
      <c r="G1047" s="8">
        <v>125136</v>
      </c>
      <c r="H1047" s="8">
        <v>1131822</v>
      </c>
      <c r="I1047" s="8">
        <v>822133.83269091311</v>
      </c>
      <c r="J1047" s="8">
        <v>500</v>
      </c>
      <c r="K1047" s="8">
        <v>500</v>
      </c>
      <c r="L1047" s="7">
        <f t="shared" si="67"/>
        <v>1270433</v>
      </c>
      <c r="M1047" s="7">
        <f t="shared" si="64"/>
        <v>2092566.8326909132</v>
      </c>
      <c r="N1047" s="8"/>
      <c r="O1047" s="8"/>
    </row>
    <row r="1048" spans="1:15" x14ac:dyDescent="0.25">
      <c r="A1048" s="9">
        <v>41002</v>
      </c>
      <c r="B1048" s="9">
        <f t="shared" si="65"/>
        <v>4</v>
      </c>
      <c r="C1048" s="9">
        <f t="shared" si="66"/>
        <v>1</v>
      </c>
      <c r="D1048" s="7" t="s">
        <v>1010</v>
      </c>
      <c r="E1048" s="8">
        <v>15842</v>
      </c>
      <c r="F1048" s="8">
        <v>25689</v>
      </c>
      <c r="G1048" s="8">
        <v>1417511</v>
      </c>
      <c r="H1048" s="8">
        <v>6580912</v>
      </c>
      <c r="I1048" s="8">
        <v>14456943.05114161</v>
      </c>
      <c r="J1048" s="8">
        <v>500</v>
      </c>
      <c r="K1048" s="8">
        <v>500</v>
      </c>
      <c r="L1048" s="7">
        <f t="shared" si="67"/>
        <v>8024112</v>
      </c>
      <c r="M1048" s="7">
        <f t="shared" si="64"/>
        <v>22481055.051141612</v>
      </c>
      <c r="N1048" s="8"/>
      <c r="O1048" s="8"/>
    </row>
    <row r="1049" spans="1:15" x14ac:dyDescent="0.25">
      <c r="A1049" s="9">
        <v>41003</v>
      </c>
      <c r="B1049" s="9">
        <f t="shared" si="65"/>
        <v>4</v>
      </c>
      <c r="C1049" s="9">
        <f t="shared" si="66"/>
        <v>0</v>
      </c>
      <c r="D1049" s="7" t="s">
        <v>1011</v>
      </c>
      <c r="E1049" s="8">
        <v>6335</v>
      </c>
      <c r="F1049" s="8">
        <v>4196</v>
      </c>
      <c r="G1049" s="8">
        <v>561301</v>
      </c>
      <c r="H1049" s="8">
        <v>2503046</v>
      </c>
      <c r="I1049" s="8">
        <v>4887742.2594464002</v>
      </c>
      <c r="J1049" s="8">
        <v>500</v>
      </c>
      <c r="K1049" s="8">
        <v>500</v>
      </c>
      <c r="L1049" s="7">
        <f t="shared" si="67"/>
        <v>3068543</v>
      </c>
      <c r="M1049" s="7">
        <f t="shared" si="64"/>
        <v>7956285.2594464002</v>
      </c>
      <c r="N1049" s="8"/>
      <c r="O1049" s="8"/>
    </row>
    <row r="1050" spans="1:15" x14ac:dyDescent="0.25">
      <c r="A1050" s="9">
        <v>41004</v>
      </c>
      <c r="B1050" s="9">
        <f t="shared" si="65"/>
        <v>4</v>
      </c>
      <c r="C1050" s="9">
        <f t="shared" si="66"/>
        <v>0</v>
      </c>
      <c r="D1050" s="7" t="s">
        <v>1012</v>
      </c>
      <c r="E1050" s="8">
        <v>861</v>
      </c>
      <c r="F1050" s="8">
        <v>10618</v>
      </c>
      <c r="G1050" s="8">
        <v>45345</v>
      </c>
      <c r="H1050" s="8">
        <v>51816</v>
      </c>
      <c r="I1050" s="8">
        <v>684155.73577237234</v>
      </c>
      <c r="J1050" s="8">
        <v>500</v>
      </c>
      <c r="K1050" s="8">
        <v>500</v>
      </c>
      <c r="L1050" s="7">
        <f t="shared" si="67"/>
        <v>107779</v>
      </c>
      <c r="M1050" s="7">
        <f t="shared" si="64"/>
        <v>791934.73577237234</v>
      </c>
      <c r="N1050" s="8"/>
      <c r="O1050" s="8"/>
    </row>
    <row r="1051" spans="1:15" x14ac:dyDescent="0.25">
      <c r="A1051" s="9">
        <v>41005</v>
      </c>
      <c r="B1051" s="9">
        <f t="shared" si="65"/>
        <v>4</v>
      </c>
      <c r="C1051" s="9">
        <f t="shared" si="66"/>
        <v>1</v>
      </c>
      <c r="D1051" s="7" t="s">
        <v>1013</v>
      </c>
      <c r="E1051" s="8">
        <v>11620</v>
      </c>
      <c r="F1051" s="8">
        <v>32212</v>
      </c>
      <c r="G1051" s="8">
        <v>1119054</v>
      </c>
      <c r="H1051" s="8">
        <v>6000310</v>
      </c>
      <c r="I1051" s="8">
        <v>10436208.495541863</v>
      </c>
      <c r="J1051" s="8">
        <v>500</v>
      </c>
      <c r="K1051" s="8">
        <v>500</v>
      </c>
      <c r="L1051" s="7">
        <f t="shared" si="67"/>
        <v>7151576</v>
      </c>
      <c r="M1051" s="7">
        <f t="shared" si="64"/>
        <v>17587784.495541863</v>
      </c>
      <c r="N1051" s="8"/>
      <c r="O1051" s="8"/>
    </row>
    <row r="1052" spans="1:15" x14ac:dyDescent="0.25">
      <c r="A1052" s="9">
        <v>41006</v>
      </c>
      <c r="B1052" s="9">
        <f t="shared" si="65"/>
        <v>4</v>
      </c>
      <c r="C1052" s="9">
        <f t="shared" si="66"/>
        <v>0</v>
      </c>
      <c r="D1052" s="7" t="s">
        <v>1014</v>
      </c>
      <c r="E1052" s="8">
        <v>1324</v>
      </c>
      <c r="F1052" s="8">
        <v>23612</v>
      </c>
      <c r="G1052" s="8">
        <v>67402</v>
      </c>
      <c r="H1052" s="8">
        <v>130197</v>
      </c>
      <c r="I1052" s="8">
        <v>1058222.7487071925</v>
      </c>
      <c r="J1052" s="8">
        <v>500</v>
      </c>
      <c r="K1052" s="8">
        <v>500</v>
      </c>
      <c r="L1052" s="7">
        <f t="shared" si="67"/>
        <v>221211</v>
      </c>
      <c r="M1052" s="7">
        <f t="shared" si="64"/>
        <v>1279433.7487071925</v>
      </c>
      <c r="N1052" s="8"/>
      <c r="O1052" s="8"/>
    </row>
    <row r="1053" spans="1:15" x14ac:dyDescent="0.25">
      <c r="A1053" s="9">
        <v>41007</v>
      </c>
      <c r="B1053" s="9">
        <f t="shared" si="65"/>
        <v>4</v>
      </c>
      <c r="C1053" s="9">
        <f t="shared" si="66"/>
        <v>0</v>
      </c>
      <c r="D1053" s="7" t="s">
        <v>1015</v>
      </c>
      <c r="E1053" s="8">
        <v>5873</v>
      </c>
      <c r="F1053" s="8">
        <v>13057</v>
      </c>
      <c r="G1053" s="8">
        <v>784283</v>
      </c>
      <c r="H1053" s="8">
        <v>5592723</v>
      </c>
      <c r="I1053" s="8">
        <v>4339906.3871662347</v>
      </c>
      <c r="J1053" s="8">
        <v>500</v>
      </c>
      <c r="K1053" s="8">
        <v>500</v>
      </c>
      <c r="L1053" s="7">
        <f t="shared" si="67"/>
        <v>6390063</v>
      </c>
      <c r="M1053" s="7">
        <f t="shared" si="64"/>
        <v>10729969.387166236</v>
      </c>
      <c r="N1053" s="8"/>
      <c r="O1053" s="8"/>
    </row>
    <row r="1054" spans="1:15" x14ac:dyDescent="0.25">
      <c r="A1054" s="9">
        <v>41008</v>
      </c>
      <c r="B1054" s="9">
        <f t="shared" si="65"/>
        <v>4</v>
      </c>
      <c r="C1054" s="9">
        <f t="shared" si="66"/>
        <v>0</v>
      </c>
      <c r="D1054" s="7" t="s">
        <v>1016</v>
      </c>
      <c r="E1054" s="8">
        <v>1799</v>
      </c>
      <c r="F1054" s="8">
        <v>15531</v>
      </c>
      <c r="G1054" s="8">
        <v>102111</v>
      </c>
      <c r="H1054" s="8">
        <v>145107</v>
      </c>
      <c r="I1054" s="8">
        <v>1450912.3196361486</v>
      </c>
      <c r="J1054" s="8">
        <v>500</v>
      </c>
      <c r="K1054" s="8">
        <v>500</v>
      </c>
      <c r="L1054" s="7">
        <f t="shared" si="67"/>
        <v>262749</v>
      </c>
      <c r="M1054" s="7">
        <f t="shared" si="64"/>
        <v>1713661.3196361486</v>
      </c>
      <c r="N1054" s="8"/>
      <c r="O1054" s="8"/>
    </row>
    <row r="1055" spans="1:15" x14ac:dyDescent="0.25">
      <c r="A1055" s="9">
        <v>41009</v>
      </c>
      <c r="B1055" s="9">
        <f t="shared" si="65"/>
        <v>4</v>
      </c>
      <c r="C1055" s="9">
        <f t="shared" si="66"/>
        <v>0</v>
      </c>
      <c r="D1055" s="7" t="s">
        <v>1017</v>
      </c>
      <c r="E1055" s="8">
        <v>2662</v>
      </c>
      <c r="F1055" s="8">
        <v>21873</v>
      </c>
      <c r="G1055" s="8">
        <v>166556</v>
      </c>
      <c r="H1055" s="8">
        <v>442158</v>
      </c>
      <c r="I1055" s="8">
        <v>2137939.268021069</v>
      </c>
      <c r="J1055" s="8">
        <v>500</v>
      </c>
      <c r="K1055" s="8">
        <v>500</v>
      </c>
      <c r="L1055" s="7">
        <f t="shared" si="67"/>
        <v>630587</v>
      </c>
      <c r="M1055" s="7">
        <f t="shared" si="64"/>
        <v>2768526.268021069</v>
      </c>
      <c r="N1055" s="8"/>
      <c r="O1055" s="8"/>
    </row>
    <row r="1056" spans="1:15" x14ac:dyDescent="0.25">
      <c r="A1056" s="9">
        <v>41010</v>
      </c>
      <c r="B1056" s="9">
        <f t="shared" si="65"/>
        <v>4</v>
      </c>
      <c r="C1056" s="9">
        <f t="shared" si="66"/>
        <v>0</v>
      </c>
      <c r="D1056" s="7" t="s">
        <v>1018</v>
      </c>
      <c r="E1056" s="8">
        <v>2279</v>
      </c>
      <c r="F1056" s="8">
        <v>21119</v>
      </c>
      <c r="G1056" s="8">
        <v>167817</v>
      </c>
      <c r="H1056" s="8">
        <v>258739</v>
      </c>
      <c r="I1056" s="8">
        <v>1834589.5906788709</v>
      </c>
      <c r="J1056" s="8">
        <v>500</v>
      </c>
      <c r="K1056" s="8">
        <v>500</v>
      </c>
      <c r="L1056" s="7">
        <f t="shared" si="67"/>
        <v>447675</v>
      </c>
      <c r="M1056" s="7">
        <f t="shared" si="64"/>
        <v>2282264.5906788707</v>
      </c>
      <c r="N1056" s="8"/>
      <c r="O1056" s="8"/>
    </row>
    <row r="1057" spans="1:15" x14ac:dyDescent="0.25">
      <c r="A1057" s="9">
        <v>41011</v>
      </c>
      <c r="B1057" s="9">
        <f t="shared" si="65"/>
        <v>4</v>
      </c>
      <c r="C1057" s="9">
        <f t="shared" si="66"/>
        <v>0</v>
      </c>
      <c r="D1057" s="7" t="s">
        <v>1019</v>
      </c>
      <c r="E1057" s="8">
        <v>3204</v>
      </c>
      <c r="F1057" s="8">
        <v>22472</v>
      </c>
      <c r="G1057" s="8">
        <v>226649</v>
      </c>
      <c r="H1057" s="8">
        <v>360684</v>
      </c>
      <c r="I1057" s="8">
        <v>2559071.1421226589</v>
      </c>
      <c r="J1057" s="8">
        <v>500</v>
      </c>
      <c r="K1057" s="8">
        <v>500</v>
      </c>
      <c r="L1057" s="7">
        <f t="shared" si="67"/>
        <v>609805</v>
      </c>
      <c r="M1057" s="7">
        <f t="shared" si="64"/>
        <v>3168876.1421226589</v>
      </c>
      <c r="N1057" s="8"/>
      <c r="O1057" s="8"/>
    </row>
    <row r="1058" spans="1:15" x14ac:dyDescent="0.25">
      <c r="A1058" s="9">
        <v>41012</v>
      </c>
      <c r="B1058" s="9">
        <f t="shared" si="65"/>
        <v>4</v>
      </c>
      <c r="C1058" s="9">
        <f t="shared" si="66"/>
        <v>2</v>
      </c>
      <c r="D1058" s="7" t="s">
        <v>1020</v>
      </c>
      <c r="E1058" s="8">
        <v>26806</v>
      </c>
      <c r="F1058" s="8">
        <v>20732</v>
      </c>
      <c r="G1058" s="8">
        <v>2677997</v>
      </c>
      <c r="H1058" s="8">
        <v>11562542</v>
      </c>
      <c r="I1058" s="8">
        <v>28751091.556681424</v>
      </c>
      <c r="J1058" s="8">
        <v>500</v>
      </c>
      <c r="K1058" s="8">
        <v>500</v>
      </c>
      <c r="L1058" s="7">
        <f t="shared" si="67"/>
        <v>14261271</v>
      </c>
      <c r="M1058" s="7">
        <f t="shared" si="64"/>
        <v>43012362.556681424</v>
      </c>
      <c r="N1058" s="8"/>
      <c r="O1058" s="8"/>
    </row>
    <row r="1059" spans="1:15" x14ac:dyDescent="0.25">
      <c r="A1059" s="9">
        <v>41013</v>
      </c>
      <c r="B1059" s="9">
        <f t="shared" si="65"/>
        <v>4</v>
      </c>
      <c r="C1059" s="9">
        <f t="shared" si="66"/>
        <v>0</v>
      </c>
      <c r="D1059" s="7" t="s">
        <v>2088</v>
      </c>
      <c r="E1059" s="8">
        <v>6019</v>
      </c>
      <c r="F1059" s="8">
        <v>47828</v>
      </c>
      <c r="G1059" s="8">
        <v>589488</v>
      </c>
      <c r="H1059" s="8">
        <v>4551461</v>
      </c>
      <c r="I1059" s="8">
        <v>4429804.9817797365</v>
      </c>
      <c r="J1059" s="8">
        <v>500</v>
      </c>
      <c r="K1059" s="8">
        <v>500</v>
      </c>
      <c r="L1059" s="7">
        <f t="shared" si="67"/>
        <v>5188777</v>
      </c>
      <c r="M1059" s="7">
        <f t="shared" si="64"/>
        <v>9618581.9817797355</v>
      </c>
      <c r="N1059" s="8"/>
      <c r="O1059" s="8"/>
    </row>
    <row r="1060" spans="1:15" x14ac:dyDescent="0.25">
      <c r="A1060" s="9">
        <v>41014</v>
      </c>
      <c r="B1060" s="9">
        <f t="shared" si="65"/>
        <v>4</v>
      </c>
      <c r="C1060" s="9">
        <f t="shared" si="66"/>
        <v>0</v>
      </c>
      <c r="D1060" s="7" t="s">
        <v>1021</v>
      </c>
      <c r="E1060" s="8">
        <v>5907</v>
      </c>
      <c r="F1060" s="8">
        <v>15934</v>
      </c>
      <c r="G1060" s="8">
        <v>423022</v>
      </c>
      <c r="H1060" s="8">
        <v>1190411</v>
      </c>
      <c r="I1060" s="8">
        <v>4721443.3389715822</v>
      </c>
      <c r="J1060" s="8">
        <v>500</v>
      </c>
      <c r="K1060" s="8">
        <v>500</v>
      </c>
      <c r="L1060" s="7">
        <f t="shared" si="67"/>
        <v>1629367</v>
      </c>
      <c r="M1060" s="7">
        <f t="shared" si="64"/>
        <v>6350810.3389715822</v>
      </c>
      <c r="N1060" s="8"/>
      <c r="O1060" s="8"/>
    </row>
    <row r="1061" spans="1:15" x14ac:dyDescent="0.25">
      <c r="A1061" s="9">
        <v>41015</v>
      </c>
      <c r="B1061" s="9">
        <f t="shared" si="65"/>
        <v>4</v>
      </c>
      <c r="C1061" s="9">
        <f t="shared" si="66"/>
        <v>0</v>
      </c>
      <c r="D1061" s="7" t="s">
        <v>1022</v>
      </c>
      <c r="E1061" s="8">
        <v>1972</v>
      </c>
      <c r="F1061" s="8">
        <v>26291</v>
      </c>
      <c r="G1061" s="8">
        <v>120580</v>
      </c>
      <c r="H1061" s="8">
        <v>251885</v>
      </c>
      <c r="I1061" s="8">
        <v>1567469.0621370978</v>
      </c>
      <c r="J1061" s="8">
        <v>500</v>
      </c>
      <c r="K1061" s="8">
        <v>500</v>
      </c>
      <c r="L1061" s="7">
        <f t="shared" si="67"/>
        <v>398756</v>
      </c>
      <c r="M1061" s="7">
        <f t="shared" si="64"/>
        <v>1966225.0621370978</v>
      </c>
      <c r="N1061" s="8"/>
      <c r="O1061" s="8"/>
    </row>
    <row r="1062" spans="1:15" x14ac:dyDescent="0.25">
      <c r="A1062" s="9">
        <v>41016</v>
      </c>
      <c r="B1062" s="9">
        <f t="shared" si="65"/>
        <v>4</v>
      </c>
      <c r="C1062" s="9">
        <f t="shared" si="66"/>
        <v>0</v>
      </c>
      <c r="D1062" s="7" t="s">
        <v>1023</v>
      </c>
      <c r="E1062" s="8">
        <v>1994</v>
      </c>
      <c r="F1062" s="8">
        <v>19228</v>
      </c>
      <c r="G1062" s="8">
        <v>151577</v>
      </c>
      <c r="H1062" s="8">
        <v>562613</v>
      </c>
      <c r="I1062" s="8">
        <v>1554539.7847674594</v>
      </c>
      <c r="J1062" s="8">
        <v>500</v>
      </c>
      <c r="K1062" s="8">
        <v>500</v>
      </c>
      <c r="L1062" s="7">
        <f t="shared" si="67"/>
        <v>733418</v>
      </c>
      <c r="M1062" s="7">
        <f t="shared" si="64"/>
        <v>2287957.7847674591</v>
      </c>
      <c r="N1062" s="8"/>
      <c r="O1062" s="8"/>
    </row>
    <row r="1063" spans="1:15" x14ac:dyDescent="0.25">
      <c r="A1063" s="9">
        <v>41017</v>
      </c>
      <c r="B1063" s="9">
        <f t="shared" si="65"/>
        <v>4</v>
      </c>
      <c r="C1063" s="9">
        <f t="shared" si="66"/>
        <v>0</v>
      </c>
      <c r="D1063" s="7" t="s">
        <v>1024</v>
      </c>
      <c r="E1063" s="8">
        <v>6952</v>
      </c>
      <c r="F1063" s="8">
        <v>15468</v>
      </c>
      <c r="G1063" s="8">
        <v>1012707</v>
      </c>
      <c r="H1063" s="8">
        <v>6513282</v>
      </c>
      <c r="I1063" s="8">
        <v>5405460.9060269725</v>
      </c>
      <c r="J1063" s="8">
        <v>500</v>
      </c>
      <c r="K1063" s="8">
        <v>500</v>
      </c>
      <c r="L1063" s="7">
        <f t="shared" si="67"/>
        <v>7541457</v>
      </c>
      <c r="M1063" s="7">
        <f t="shared" si="64"/>
        <v>12946917.906026972</v>
      </c>
      <c r="N1063" s="8"/>
      <c r="O1063" s="8"/>
    </row>
    <row r="1064" spans="1:15" x14ac:dyDescent="0.25">
      <c r="A1064" s="9">
        <v>41018</v>
      </c>
      <c r="B1064" s="9">
        <f t="shared" si="65"/>
        <v>4</v>
      </c>
      <c r="C1064" s="9">
        <f t="shared" si="66"/>
        <v>0</v>
      </c>
      <c r="D1064" s="7" t="s">
        <v>1025</v>
      </c>
      <c r="E1064" s="8">
        <v>1888</v>
      </c>
      <c r="F1064" s="8">
        <v>19733</v>
      </c>
      <c r="G1064" s="8">
        <v>80296</v>
      </c>
      <c r="H1064" s="8">
        <v>90740</v>
      </c>
      <c r="I1064" s="8">
        <v>1511855.0251298668</v>
      </c>
      <c r="J1064" s="8">
        <v>500</v>
      </c>
      <c r="K1064" s="8">
        <v>500</v>
      </c>
      <c r="L1064" s="7">
        <f t="shared" si="67"/>
        <v>190769</v>
      </c>
      <c r="M1064" s="7">
        <f t="shared" si="64"/>
        <v>1702624.0251298668</v>
      </c>
      <c r="N1064" s="8"/>
      <c r="O1064" s="8"/>
    </row>
    <row r="1065" spans="1:15" x14ac:dyDescent="0.25">
      <c r="A1065" s="9">
        <v>41019</v>
      </c>
      <c r="B1065" s="9">
        <f t="shared" si="65"/>
        <v>4</v>
      </c>
      <c r="C1065" s="9">
        <f t="shared" si="66"/>
        <v>0</v>
      </c>
      <c r="D1065" s="7" t="s">
        <v>1026</v>
      </c>
      <c r="E1065" s="8">
        <v>3834</v>
      </c>
      <c r="F1065" s="8">
        <v>15283</v>
      </c>
      <c r="G1065" s="8">
        <v>294103</v>
      </c>
      <c r="H1065" s="8">
        <v>592542</v>
      </c>
      <c r="I1065" s="8">
        <v>3030537.6720364667</v>
      </c>
      <c r="J1065" s="8">
        <v>500</v>
      </c>
      <c r="K1065" s="8">
        <v>500</v>
      </c>
      <c r="L1065" s="7">
        <f t="shared" si="67"/>
        <v>901928</v>
      </c>
      <c r="M1065" s="7">
        <f t="shared" si="64"/>
        <v>3932465.6720364667</v>
      </c>
      <c r="N1065" s="8"/>
      <c r="O1065" s="8"/>
    </row>
    <row r="1066" spans="1:15" x14ac:dyDescent="0.25">
      <c r="A1066" s="9">
        <v>41020</v>
      </c>
      <c r="B1066" s="9">
        <f t="shared" si="65"/>
        <v>4</v>
      </c>
      <c r="C1066" s="9">
        <f t="shared" si="66"/>
        <v>0</v>
      </c>
      <c r="D1066" s="7" t="s">
        <v>2089</v>
      </c>
      <c r="E1066" s="8">
        <v>4654</v>
      </c>
      <c r="F1066" s="8">
        <v>40596</v>
      </c>
      <c r="G1066" s="8">
        <v>278464</v>
      </c>
      <c r="H1066" s="8">
        <v>837021</v>
      </c>
      <c r="I1066" s="8">
        <v>3719682.0678050742</v>
      </c>
      <c r="J1066" s="8">
        <v>500</v>
      </c>
      <c r="K1066" s="8">
        <v>500</v>
      </c>
      <c r="L1066" s="7">
        <f t="shared" si="67"/>
        <v>1156081</v>
      </c>
      <c r="M1066" s="7">
        <f t="shared" si="64"/>
        <v>4875763.0678050742</v>
      </c>
      <c r="N1066" s="8"/>
      <c r="O1066" s="8"/>
    </row>
    <row r="1067" spans="1:15" x14ac:dyDescent="0.25">
      <c r="A1067" s="9">
        <v>41021</v>
      </c>
      <c r="B1067" s="9">
        <f t="shared" si="65"/>
        <v>4</v>
      </c>
      <c r="C1067" s="9">
        <f t="shared" si="66"/>
        <v>2</v>
      </c>
      <c r="D1067" s="7" t="s">
        <v>1027</v>
      </c>
      <c r="E1067" s="8">
        <v>23902</v>
      </c>
      <c r="F1067" s="8">
        <v>3679</v>
      </c>
      <c r="G1067" s="8">
        <v>1910811</v>
      </c>
      <c r="H1067" s="8">
        <v>10337411</v>
      </c>
      <c r="I1067" s="8">
        <v>25842275.610671591</v>
      </c>
      <c r="J1067" s="8">
        <v>500</v>
      </c>
      <c r="K1067" s="8">
        <v>500</v>
      </c>
      <c r="L1067" s="7">
        <f t="shared" si="67"/>
        <v>12251901</v>
      </c>
      <c r="M1067" s="7">
        <f t="shared" si="64"/>
        <v>38094176.610671595</v>
      </c>
      <c r="N1067" s="8"/>
      <c r="O1067" s="8"/>
    </row>
    <row r="1068" spans="1:15" x14ac:dyDescent="0.25">
      <c r="A1068" s="9">
        <v>41022</v>
      </c>
      <c r="B1068" s="9">
        <f t="shared" si="65"/>
        <v>4</v>
      </c>
      <c r="C1068" s="9">
        <f t="shared" si="66"/>
        <v>0</v>
      </c>
      <c r="D1068" s="7" t="s">
        <v>1028</v>
      </c>
      <c r="E1068" s="8">
        <v>5861</v>
      </c>
      <c r="F1068" s="8">
        <v>26229</v>
      </c>
      <c r="G1068" s="8">
        <v>450968</v>
      </c>
      <c r="H1068" s="8">
        <v>685136</v>
      </c>
      <c r="I1068" s="8">
        <v>4673576.3071383368</v>
      </c>
      <c r="J1068" s="8">
        <v>500</v>
      </c>
      <c r="K1068" s="8">
        <v>500</v>
      </c>
      <c r="L1068" s="7">
        <f t="shared" si="67"/>
        <v>1162333</v>
      </c>
      <c r="M1068" s="7">
        <f t="shared" si="64"/>
        <v>5835909.3071383368</v>
      </c>
      <c r="N1068" s="8"/>
      <c r="O1068" s="8"/>
    </row>
    <row r="1069" spans="1:15" x14ac:dyDescent="0.25">
      <c r="A1069" s="9">
        <v>41101</v>
      </c>
      <c r="B1069" s="9">
        <f t="shared" si="65"/>
        <v>4</v>
      </c>
      <c r="C1069" s="9">
        <f t="shared" si="66"/>
        <v>0</v>
      </c>
      <c r="D1069" s="7" t="s">
        <v>2090</v>
      </c>
      <c r="E1069" s="8">
        <v>1209</v>
      </c>
      <c r="F1069" s="8">
        <v>5174</v>
      </c>
      <c r="G1069" s="8">
        <v>44379</v>
      </c>
      <c r="H1069" s="8">
        <v>67091</v>
      </c>
      <c r="I1069" s="8">
        <v>971985.41207889211</v>
      </c>
      <c r="J1069" s="8">
        <v>500</v>
      </c>
      <c r="K1069" s="8">
        <v>500</v>
      </c>
      <c r="L1069" s="7">
        <f t="shared" si="67"/>
        <v>116644</v>
      </c>
      <c r="M1069" s="7">
        <f t="shared" si="64"/>
        <v>1088629.4120788921</v>
      </c>
      <c r="N1069" s="8"/>
      <c r="O1069" s="8"/>
    </row>
    <row r="1070" spans="1:15" x14ac:dyDescent="0.25">
      <c r="A1070" s="9">
        <v>41102</v>
      </c>
      <c r="B1070" s="9">
        <f t="shared" si="65"/>
        <v>4</v>
      </c>
      <c r="C1070" s="9">
        <f t="shared" si="66"/>
        <v>0</v>
      </c>
      <c r="D1070" s="7" t="s">
        <v>1029</v>
      </c>
      <c r="E1070" s="8">
        <v>1380</v>
      </c>
      <c r="F1070" s="8">
        <v>9239</v>
      </c>
      <c r="G1070" s="8">
        <v>68178</v>
      </c>
      <c r="H1070" s="8">
        <v>238405</v>
      </c>
      <c r="I1070" s="8">
        <v>1096704.6472190958</v>
      </c>
      <c r="J1070" s="8">
        <v>500</v>
      </c>
      <c r="K1070" s="8">
        <v>500</v>
      </c>
      <c r="L1070" s="7">
        <f t="shared" si="67"/>
        <v>315822</v>
      </c>
      <c r="M1070" s="7">
        <f t="shared" si="64"/>
        <v>1412526.6472190958</v>
      </c>
      <c r="N1070" s="8"/>
      <c r="O1070" s="8"/>
    </row>
    <row r="1071" spans="1:15" x14ac:dyDescent="0.25">
      <c r="A1071" s="9">
        <v>41103</v>
      </c>
      <c r="B1071" s="9">
        <f t="shared" si="65"/>
        <v>4</v>
      </c>
      <c r="C1071" s="9">
        <f t="shared" si="66"/>
        <v>0</v>
      </c>
      <c r="D1071" s="7" t="s">
        <v>1030</v>
      </c>
      <c r="E1071" s="8">
        <v>1699</v>
      </c>
      <c r="F1071" s="8">
        <v>12959</v>
      </c>
      <c r="G1071" s="8">
        <v>85395</v>
      </c>
      <c r="H1071" s="8">
        <v>671304</v>
      </c>
      <c r="I1071" s="8">
        <v>1303635.8073729889</v>
      </c>
      <c r="J1071" s="8">
        <v>500</v>
      </c>
      <c r="K1071" s="8">
        <v>500</v>
      </c>
      <c r="L1071" s="7">
        <f t="shared" si="67"/>
        <v>769658</v>
      </c>
      <c r="M1071" s="7">
        <f t="shared" si="64"/>
        <v>2073293.8073729889</v>
      </c>
      <c r="N1071" s="8"/>
      <c r="O1071" s="8"/>
    </row>
    <row r="1072" spans="1:15" x14ac:dyDescent="0.25">
      <c r="A1072" s="9">
        <v>41104</v>
      </c>
      <c r="B1072" s="9">
        <f t="shared" si="65"/>
        <v>4</v>
      </c>
      <c r="C1072" s="9">
        <f t="shared" si="66"/>
        <v>0</v>
      </c>
      <c r="D1072" s="7" t="s">
        <v>1031</v>
      </c>
      <c r="E1072" s="8">
        <v>1025</v>
      </c>
      <c r="F1072" s="8">
        <v>6878</v>
      </c>
      <c r="G1072" s="8">
        <v>32384</v>
      </c>
      <c r="H1072" s="8">
        <v>76771</v>
      </c>
      <c r="I1072" s="8">
        <v>831375.84263259755</v>
      </c>
      <c r="J1072" s="8">
        <v>500</v>
      </c>
      <c r="K1072" s="8">
        <v>500</v>
      </c>
      <c r="L1072" s="7">
        <f t="shared" si="67"/>
        <v>116033</v>
      </c>
      <c r="M1072" s="7">
        <f t="shared" si="64"/>
        <v>947408.84263259755</v>
      </c>
      <c r="N1072" s="8"/>
      <c r="O1072" s="8"/>
    </row>
    <row r="1073" spans="1:15" x14ac:dyDescent="0.25">
      <c r="A1073" s="9">
        <v>41105</v>
      </c>
      <c r="B1073" s="9">
        <f t="shared" si="65"/>
        <v>4</v>
      </c>
      <c r="C1073" s="9">
        <f t="shared" si="66"/>
        <v>0</v>
      </c>
      <c r="D1073" s="7" t="s">
        <v>1032</v>
      </c>
      <c r="E1073" s="8">
        <v>2976</v>
      </c>
      <c r="F1073" s="8">
        <v>5969</v>
      </c>
      <c r="G1073" s="8">
        <v>180398</v>
      </c>
      <c r="H1073" s="8">
        <v>591611</v>
      </c>
      <c r="I1073" s="8">
        <v>2427250.9575983351</v>
      </c>
      <c r="J1073" s="8">
        <v>500</v>
      </c>
      <c r="K1073" s="8">
        <v>500</v>
      </c>
      <c r="L1073" s="7">
        <f t="shared" si="67"/>
        <v>777978</v>
      </c>
      <c r="M1073" s="7">
        <f t="shared" si="64"/>
        <v>3205228.9575983351</v>
      </c>
      <c r="N1073" s="8"/>
      <c r="O1073" s="8"/>
    </row>
    <row r="1074" spans="1:15" x14ac:dyDescent="0.25">
      <c r="A1074" s="9">
        <v>41106</v>
      </c>
      <c r="B1074" s="9">
        <f t="shared" si="65"/>
        <v>4</v>
      </c>
      <c r="C1074" s="9">
        <f t="shared" si="66"/>
        <v>0</v>
      </c>
      <c r="D1074" s="7" t="s">
        <v>1033</v>
      </c>
      <c r="E1074" s="8">
        <v>2919</v>
      </c>
      <c r="F1074" s="8">
        <v>12961</v>
      </c>
      <c r="G1074" s="8">
        <v>138042</v>
      </c>
      <c r="H1074" s="8">
        <v>233439</v>
      </c>
      <c r="I1074" s="8">
        <v>2358665.1354909311</v>
      </c>
      <c r="J1074" s="8">
        <v>500</v>
      </c>
      <c r="K1074" s="8">
        <v>500</v>
      </c>
      <c r="L1074" s="7">
        <f t="shared" si="67"/>
        <v>384442</v>
      </c>
      <c r="M1074" s="7">
        <f t="shared" si="64"/>
        <v>2743107.1354909311</v>
      </c>
      <c r="N1074" s="8"/>
      <c r="O1074" s="8"/>
    </row>
    <row r="1075" spans="1:15" x14ac:dyDescent="0.25">
      <c r="A1075" s="9">
        <v>41107</v>
      </c>
      <c r="B1075" s="9">
        <f t="shared" si="65"/>
        <v>4</v>
      </c>
      <c r="C1075" s="9">
        <f t="shared" si="66"/>
        <v>0</v>
      </c>
      <c r="D1075" s="7" t="s">
        <v>1034</v>
      </c>
      <c r="E1075" s="8">
        <v>896</v>
      </c>
      <c r="F1075" s="8">
        <v>6052</v>
      </c>
      <c r="G1075" s="8">
        <v>28215</v>
      </c>
      <c r="H1075" s="8">
        <v>54908</v>
      </c>
      <c r="I1075" s="8">
        <v>723233.574242095</v>
      </c>
      <c r="J1075" s="8">
        <v>500</v>
      </c>
      <c r="K1075" s="8">
        <v>500</v>
      </c>
      <c r="L1075" s="7">
        <f t="shared" si="67"/>
        <v>89175</v>
      </c>
      <c r="M1075" s="7">
        <f t="shared" si="64"/>
        <v>812408.574242095</v>
      </c>
      <c r="N1075" s="8"/>
      <c r="O1075" s="8"/>
    </row>
    <row r="1076" spans="1:15" x14ac:dyDescent="0.25">
      <c r="A1076" s="9">
        <v>41108</v>
      </c>
      <c r="B1076" s="9">
        <f t="shared" si="65"/>
        <v>4</v>
      </c>
      <c r="C1076" s="9">
        <f t="shared" si="66"/>
        <v>0</v>
      </c>
      <c r="D1076" s="7" t="s">
        <v>1035</v>
      </c>
      <c r="E1076" s="8">
        <v>2333</v>
      </c>
      <c r="F1076" s="8">
        <v>12474</v>
      </c>
      <c r="G1076" s="8">
        <v>93493</v>
      </c>
      <c r="H1076" s="8">
        <v>212049</v>
      </c>
      <c r="I1076" s="8">
        <v>1927455.3096110395</v>
      </c>
      <c r="J1076" s="8">
        <v>500</v>
      </c>
      <c r="K1076" s="8">
        <v>500</v>
      </c>
      <c r="L1076" s="7">
        <f t="shared" si="67"/>
        <v>318016</v>
      </c>
      <c r="M1076" s="7">
        <f t="shared" si="64"/>
        <v>2245471.3096110392</v>
      </c>
      <c r="N1076" s="8"/>
      <c r="O1076" s="8"/>
    </row>
    <row r="1077" spans="1:15" x14ac:dyDescent="0.25">
      <c r="A1077" s="9">
        <v>41109</v>
      </c>
      <c r="B1077" s="9">
        <f t="shared" si="65"/>
        <v>4</v>
      </c>
      <c r="C1077" s="9">
        <f t="shared" si="66"/>
        <v>0</v>
      </c>
      <c r="D1077" s="7" t="s">
        <v>1036</v>
      </c>
      <c r="E1077" s="8">
        <v>2476</v>
      </c>
      <c r="F1077" s="8">
        <v>7032</v>
      </c>
      <c r="G1077" s="8">
        <v>134414</v>
      </c>
      <c r="H1077" s="8">
        <v>470163</v>
      </c>
      <c r="I1077" s="8">
        <v>1980927.1522040113</v>
      </c>
      <c r="J1077" s="8">
        <v>500</v>
      </c>
      <c r="K1077" s="8">
        <v>500</v>
      </c>
      <c r="L1077" s="7">
        <f t="shared" si="67"/>
        <v>611609</v>
      </c>
      <c r="M1077" s="7">
        <f t="shared" si="64"/>
        <v>2592536.1522040116</v>
      </c>
      <c r="N1077" s="8"/>
      <c r="O1077" s="8"/>
    </row>
    <row r="1078" spans="1:15" x14ac:dyDescent="0.25">
      <c r="A1078" s="9">
        <v>41110</v>
      </c>
      <c r="B1078" s="9">
        <f t="shared" si="65"/>
        <v>4</v>
      </c>
      <c r="C1078" s="9">
        <f t="shared" si="66"/>
        <v>0</v>
      </c>
      <c r="D1078" s="7" t="s">
        <v>1037</v>
      </c>
      <c r="E1078" s="8">
        <v>3989</v>
      </c>
      <c r="F1078" s="8">
        <v>8340</v>
      </c>
      <c r="G1078" s="8">
        <v>197163</v>
      </c>
      <c r="H1078" s="8">
        <v>621822</v>
      </c>
      <c r="I1078" s="8">
        <v>3199947.020881773</v>
      </c>
      <c r="J1078" s="8">
        <v>500</v>
      </c>
      <c r="K1078" s="8">
        <v>500</v>
      </c>
      <c r="L1078" s="7">
        <f t="shared" si="67"/>
        <v>827325</v>
      </c>
      <c r="M1078" s="7">
        <f t="shared" si="64"/>
        <v>4027272.020881773</v>
      </c>
      <c r="N1078" s="8"/>
      <c r="O1078" s="8"/>
    </row>
    <row r="1079" spans="1:15" x14ac:dyDescent="0.25">
      <c r="A1079" s="9">
        <v>41111</v>
      </c>
      <c r="B1079" s="9">
        <f t="shared" si="65"/>
        <v>4</v>
      </c>
      <c r="C1079" s="9">
        <f t="shared" si="66"/>
        <v>0</v>
      </c>
      <c r="D1079" s="7" t="s">
        <v>1038</v>
      </c>
      <c r="E1079" s="8">
        <v>4887</v>
      </c>
      <c r="F1079" s="8">
        <v>12052</v>
      </c>
      <c r="G1079" s="8">
        <v>329932</v>
      </c>
      <c r="H1079" s="8">
        <v>1441116</v>
      </c>
      <c r="I1079" s="8">
        <v>3922074.1496310798</v>
      </c>
      <c r="J1079" s="8">
        <v>500</v>
      </c>
      <c r="K1079" s="8">
        <v>500</v>
      </c>
      <c r="L1079" s="7">
        <f t="shared" si="67"/>
        <v>1783100</v>
      </c>
      <c r="M1079" s="7">
        <f t="shared" si="64"/>
        <v>5705174.1496310793</v>
      </c>
      <c r="N1079" s="8"/>
      <c r="O1079" s="8"/>
    </row>
    <row r="1080" spans="1:15" x14ac:dyDescent="0.25">
      <c r="A1080" s="9">
        <v>41112</v>
      </c>
      <c r="B1080" s="9">
        <f t="shared" si="65"/>
        <v>4</v>
      </c>
      <c r="C1080" s="9">
        <f t="shared" si="66"/>
        <v>0</v>
      </c>
      <c r="D1080" s="7" t="s">
        <v>1039</v>
      </c>
      <c r="E1080" s="8">
        <v>1717</v>
      </c>
      <c r="F1080" s="8">
        <v>22987</v>
      </c>
      <c r="G1080" s="8">
        <v>68961</v>
      </c>
      <c r="H1080" s="8">
        <v>153169</v>
      </c>
      <c r="I1080" s="8">
        <v>1392944.3835007155</v>
      </c>
      <c r="J1080" s="8">
        <v>500</v>
      </c>
      <c r="K1080" s="8">
        <v>500</v>
      </c>
      <c r="L1080" s="7">
        <f t="shared" si="67"/>
        <v>245117</v>
      </c>
      <c r="M1080" s="7">
        <f t="shared" si="64"/>
        <v>1638061.3835007155</v>
      </c>
      <c r="N1080" s="8"/>
      <c r="O1080" s="8"/>
    </row>
    <row r="1081" spans="1:15" x14ac:dyDescent="0.25">
      <c r="A1081" s="9">
        <v>41113</v>
      </c>
      <c r="B1081" s="9">
        <f t="shared" si="65"/>
        <v>4</v>
      </c>
      <c r="C1081" s="9">
        <f t="shared" si="66"/>
        <v>0</v>
      </c>
      <c r="D1081" s="7" t="s">
        <v>1040</v>
      </c>
      <c r="E1081" s="8">
        <v>1740</v>
      </c>
      <c r="F1081" s="8">
        <v>9211</v>
      </c>
      <c r="G1081" s="8">
        <v>88757</v>
      </c>
      <c r="H1081" s="8">
        <v>604206</v>
      </c>
      <c r="I1081" s="8">
        <v>1347822.9378465086</v>
      </c>
      <c r="J1081" s="8">
        <v>500</v>
      </c>
      <c r="K1081" s="8">
        <v>500</v>
      </c>
      <c r="L1081" s="7">
        <f t="shared" si="67"/>
        <v>702174</v>
      </c>
      <c r="M1081" s="7">
        <f t="shared" si="64"/>
        <v>2049996.9378465086</v>
      </c>
      <c r="N1081" s="8"/>
      <c r="O1081" s="8"/>
    </row>
    <row r="1082" spans="1:15" x14ac:dyDescent="0.25">
      <c r="A1082" s="9">
        <v>41114</v>
      </c>
      <c r="B1082" s="9">
        <f t="shared" si="65"/>
        <v>4</v>
      </c>
      <c r="C1082" s="9">
        <f t="shared" si="66"/>
        <v>0</v>
      </c>
      <c r="D1082" s="7" t="s">
        <v>1041</v>
      </c>
      <c r="E1082" s="8">
        <v>3597</v>
      </c>
      <c r="F1082" s="8">
        <v>37989</v>
      </c>
      <c r="G1082" s="8">
        <v>186299</v>
      </c>
      <c r="H1082" s="8">
        <v>815049</v>
      </c>
      <c r="I1082" s="8">
        <v>2874596.6069887178</v>
      </c>
      <c r="J1082" s="8">
        <v>500</v>
      </c>
      <c r="K1082" s="8">
        <v>500</v>
      </c>
      <c r="L1082" s="7">
        <f t="shared" si="67"/>
        <v>1039337</v>
      </c>
      <c r="M1082" s="7">
        <f t="shared" si="64"/>
        <v>3913933.6069887178</v>
      </c>
      <c r="N1082" s="8"/>
      <c r="O1082" s="8"/>
    </row>
    <row r="1083" spans="1:15" x14ac:dyDescent="0.25">
      <c r="A1083" s="9">
        <v>41115</v>
      </c>
      <c r="B1083" s="9">
        <f t="shared" si="65"/>
        <v>4</v>
      </c>
      <c r="C1083" s="9">
        <f t="shared" si="66"/>
        <v>0</v>
      </c>
      <c r="D1083" s="7" t="s">
        <v>1042</v>
      </c>
      <c r="E1083" s="8">
        <v>1710</v>
      </c>
      <c r="F1083" s="8">
        <v>10223</v>
      </c>
      <c r="G1083" s="8">
        <v>68482</v>
      </c>
      <c r="H1083" s="8">
        <v>300243</v>
      </c>
      <c r="I1083" s="8">
        <v>1370803.232359123</v>
      </c>
      <c r="J1083" s="8">
        <v>500</v>
      </c>
      <c r="K1083" s="8">
        <v>500</v>
      </c>
      <c r="L1083" s="7">
        <f t="shared" si="67"/>
        <v>378948</v>
      </c>
      <c r="M1083" s="7">
        <f t="shared" si="64"/>
        <v>1749751.232359123</v>
      </c>
      <c r="N1083" s="8"/>
      <c r="O1083" s="8"/>
    </row>
    <row r="1084" spans="1:15" x14ac:dyDescent="0.25">
      <c r="A1084" s="9">
        <v>41116</v>
      </c>
      <c r="B1084" s="9">
        <f t="shared" si="65"/>
        <v>4</v>
      </c>
      <c r="C1084" s="9">
        <f t="shared" si="66"/>
        <v>0</v>
      </c>
      <c r="D1084" s="7" t="s">
        <v>1043</v>
      </c>
      <c r="E1084" s="8">
        <v>8132</v>
      </c>
      <c r="F1084" s="8">
        <v>19586</v>
      </c>
      <c r="G1084" s="8">
        <v>697303</v>
      </c>
      <c r="H1084" s="8">
        <v>4981491</v>
      </c>
      <c r="I1084" s="8">
        <v>6180640.0053971699</v>
      </c>
      <c r="J1084" s="8">
        <v>500</v>
      </c>
      <c r="K1084" s="8">
        <v>500</v>
      </c>
      <c r="L1084" s="7">
        <f t="shared" si="67"/>
        <v>5698380</v>
      </c>
      <c r="M1084" s="7">
        <f t="shared" si="64"/>
        <v>11879020.005397171</v>
      </c>
      <c r="N1084" s="8"/>
      <c r="O1084" s="8"/>
    </row>
    <row r="1085" spans="1:15" x14ac:dyDescent="0.25">
      <c r="A1085" s="9">
        <v>41117</v>
      </c>
      <c r="B1085" s="9">
        <f t="shared" si="65"/>
        <v>4</v>
      </c>
      <c r="C1085" s="9">
        <f t="shared" si="66"/>
        <v>0</v>
      </c>
      <c r="D1085" s="7" t="s">
        <v>1044</v>
      </c>
      <c r="E1085" s="8">
        <v>939</v>
      </c>
      <c r="F1085" s="8">
        <v>3173</v>
      </c>
      <c r="G1085" s="8">
        <v>30998</v>
      </c>
      <c r="H1085" s="8">
        <v>28499</v>
      </c>
      <c r="I1085" s="8">
        <v>765728.05603053316</v>
      </c>
      <c r="J1085" s="8">
        <v>500</v>
      </c>
      <c r="K1085" s="8">
        <v>500</v>
      </c>
      <c r="L1085" s="7">
        <f t="shared" si="67"/>
        <v>62670</v>
      </c>
      <c r="M1085" s="7">
        <f t="shared" si="64"/>
        <v>828398.05603053316</v>
      </c>
      <c r="N1085" s="8"/>
      <c r="O1085" s="8"/>
    </row>
    <row r="1086" spans="1:15" x14ac:dyDescent="0.25">
      <c r="A1086" s="9">
        <v>41118</v>
      </c>
      <c r="B1086" s="9">
        <f t="shared" si="65"/>
        <v>4</v>
      </c>
      <c r="C1086" s="9">
        <f t="shared" si="66"/>
        <v>0</v>
      </c>
      <c r="D1086" s="7" t="s">
        <v>1045</v>
      </c>
      <c r="E1086" s="8">
        <v>4084</v>
      </c>
      <c r="F1086" s="8">
        <v>28363</v>
      </c>
      <c r="G1086" s="8">
        <v>152105</v>
      </c>
      <c r="H1086" s="8">
        <v>175666</v>
      </c>
      <c r="I1086" s="8">
        <v>3299651.1828363421</v>
      </c>
      <c r="J1086" s="8">
        <v>500</v>
      </c>
      <c r="K1086" s="8">
        <v>500</v>
      </c>
      <c r="L1086" s="7">
        <f t="shared" si="67"/>
        <v>356134</v>
      </c>
      <c r="M1086" s="7">
        <f t="shared" si="64"/>
        <v>3655785.1828363421</v>
      </c>
      <c r="N1086" s="8"/>
      <c r="O1086" s="8"/>
    </row>
    <row r="1087" spans="1:15" x14ac:dyDescent="0.25">
      <c r="A1087" s="9">
        <v>41119</v>
      </c>
      <c r="B1087" s="9">
        <f t="shared" si="65"/>
        <v>4</v>
      </c>
      <c r="C1087" s="9">
        <f t="shared" si="66"/>
        <v>0</v>
      </c>
      <c r="D1087" s="7" t="s">
        <v>2091</v>
      </c>
      <c r="E1087" s="8">
        <v>2053</v>
      </c>
      <c r="F1087" s="8">
        <v>10819</v>
      </c>
      <c r="G1087" s="8">
        <v>84357</v>
      </c>
      <c r="H1087" s="8">
        <v>123492</v>
      </c>
      <c r="I1087" s="8">
        <v>1675163.8259773126</v>
      </c>
      <c r="J1087" s="8">
        <v>500</v>
      </c>
      <c r="K1087" s="8">
        <v>500</v>
      </c>
      <c r="L1087" s="7">
        <f t="shared" si="67"/>
        <v>218668</v>
      </c>
      <c r="M1087" s="7">
        <f t="shared" si="64"/>
        <v>1893831.8259773126</v>
      </c>
      <c r="N1087" s="8"/>
      <c r="O1087" s="8"/>
    </row>
    <row r="1088" spans="1:15" x14ac:dyDescent="0.25">
      <c r="A1088" s="9">
        <v>41120</v>
      </c>
      <c r="B1088" s="9">
        <f t="shared" si="65"/>
        <v>4</v>
      </c>
      <c r="C1088" s="9">
        <f t="shared" si="66"/>
        <v>0</v>
      </c>
      <c r="D1088" s="7" t="s">
        <v>2092</v>
      </c>
      <c r="E1088" s="8">
        <v>3772</v>
      </c>
      <c r="F1088" s="8">
        <v>5028</v>
      </c>
      <c r="G1088" s="8">
        <v>216032</v>
      </c>
      <c r="H1088" s="8">
        <v>379462</v>
      </c>
      <c r="I1088" s="8">
        <v>3057593.1666807453</v>
      </c>
      <c r="J1088" s="8">
        <v>500</v>
      </c>
      <c r="K1088" s="8">
        <v>500</v>
      </c>
      <c r="L1088" s="7">
        <f t="shared" si="67"/>
        <v>600522</v>
      </c>
      <c r="M1088" s="7">
        <f t="shared" si="64"/>
        <v>3658115.1666807453</v>
      </c>
      <c r="N1088" s="8"/>
      <c r="O1088" s="8"/>
    </row>
    <row r="1089" spans="1:15" x14ac:dyDescent="0.25">
      <c r="A1089" s="9">
        <v>41121</v>
      </c>
      <c r="B1089" s="9">
        <f t="shared" si="65"/>
        <v>4</v>
      </c>
      <c r="C1089" s="9">
        <f t="shared" si="66"/>
        <v>0</v>
      </c>
      <c r="D1089" s="7" t="s">
        <v>2093</v>
      </c>
      <c r="E1089" s="8">
        <v>847</v>
      </c>
      <c r="F1089" s="8">
        <v>2820</v>
      </c>
      <c r="G1089" s="8">
        <v>34758</v>
      </c>
      <c r="H1089" s="8">
        <v>37998</v>
      </c>
      <c r="I1089" s="8">
        <v>690437.28881533328</v>
      </c>
      <c r="J1089" s="8">
        <v>500</v>
      </c>
      <c r="K1089" s="8">
        <v>500</v>
      </c>
      <c r="L1089" s="7">
        <f t="shared" si="67"/>
        <v>75576</v>
      </c>
      <c r="M1089" s="7">
        <f t="shared" si="64"/>
        <v>766013.28881533328</v>
      </c>
      <c r="N1089" s="8"/>
      <c r="O1089" s="8"/>
    </row>
    <row r="1090" spans="1:15" x14ac:dyDescent="0.25">
      <c r="A1090" s="9">
        <v>41122</v>
      </c>
      <c r="B1090" s="9">
        <f t="shared" si="65"/>
        <v>4</v>
      </c>
      <c r="C1090" s="9">
        <f t="shared" si="66"/>
        <v>0</v>
      </c>
      <c r="D1090" s="7" t="s">
        <v>2094</v>
      </c>
      <c r="E1090" s="8">
        <v>920</v>
      </c>
      <c r="F1090" s="8">
        <v>7090</v>
      </c>
      <c r="G1090" s="8">
        <v>23254</v>
      </c>
      <c r="H1090" s="8">
        <v>85494</v>
      </c>
      <c r="I1090" s="8">
        <v>736400.39896964631</v>
      </c>
      <c r="J1090" s="8">
        <v>500</v>
      </c>
      <c r="K1090" s="8">
        <v>500</v>
      </c>
      <c r="L1090" s="7">
        <f t="shared" si="67"/>
        <v>115838</v>
      </c>
      <c r="M1090" s="7">
        <f t="shared" si="64"/>
        <v>852238.39896964631</v>
      </c>
      <c r="N1090" s="8"/>
      <c r="O1090" s="8"/>
    </row>
    <row r="1091" spans="1:15" x14ac:dyDescent="0.25">
      <c r="A1091" s="9">
        <v>41123</v>
      </c>
      <c r="B1091" s="9">
        <f t="shared" si="65"/>
        <v>4</v>
      </c>
      <c r="C1091" s="9">
        <f t="shared" si="66"/>
        <v>0</v>
      </c>
      <c r="D1091" s="7" t="s">
        <v>1046</v>
      </c>
      <c r="E1091" s="8">
        <v>1761</v>
      </c>
      <c r="F1091" s="8">
        <v>12938</v>
      </c>
      <c r="G1091" s="8">
        <v>71683</v>
      </c>
      <c r="H1091" s="8">
        <v>169305</v>
      </c>
      <c r="I1091" s="8">
        <v>1423723.7504707226</v>
      </c>
      <c r="J1091" s="8">
        <v>500</v>
      </c>
      <c r="K1091" s="8">
        <v>500</v>
      </c>
      <c r="L1091" s="7">
        <f t="shared" si="67"/>
        <v>253926</v>
      </c>
      <c r="M1091" s="7">
        <f t="shared" si="64"/>
        <v>1677649.7504707226</v>
      </c>
      <c r="N1091" s="8"/>
      <c r="O1091" s="8"/>
    </row>
    <row r="1092" spans="1:15" x14ac:dyDescent="0.25">
      <c r="A1092" s="9">
        <v>41124</v>
      </c>
      <c r="B1092" s="9">
        <f t="shared" si="65"/>
        <v>4</v>
      </c>
      <c r="C1092" s="9">
        <f t="shared" si="66"/>
        <v>0</v>
      </c>
      <c r="D1092" s="7" t="s">
        <v>1047</v>
      </c>
      <c r="E1092" s="8">
        <v>5169</v>
      </c>
      <c r="F1092" s="8">
        <v>10189</v>
      </c>
      <c r="G1092" s="8">
        <v>366789</v>
      </c>
      <c r="H1092" s="8">
        <v>4274460</v>
      </c>
      <c r="I1092" s="8">
        <v>3805034.0396889118</v>
      </c>
      <c r="J1092" s="8">
        <v>500</v>
      </c>
      <c r="K1092" s="8">
        <v>500</v>
      </c>
      <c r="L1092" s="7">
        <f t="shared" si="67"/>
        <v>4651438</v>
      </c>
      <c r="M1092" s="7">
        <f t="shared" si="64"/>
        <v>8456472.0396889113</v>
      </c>
      <c r="N1092" s="8"/>
      <c r="O1092" s="8"/>
    </row>
    <row r="1093" spans="1:15" x14ac:dyDescent="0.25">
      <c r="A1093" s="9">
        <v>41125</v>
      </c>
      <c r="B1093" s="9">
        <f t="shared" si="65"/>
        <v>4</v>
      </c>
      <c r="C1093" s="9">
        <f t="shared" si="66"/>
        <v>0</v>
      </c>
      <c r="D1093" s="7" t="s">
        <v>1048</v>
      </c>
      <c r="E1093" s="8">
        <v>2901</v>
      </c>
      <c r="F1093" s="8">
        <v>11716</v>
      </c>
      <c r="G1093" s="8">
        <v>118437</v>
      </c>
      <c r="H1093" s="8">
        <v>198216</v>
      </c>
      <c r="I1093" s="8">
        <v>2359017.063027076</v>
      </c>
      <c r="J1093" s="8">
        <v>500</v>
      </c>
      <c r="K1093" s="8">
        <v>500</v>
      </c>
      <c r="L1093" s="7">
        <f t="shared" si="67"/>
        <v>328369</v>
      </c>
      <c r="M1093" s="7">
        <f t="shared" si="64"/>
        <v>2687386.063027076</v>
      </c>
      <c r="N1093" s="8"/>
      <c r="O1093" s="8"/>
    </row>
    <row r="1094" spans="1:15" x14ac:dyDescent="0.25">
      <c r="A1094" s="9">
        <v>41126</v>
      </c>
      <c r="B1094" s="9">
        <f t="shared" si="65"/>
        <v>4</v>
      </c>
      <c r="C1094" s="9">
        <f t="shared" si="66"/>
        <v>0</v>
      </c>
      <c r="D1094" s="7" t="s">
        <v>1049</v>
      </c>
      <c r="E1094" s="8">
        <v>1441</v>
      </c>
      <c r="F1094" s="8">
        <v>6024</v>
      </c>
      <c r="G1094" s="8">
        <v>55763</v>
      </c>
      <c r="H1094" s="8">
        <v>63497</v>
      </c>
      <c r="I1094" s="8">
        <v>1159742.3539459296</v>
      </c>
      <c r="J1094" s="8">
        <v>500</v>
      </c>
      <c r="K1094" s="8">
        <v>500</v>
      </c>
      <c r="L1094" s="7">
        <f t="shared" si="67"/>
        <v>125284</v>
      </c>
      <c r="M1094" s="7">
        <f t="shared" ref="M1094:M1157" si="68">L1094+I1094</f>
        <v>1285026.3539459296</v>
      </c>
      <c r="N1094" s="8"/>
      <c r="O1094" s="8"/>
    </row>
    <row r="1095" spans="1:15" x14ac:dyDescent="0.25">
      <c r="A1095" s="9">
        <v>41201</v>
      </c>
      <c r="B1095" s="9">
        <f t="shared" ref="B1095:B1158" si="69">INT(A1095/10000)</f>
        <v>4</v>
      </c>
      <c r="C1095" s="9">
        <f t="shared" ref="C1095:C1158" si="70">IF(E1095&lt;=10000,0,IF(E1095&lt;=20000,1,IF(E1095&lt;=50000,2,3)))</f>
        <v>0</v>
      </c>
      <c r="D1095" s="7" t="s">
        <v>1050</v>
      </c>
      <c r="E1095" s="8">
        <v>744</v>
      </c>
      <c r="F1095" s="8">
        <v>11826</v>
      </c>
      <c r="G1095" s="8">
        <v>30364</v>
      </c>
      <c r="H1095" s="8">
        <v>118533</v>
      </c>
      <c r="I1095" s="8">
        <v>595039.74992862588</v>
      </c>
      <c r="J1095" s="8">
        <v>500</v>
      </c>
      <c r="K1095" s="8">
        <v>500</v>
      </c>
      <c r="L1095" s="7">
        <f t="shared" ref="L1095:L1158" si="71">F1095/J1095*500+G1095/K1095*500+H1095</f>
        <v>160723</v>
      </c>
      <c r="M1095" s="7">
        <f t="shared" si="68"/>
        <v>755762.74992862588</v>
      </c>
      <c r="N1095" s="8"/>
      <c r="O1095" s="8"/>
    </row>
    <row r="1096" spans="1:15" x14ac:dyDescent="0.25">
      <c r="A1096" s="9">
        <v>41202</v>
      </c>
      <c r="B1096" s="9">
        <f t="shared" si="69"/>
        <v>4</v>
      </c>
      <c r="C1096" s="9">
        <f t="shared" si="70"/>
        <v>0</v>
      </c>
      <c r="D1096" s="7" t="s">
        <v>1051</v>
      </c>
      <c r="E1096" s="8">
        <v>1071</v>
      </c>
      <c r="F1096" s="8">
        <v>9025</v>
      </c>
      <c r="G1096" s="8">
        <v>59958</v>
      </c>
      <c r="H1096" s="8">
        <v>240178</v>
      </c>
      <c r="I1096" s="8">
        <v>846431.56605158711</v>
      </c>
      <c r="J1096" s="8">
        <v>500</v>
      </c>
      <c r="K1096" s="8">
        <v>500</v>
      </c>
      <c r="L1096" s="7">
        <f t="shared" si="71"/>
        <v>309161</v>
      </c>
      <c r="M1096" s="7">
        <f t="shared" si="68"/>
        <v>1155592.566051587</v>
      </c>
      <c r="N1096" s="8"/>
      <c r="O1096" s="8"/>
    </row>
    <row r="1097" spans="1:15" x14ac:dyDescent="0.25">
      <c r="A1097" s="9">
        <v>41203</v>
      </c>
      <c r="B1097" s="9">
        <f t="shared" si="69"/>
        <v>4</v>
      </c>
      <c r="C1097" s="9">
        <f t="shared" si="70"/>
        <v>0</v>
      </c>
      <c r="D1097" s="7" t="s">
        <v>1052</v>
      </c>
      <c r="E1097" s="8">
        <v>2872</v>
      </c>
      <c r="F1097" s="8">
        <v>13033</v>
      </c>
      <c r="G1097" s="8">
        <v>220366</v>
      </c>
      <c r="H1097" s="8">
        <v>1515983</v>
      </c>
      <c r="I1097" s="8">
        <v>2152207.1036353447</v>
      </c>
      <c r="J1097" s="8">
        <v>500</v>
      </c>
      <c r="K1097" s="8">
        <v>500</v>
      </c>
      <c r="L1097" s="7">
        <f t="shared" si="71"/>
        <v>1749382</v>
      </c>
      <c r="M1097" s="7">
        <f t="shared" si="68"/>
        <v>3901589.1036353447</v>
      </c>
      <c r="N1097" s="8"/>
      <c r="O1097" s="8"/>
    </row>
    <row r="1098" spans="1:15" x14ac:dyDescent="0.25">
      <c r="A1098" s="9">
        <v>41204</v>
      </c>
      <c r="B1098" s="9">
        <f t="shared" si="69"/>
        <v>4</v>
      </c>
      <c r="C1098" s="9">
        <f t="shared" si="70"/>
        <v>0</v>
      </c>
      <c r="D1098" s="7" t="s">
        <v>1053</v>
      </c>
      <c r="E1098" s="8">
        <v>3348</v>
      </c>
      <c r="F1098" s="8">
        <v>25895</v>
      </c>
      <c r="G1098" s="8">
        <v>227226</v>
      </c>
      <c r="H1098" s="8">
        <v>656894</v>
      </c>
      <c r="I1098" s="8">
        <v>2664657.9059890979</v>
      </c>
      <c r="J1098" s="8">
        <v>500</v>
      </c>
      <c r="K1098" s="8">
        <v>500</v>
      </c>
      <c r="L1098" s="7">
        <f t="shared" si="71"/>
        <v>910015</v>
      </c>
      <c r="M1098" s="7">
        <f t="shared" si="68"/>
        <v>3574672.9059890979</v>
      </c>
      <c r="N1098" s="8"/>
      <c r="O1098" s="8"/>
    </row>
    <row r="1099" spans="1:15" x14ac:dyDescent="0.25">
      <c r="A1099" s="9">
        <v>41205</v>
      </c>
      <c r="B1099" s="9">
        <f t="shared" si="69"/>
        <v>4</v>
      </c>
      <c r="C1099" s="9">
        <f t="shared" si="70"/>
        <v>0</v>
      </c>
      <c r="D1099" s="7" t="s">
        <v>1054</v>
      </c>
      <c r="E1099" s="8">
        <v>749</v>
      </c>
      <c r="F1099" s="8">
        <v>7365</v>
      </c>
      <c r="G1099" s="8">
        <v>27280</v>
      </c>
      <c r="H1099" s="8">
        <v>62301</v>
      </c>
      <c r="I1099" s="8">
        <v>601522.14040241751</v>
      </c>
      <c r="J1099" s="8">
        <v>500</v>
      </c>
      <c r="K1099" s="8">
        <v>500</v>
      </c>
      <c r="L1099" s="7">
        <f t="shared" si="71"/>
        <v>96946</v>
      </c>
      <c r="M1099" s="7">
        <f t="shared" si="68"/>
        <v>698468.14040241751</v>
      </c>
      <c r="N1099" s="8"/>
      <c r="O1099" s="8"/>
    </row>
    <row r="1100" spans="1:15" x14ac:dyDescent="0.25">
      <c r="A1100" s="9">
        <v>41206</v>
      </c>
      <c r="B1100" s="9">
        <f t="shared" si="69"/>
        <v>4</v>
      </c>
      <c r="C1100" s="9">
        <f t="shared" si="70"/>
        <v>0</v>
      </c>
      <c r="D1100" s="7" t="s">
        <v>1055</v>
      </c>
      <c r="E1100" s="8">
        <v>526</v>
      </c>
      <c r="F1100" s="8">
        <v>4117</v>
      </c>
      <c r="G1100" s="8">
        <v>22726</v>
      </c>
      <c r="H1100" s="8">
        <v>28956</v>
      </c>
      <c r="I1100" s="8">
        <v>423320.33492437843</v>
      </c>
      <c r="J1100" s="8">
        <v>500</v>
      </c>
      <c r="K1100" s="8">
        <v>500</v>
      </c>
      <c r="L1100" s="7">
        <f t="shared" si="71"/>
        <v>55799</v>
      </c>
      <c r="M1100" s="7">
        <f t="shared" si="68"/>
        <v>479119.33492437843</v>
      </c>
      <c r="N1100" s="8"/>
      <c r="O1100" s="8"/>
    </row>
    <row r="1101" spans="1:15" x14ac:dyDescent="0.25">
      <c r="A1101" s="9">
        <v>41207</v>
      </c>
      <c r="B1101" s="9">
        <f t="shared" si="69"/>
        <v>4</v>
      </c>
      <c r="C1101" s="9">
        <f t="shared" si="70"/>
        <v>0</v>
      </c>
      <c r="D1101" s="7" t="s">
        <v>1056</v>
      </c>
      <c r="E1101" s="8">
        <v>1408</v>
      </c>
      <c r="F1101" s="8">
        <v>15639</v>
      </c>
      <c r="G1101" s="8">
        <v>182443</v>
      </c>
      <c r="H1101" s="8">
        <v>644974</v>
      </c>
      <c r="I1101" s="8">
        <v>1150849.6264738699</v>
      </c>
      <c r="J1101" s="8">
        <v>500</v>
      </c>
      <c r="K1101" s="8">
        <v>500</v>
      </c>
      <c r="L1101" s="7">
        <f t="shared" si="71"/>
        <v>843056</v>
      </c>
      <c r="M1101" s="7">
        <f t="shared" si="68"/>
        <v>1993905.6264738699</v>
      </c>
      <c r="N1101" s="8"/>
      <c r="O1101" s="8"/>
    </row>
    <row r="1102" spans="1:15" x14ac:dyDescent="0.25">
      <c r="A1102" s="9">
        <v>41208</v>
      </c>
      <c r="B1102" s="9">
        <f t="shared" si="69"/>
        <v>4</v>
      </c>
      <c r="C1102" s="9">
        <f t="shared" si="70"/>
        <v>0</v>
      </c>
      <c r="D1102" s="7" t="s">
        <v>1057</v>
      </c>
      <c r="E1102" s="8">
        <v>1139</v>
      </c>
      <c r="F1102" s="8">
        <v>14522</v>
      </c>
      <c r="G1102" s="8">
        <v>97393</v>
      </c>
      <c r="H1102" s="8">
        <v>1230828</v>
      </c>
      <c r="I1102" s="8">
        <v>836209.33951872052</v>
      </c>
      <c r="J1102" s="8">
        <v>500</v>
      </c>
      <c r="K1102" s="8">
        <v>500</v>
      </c>
      <c r="L1102" s="7">
        <f t="shared" si="71"/>
        <v>1342743</v>
      </c>
      <c r="M1102" s="7">
        <f t="shared" si="68"/>
        <v>2178952.3395187203</v>
      </c>
      <c r="N1102" s="8"/>
      <c r="O1102" s="8"/>
    </row>
    <row r="1103" spans="1:15" x14ac:dyDescent="0.25">
      <c r="A1103" s="9">
        <v>41209</v>
      </c>
      <c r="B1103" s="9">
        <f t="shared" si="69"/>
        <v>4</v>
      </c>
      <c r="C1103" s="9">
        <f t="shared" si="70"/>
        <v>0</v>
      </c>
      <c r="D1103" s="7" t="s">
        <v>1058</v>
      </c>
      <c r="E1103" s="8">
        <v>2106</v>
      </c>
      <c r="F1103" s="8">
        <v>19471</v>
      </c>
      <c r="G1103" s="8">
        <v>168295</v>
      </c>
      <c r="H1103" s="8">
        <v>947302</v>
      </c>
      <c r="I1103" s="8">
        <v>1593891.5185308657</v>
      </c>
      <c r="J1103" s="8">
        <v>500</v>
      </c>
      <c r="K1103" s="8">
        <v>500</v>
      </c>
      <c r="L1103" s="7">
        <f t="shared" si="71"/>
        <v>1135068</v>
      </c>
      <c r="M1103" s="7">
        <f t="shared" si="68"/>
        <v>2728959.5185308657</v>
      </c>
      <c r="N1103" s="8"/>
      <c r="O1103" s="8"/>
    </row>
    <row r="1104" spans="1:15" x14ac:dyDescent="0.25">
      <c r="A1104" s="9">
        <v>41210</v>
      </c>
      <c r="B1104" s="9">
        <f t="shared" si="69"/>
        <v>4</v>
      </c>
      <c r="C1104" s="9">
        <f t="shared" si="70"/>
        <v>0</v>
      </c>
      <c r="D1104" s="7" t="s">
        <v>1059</v>
      </c>
      <c r="E1104" s="8">
        <v>612</v>
      </c>
      <c r="F1104" s="8">
        <v>14957</v>
      </c>
      <c r="G1104" s="8">
        <v>29980</v>
      </c>
      <c r="H1104" s="8">
        <v>50066</v>
      </c>
      <c r="I1104" s="8">
        <v>492992.29843286832</v>
      </c>
      <c r="J1104" s="8">
        <v>500</v>
      </c>
      <c r="K1104" s="8">
        <v>500</v>
      </c>
      <c r="L1104" s="7">
        <f t="shared" si="71"/>
        <v>95003</v>
      </c>
      <c r="M1104" s="7">
        <f t="shared" si="68"/>
        <v>587995.29843286832</v>
      </c>
      <c r="N1104" s="8"/>
      <c r="O1104" s="8"/>
    </row>
    <row r="1105" spans="1:15" x14ac:dyDescent="0.25">
      <c r="A1105" s="9">
        <v>41211</v>
      </c>
      <c r="B1105" s="9">
        <f t="shared" si="69"/>
        <v>4</v>
      </c>
      <c r="C1105" s="9">
        <f t="shared" si="70"/>
        <v>0</v>
      </c>
      <c r="D1105" s="7" t="s">
        <v>1060</v>
      </c>
      <c r="E1105" s="8">
        <v>722</v>
      </c>
      <c r="F1105" s="8">
        <v>7887</v>
      </c>
      <c r="G1105" s="8">
        <v>38524</v>
      </c>
      <c r="H1105" s="8">
        <v>95068</v>
      </c>
      <c r="I1105" s="8">
        <v>583955.58069698431</v>
      </c>
      <c r="J1105" s="8">
        <v>500</v>
      </c>
      <c r="K1105" s="8">
        <v>500</v>
      </c>
      <c r="L1105" s="7">
        <f t="shared" si="71"/>
        <v>141479</v>
      </c>
      <c r="M1105" s="7">
        <f t="shared" si="68"/>
        <v>725434.58069698431</v>
      </c>
      <c r="N1105" s="8"/>
      <c r="O1105" s="8"/>
    </row>
    <row r="1106" spans="1:15" x14ac:dyDescent="0.25">
      <c r="A1106" s="9">
        <v>41212</v>
      </c>
      <c r="B1106" s="9">
        <f t="shared" si="69"/>
        <v>4</v>
      </c>
      <c r="C1106" s="9">
        <f t="shared" si="70"/>
        <v>0</v>
      </c>
      <c r="D1106" s="7" t="s">
        <v>1061</v>
      </c>
      <c r="E1106" s="8">
        <v>1277</v>
      </c>
      <c r="F1106" s="8">
        <v>21908</v>
      </c>
      <c r="G1106" s="8">
        <v>66450</v>
      </c>
      <c r="H1106" s="8">
        <v>236970</v>
      </c>
      <c r="I1106" s="8">
        <v>1016575.2724032946</v>
      </c>
      <c r="J1106" s="8">
        <v>500</v>
      </c>
      <c r="K1106" s="8">
        <v>500</v>
      </c>
      <c r="L1106" s="7">
        <f t="shared" si="71"/>
        <v>325328</v>
      </c>
      <c r="M1106" s="7">
        <f t="shared" si="68"/>
        <v>1341903.2724032947</v>
      </c>
      <c r="N1106" s="8"/>
      <c r="O1106" s="8"/>
    </row>
    <row r="1107" spans="1:15" x14ac:dyDescent="0.25">
      <c r="A1107" s="9">
        <v>41213</v>
      </c>
      <c r="B1107" s="9">
        <f t="shared" si="69"/>
        <v>4</v>
      </c>
      <c r="C1107" s="9">
        <f t="shared" si="70"/>
        <v>0</v>
      </c>
      <c r="D1107" s="7" t="s">
        <v>2095</v>
      </c>
      <c r="E1107" s="8">
        <v>2198</v>
      </c>
      <c r="F1107" s="8">
        <v>21042</v>
      </c>
      <c r="G1107" s="8">
        <v>135393</v>
      </c>
      <c r="H1107" s="8">
        <v>511921</v>
      </c>
      <c r="I1107" s="8">
        <v>1759938.3811126703</v>
      </c>
      <c r="J1107" s="8">
        <v>500</v>
      </c>
      <c r="K1107" s="8">
        <v>500</v>
      </c>
      <c r="L1107" s="7">
        <f t="shared" si="71"/>
        <v>668356</v>
      </c>
      <c r="M1107" s="7">
        <f t="shared" si="68"/>
        <v>2428294.3811126705</v>
      </c>
      <c r="N1107" s="8"/>
      <c r="O1107" s="8"/>
    </row>
    <row r="1108" spans="1:15" x14ac:dyDescent="0.25">
      <c r="A1108" s="9">
        <v>41214</v>
      </c>
      <c r="B1108" s="9">
        <f t="shared" si="69"/>
        <v>4</v>
      </c>
      <c r="C1108" s="9">
        <f t="shared" si="70"/>
        <v>0</v>
      </c>
      <c r="D1108" s="7" t="s">
        <v>1062</v>
      </c>
      <c r="E1108" s="8">
        <v>2296</v>
      </c>
      <c r="F1108" s="8">
        <v>17236</v>
      </c>
      <c r="G1108" s="8">
        <v>115123</v>
      </c>
      <c r="H1108" s="8">
        <v>557702</v>
      </c>
      <c r="I1108" s="8">
        <v>1851376.1614331233</v>
      </c>
      <c r="J1108" s="8">
        <v>500</v>
      </c>
      <c r="K1108" s="8">
        <v>500</v>
      </c>
      <c r="L1108" s="7">
        <f t="shared" si="71"/>
        <v>690061</v>
      </c>
      <c r="M1108" s="7">
        <f t="shared" si="68"/>
        <v>2541437.1614331231</v>
      </c>
      <c r="N1108" s="8"/>
      <c r="O1108" s="8"/>
    </row>
    <row r="1109" spans="1:15" x14ac:dyDescent="0.25">
      <c r="A1109" s="9">
        <v>41215</v>
      </c>
      <c r="B1109" s="9">
        <f t="shared" si="69"/>
        <v>4</v>
      </c>
      <c r="C1109" s="9">
        <f t="shared" si="70"/>
        <v>0</v>
      </c>
      <c r="D1109" s="7" t="s">
        <v>1063</v>
      </c>
      <c r="E1109" s="8">
        <v>2378</v>
      </c>
      <c r="F1109" s="8">
        <v>20082</v>
      </c>
      <c r="G1109" s="8">
        <v>133560</v>
      </c>
      <c r="H1109" s="8">
        <v>258635</v>
      </c>
      <c r="I1109" s="8">
        <v>1936405.5714995258</v>
      </c>
      <c r="J1109" s="8">
        <v>500</v>
      </c>
      <c r="K1109" s="8">
        <v>500</v>
      </c>
      <c r="L1109" s="7">
        <f t="shared" si="71"/>
        <v>412277</v>
      </c>
      <c r="M1109" s="7">
        <f t="shared" si="68"/>
        <v>2348682.5714995256</v>
      </c>
      <c r="N1109" s="8"/>
      <c r="O1109" s="8"/>
    </row>
    <row r="1110" spans="1:15" x14ac:dyDescent="0.25">
      <c r="A1110" s="9">
        <v>41216</v>
      </c>
      <c r="B1110" s="9">
        <f t="shared" si="69"/>
        <v>4</v>
      </c>
      <c r="C1110" s="9">
        <f t="shared" si="70"/>
        <v>0</v>
      </c>
      <c r="D1110" s="7" t="s">
        <v>1064</v>
      </c>
      <c r="E1110" s="8">
        <v>324</v>
      </c>
      <c r="F1110" s="8">
        <v>11796</v>
      </c>
      <c r="G1110" s="8">
        <v>11031</v>
      </c>
      <c r="H1110" s="8">
        <v>38220</v>
      </c>
      <c r="I1110" s="8">
        <v>259553.24301186146</v>
      </c>
      <c r="J1110" s="8">
        <v>500</v>
      </c>
      <c r="K1110" s="8">
        <v>500</v>
      </c>
      <c r="L1110" s="7">
        <f t="shared" si="71"/>
        <v>61047</v>
      </c>
      <c r="M1110" s="7">
        <f t="shared" si="68"/>
        <v>320600.24301186146</v>
      </c>
      <c r="N1110" s="8"/>
      <c r="O1110" s="8"/>
    </row>
    <row r="1111" spans="1:15" x14ac:dyDescent="0.25">
      <c r="A1111" s="9">
        <v>41217</v>
      </c>
      <c r="B1111" s="9">
        <f t="shared" si="69"/>
        <v>4</v>
      </c>
      <c r="C1111" s="9">
        <f t="shared" si="70"/>
        <v>0</v>
      </c>
      <c r="D1111" s="7" t="s">
        <v>1065</v>
      </c>
      <c r="E1111" s="8">
        <v>662</v>
      </c>
      <c r="F1111" s="8">
        <v>9142</v>
      </c>
      <c r="G1111" s="8">
        <v>45461</v>
      </c>
      <c r="H1111" s="8">
        <v>66668</v>
      </c>
      <c r="I1111" s="8">
        <v>528270.10750382196</v>
      </c>
      <c r="J1111" s="8">
        <v>500</v>
      </c>
      <c r="K1111" s="8">
        <v>500</v>
      </c>
      <c r="L1111" s="7">
        <f t="shared" si="71"/>
        <v>121271</v>
      </c>
      <c r="M1111" s="7">
        <f t="shared" si="68"/>
        <v>649541.10750382196</v>
      </c>
      <c r="N1111" s="8"/>
      <c r="O1111" s="8"/>
    </row>
    <row r="1112" spans="1:15" x14ac:dyDescent="0.25">
      <c r="A1112" s="9">
        <v>41218</v>
      </c>
      <c r="B1112" s="9">
        <f t="shared" si="69"/>
        <v>4</v>
      </c>
      <c r="C1112" s="9">
        <f t="shared" si="70"/>
        <v>0</v>
      </c>
      <c r="D1112" s="7" t="s">
        <v>1066</v>
      </c>
      <c r="E1112" s="8">
        <v>2309</v>
      </c>
      <c r="F1112" s="8">
        <v>14973</v>
      </c>
      <c r="G1112" s="8">
        <v>127400</v>
      </c>
      <c r="H1112" s="8">
        <v>184979</v>
      </c>
      <c r="I1112" s="8">
        <v>1885843.1582043283</v>
      </c>
      <c r="J1112" s="8">
        <v>500</v>
      </c>
      <c r="K1112" s="8">
        <v>500</v>
      </c>
      <c r="L1112" s="7">
        <f t="shared" si="71"/>
        <v>327352</v>
      </c>
      <c r="M1112" s="7">
        <f t="shared" si="68"/>
        <v>2213195.1582043283</v>
      </c>
      <c r="N1112" s="8"/>
      <c r="O1112" s="8"/>
    </row>
    <row r="1113" spans="1:15" x14ac:dyDescent="0.25">
      <c r="A1113" s="9">
        <v>41219</v>
      </c>
      <c r="B1113" s="9">
        <f t="shared" si="69"/>
        <v>4</v>
      </c>
      <c r="C1113" s="9">
        <f t="shared" si="70"/>
        <v>0</v>
      </c>
      <c r="D1113" s="7" t="s">
        <v>1067</v>
      </c>
      <c r="E1113" s="8">
        <v>1519</v>
      </c>
      <c r="F1113" s="8">
        <v>1024</v>
      </c>
      <c r="G1113" s="8">
        <v>84177</v>
      </c>
      <c r="H1113" s="8">
        <v>151158</v>
      </c>
      <c r="I1113" s="8">
        <v>1274275.7746313368</v>
      </c>
      <c r="J1113" s="8">
        <v>500</v>
      </c>
      <c r="K1113" s="8">
        <v>500</v>
      </c>
      <c r="L1113" s="7">
        <f t="shared" si="71"/>
        <v>236359</v>
      </c>
      <c r="M1113" s="7">
        <f t="shared" si="68"/>
        <v>1510634.7746313368</v>
      </c>
      <c r="N1113" s="8"/>
      <c r="O1113" s="8"/>
    </row>
    <row r="1114" spans="1:15" x14ac:dyDescent="0.25">
      <c r="A1114" s="9">
        <v>41220</v>
      </c>
      <c r="B1114" s="9">
        <f t="shared" si="69"/>
        <v>4</v>
      </c>
      <c r="C1114" s="9">
        <f t="shared" si="70"/>
        <v>0</v>
      </c>
      <c r="D1114" s="7" t="s">
        <v>1068</v>
      </c>
      <c r="E1114" s="8">
        <v>1230</v>
      </c>
      <c r="F1114" s="8">
        <v>9748</v>
      </c>
      <c r="G1114" s="8">
        <v>74932</v>
      </c>
      <c r="H1114" s="8">
        <v>484244</v>
      </c>
      <c r="I1114" s="8">
        <v>964283.5008483493</v>
      </c>
      <c r="J1114" s="8">
        <v>500</v>
      </c>
      <c r="K1114" s="8">
        <v>500</v>
      </c>
      <c r="L1114" s="7">
        <f t="shared" si="71"/>
        <v>568924</v>
      </c>
      <c r="M1114" s="7">
        <f t="shared" si="68"/>
        <v>1533207.5008483492</v>
      </c>
      <c r="N1114" s="8"/>
      <c r="O1114" s="8"/>
    </row>
    <row r="1115" spans="1:15" x14ac:dyDescent="0.25">
      <c r="A1115" s="9">
        <v>41221</v>
      </c>
      <c r="B1115" s="9">
        <f t="shared" si="69"/>
        <v>4</v>
      </c>
      <c r="C1115" s="9">
        <f t="shared" si="70"/>
        <v>0</v>
      </c>
      <c r="D1115" s="7" t="s">
        <v>1069</v>
      </c>
      <c r="E1115" s="8">
        <v>871</v>
      </c>
      <c r="F1115" s="8">
        <v>9079</v>
      </c>
      <c r="G1115" s="8">
        <v>38207</v>
      </c>
      <c r="H1115" s="8">
        <v>39673</v>
      </c>
      <c r="I1115" s="8">
        <v>696098.82985736628</v>
      </c>
      <c r="J1115" s="8">
        <v>500</v>
      </c>
      <c r="K1115" s="8">
        <v>500</v>
      </c>
      <c r="L1115" s="7">
        <f t="shared" si="71"/>
        <v>86959</v>
      </c>
      <c r="M1115" s="7">
        <f t="shared" si="68"/>
        <v>783057.82985736628</v>
      </c>
      <c r="N1115" s="8"/>
      <c r="O1115" s="8"/>
    </row>
    <row r="1116" spans="1:15" x14ac:dyDescent="0.25">
      <c r="A1116" s="9">
        <v>41222</v>
      </c>
      <c r="B1116" s="9">
        <f t="shared" si="69"/>
        <v>4</v>
      </c>
      <c r="C1116" s="9">
        <f t="shared" si="70"/>
        <v>0</v>
      </c>
      <c r="D1116" s="7" t="s">
        <v>1070</v>
      </c>
      <c r="E1116" s="8">
        <v>653</v>
      </c>
      <c r="F1116" s="8">
        <v>7642</v>
      </c>
      <c r="G1116" s="8">
        <v>33732</v>
      </c>
      <c r="H1116" s="8">
        <v>41866</v>
      </c>
      <c r="I1116" s="8">
        <v>522282.20182696613</v>
      </c>
      <c r="J1116" s="8">
        <v>500</v>
      </c>
      <c r="K1116" s="8">
        <v>500</v>
      </c>
      <c r="L1116" s="7">
        <f t="shared" si="71"/>
        <v>83240</v>
      </c>
      <c r="M1116" s="7">
        <f t="shared" si="68"/>
        <v>605522.20182696613</v>
      </c>
      <c r="N1116" s="8"/>
      <c r="O1116" s="8"/>
    </row>
    <row r="1117" spans="1:15" x14ac:dyDescent="0.25">
      <c r="A1117" s="9">
        <v>41223</v>
      </c>
      <c r="B1117" s="9">
        <f t="shared" si="69"/>
        <v>4</v>
      </c>
      <c r="C1117" s="9">
        <f t="shared" si="70"/>
        <v>0</v>
      </c>
      <c r="D1117" s="7" t="s">
        <v>1071</v>
      </c>
      <c r="E1117" s="8">
        <v>995</v>
      </c>
      <c r="F1117" s="8">
        <v>9856</v>
      </c>
      <c r="G1117" s="8">
        <v>56265</v>
      </c>
      <c r="H1117" s="8">
        <v>237092</v>
      </c>
      <c r="I1117" s="8">
        <v>787834.15199605841</v>
      </c>
      <c r="J1117" s="8">
        <v>500</v>
      </c>
      <c r="K1117" s="8">
        <v>500</v>
      </c>
      <c r="L1117" s="7">
        <f t="shared" si="71"/>
        <v>303213</v>
      </c>
      <c r="M1117" s="7">
        <f t="shared" si="68"/>
        <v>1091047.1519960584</v>
      </c>
      <c r="N1117" s="8"/>
      <c r="O1117" s="8"/>
    </row>
    <row r="1118" spans="1:15" x14ac:dyDescent="0.25">
      <c r="A1118" s="9">
        <v>41224</v>
      </c>
      <c r="B1118" s="9">
        <f t="shared" si="69"/>
        <v>4</v>
      </c>
      <c r="C1118" s="9">
        <f t="shared" si="70"/>
        <v>0</v>
      </c>
      <c r="D1118" s="7" t="s">
        <v>1072</v>
      </c>
      <c r="E1118" s="8">
        <v>1521</v>
      </c>
      <c r="F1118" s="8">
        <v>24658</v>
      </c>
      <c r="G1118" s="8">
        <v>135574</v>
      </c>
      <c r="H1118" s="8">
        <v>2227156</v>
      </c>
      <c r="I1118" s="8">
        <v>1113572.5074851655</v>
      </c>
      <c r="J1118" s="8">
        <v>500</v>
      </c>
      <c r="K1118" s="8">
        <v>500</v>
      </c>
      <c r="L1118" s="7">
        <f t="shared" si="71"/>
        <v>2387388</v>
      </c>
      <c r="M1118" s="7">
        <f t="shared" si="68"/>
        <v>3500960.5074851653</v>
      </c>
      <c r="N1118" s="8"/>
      <c r="O1118" s="8"/>
    </row>
    <row r="1119" spans="1:15" x14ac:dyDescent="0.25">
      <c r="A1119" s="9">
        <v>41225</v>
      </c>
      <c r="B1119" s="9">
        <f t="shared" si="69"/>
        <v>4</v>
      </c>
      <c r="C1119" s="9">
        <f t="shared" si="70"/>
        <v>1</v>
      </c>
      <c r="D1119" s="7" t="s">
        <v>1073</v>
      </c>
      <c r="E1119" s="8">
        <v>11408</v>
      </c>
      <c r="F1119" s="8">
        <v>1774</v>
      </c>
      <c r="G1119" s="8">
        <v>1341212</v>
      </c>
      <c r="H1119" s="8">
        <v>8738586</v>
      </c>
      <c r="I1119" s="8">
        <v>10410210.045258451</v>
      </c>
      <c r="J1119" s="8">
        <v>500</v>
      </c>
      <c r="K1119" s="8">
        <v>500</v>
      </c>
      <c r="L1119" s="7">
        <f t="shared" si="71"/>
        <v>10081572</v>
      </c>
      <c r="M1119" s="7">
        <f t="shared" si="68"/>
        <v>20491782.045258451</v>
      </c>
      <c r="N1119" s="8"/>
      <c r="O1119" s="8"/>
    </row>
    <row r="1120" spans="1:15" x14ac:dyDescent="0.25">
      <c r="A1120" s="9">
        <v>41226</v>
      </c>
      <c r="B1120" s="9">
        <f t="shared" si="69"/>
        <v>4</v>
      </c>
      <c r="C1120" s="9">
        <f t="shared" si="70"/>
        <v>0</v>
      </c>
      <c r="D1120" s="7" t="s">
        <v>2096</v>
      </c>
      <c r="E1120" s="8">
        <v>554</v>
      </c>
      <c r="F1120" s="8">
        <v>27212</v>
      </c>
      <c r="G1120" s="8">
        <v>25963</v>
      </c>
      <c r="H1120" s="8">
        <v>53113</v>
      </c>
      <c r="I1120" s="8">
        <v>439717.41417996818</v>
      </c>
      <c r="J1120" s="8">
        <v>500</v>
      </c>
      <c r="K1120" s="8">
        <v>500</v>
      </c>
      <c r="L1120" s="7">
        <f t="shared" si="71"/>
        <v>106288</v>
      </c>
      <c r="M1120" s="7">
        <f t="shared" si="68"/>
        <v>546005.41417996818</v>
      </c>
      <c r="N1120" s="8"/>
      <c r="O1120" s="8"/>
    </row>
    <row r="1121" spans="1:15" x14ac:dyDescent="0.25">
      <c r="A1121" s="9">
        <v>41227</v>
      </c>
      <c r="B1121" s="9">
        <f t="shared" si="69"/>
        <v>4</v>
      </c>
      <c r="C1121" s="9">
        <f t="shared" si="70"/>
        <v>0</v>
      </c>
      <c r="D1121" s="7" t="s">
        <v>2097</v>
      </c>
      <c r="E1121" s="8">
        <v>838</v>
      </c>
      <c r="F1121" s="8">
        <v>7941</v>
      </c>
      <c r="G1121" s="8">
        <v>35760</v>
      </c>
      <c r="H1121" s="8">
        <v>78382</v>
      </c>
      <c r="I1121" s="8">
        <v>668390.10560915212</v>
      </c>
      <c r="J1121" s="8">
        <v>500</v>
      </c>
      <c r="K1121" s="8">
        <v>500</v>
      </c>
      <c r="L1121" s="7">
        <f t="shared" si="71"/>
        <v>122083</v>
      </c>
      <c r="M1121" s="7">
        <f t="shared" si="68"/>
        <v>790473.10560915212</v>
      </c>
      <c r="N1121" s="8"/>
      <c r="O1121" s="8"/>
    </row>
    <row r="1122" spans="1:15" x14ac:dyDescent="0.25">
      <c r="A1122" s="9">
        <v>41228</v>
      </c>
      <c r="B1122" s="9">
        <f t="shared" si="69"/>
        <v>4</v>
      </c>
      <c r="C1122" s="9">
        <f t="shared" si="70"/>
        <v>0</v>
      </c>
      <c r="D1122" s="7" t="s">
        <v>2098</v>
      </c>
      <c r="E1122" s="8">
        <v>1903</v>
      </c>
      <c r="F1122" s="8">
        <v>10913</v>
      </c>
      <c r="G1122" s="8">
        <v>157580</v>
      </c>
      <c r="H1122" s="8">
        <v>1880087</v>
      </c>
      <c r="I1122" s="8">
        <v>1378361.044954634</v>
      </c>
      <c r="J1122" s="8">
        <v>500</v>
      </c>
      <c r="K1122" s="8">
        <v>500</v>
      </c>
      <c r="L1122" s="7">
        <f t="shared" si="71"/>
        <v>2048580</v>
      </c>
      <c r="M1122" s="7">
        <f t="shared" si="68"/>
        <v>3426941.0449546343</v>
      </c>
      <c r="N1122" s="8"/>
      <c r="O1122" s="8"/>
    </row>
    <row r="1123" spans="1:15" x14ac:dyDescent="0.25">
      <c r="A1123" s="9">
        <v>41229</v>
      </c>
      <c r="B1123" s="9">
        <f t="shared" si="69"/>
        <v>4</v>
      </c>
      <c r="C1123" s="9">
        <f t="shared" si="70"/>
        <v>0</v>
      </c>
      <c r="D1123" s="7" t="s">
        <v>1074</v>
      </c>
      <c r="E1123" s="8">
        <v>1172</v>
      </c>
      <c r="F1123" s="8">
        <v>10778</v>
      </c>
      <c r="G1123" s="8">
        <v>43885</v>
      </c>
      <c r="H1123" s="8">
        <v>82992</v>
      </c>
      <c r="I1123" s="8">
        <v>951658.59678487678</v>
      </c>
      <c r="J1123" s="8">
        <v>500</v>
      </c>
      <c r="K1123" s="8">
        <v>500</v>
      </c>
      <c r="L1123" s="7">
        <f t="shared" si="71"/>
        <v>137655</v>
      </c>
      <c r="M1123" s="7">
        <f t="shared" si="68"/>
        <v>1089313.5967848767</v>
      </c>
      <c r="N1123" s="8"/>
      <c r="O1123" s="8"/>
    </row>
    <row r="1124" spans="1:15" x14ac:dyDescent="0.25">
      <c r="A1124" s="9">
        <v>41230</v>
      </c>
      <c r="B1124" s="9">
        <f t="shared" si="69"/>
        <v>4</v>
      </c>
      <c r="C1124" s="9">
        <f t="shared" si="70"/>
        <v>0</v>
      </c>
      <c r="D1124" s="7" t="s">
        <v>1075</v>
      </c>
      <c r="E1124" s="8">
        <v>759</v>
      </c>
      <c r="F1124" s="8">
        <v>7929</v>
      </c>
      <c r="G1124" s="8">
        <v>41788</v>
      </c>
      <c r="H1124" s="8">
        <v>131641</v>
      </c>
      <c r="I1124" s="8">
        <v>603422.78998068976</v>
      </c>
      <c r="J1124" s="8">
        <v>500</v>
      </c>
      <c r="K1124" s="8">
        <v>500</v>
      </c>
      <c r="L1124" s="7">
        <f t="shared" si="71"/>
        <v>181358</v>
      </c>
      <c r="M1124" s="7">
        <f t="shared" si="68"/>
        <v>784780.78998068976</v>
      </c>
      <c r="N1124" s="8"/>
      <c r="O1124" s="8"/>
    </row>
    <row r="1125" spans="1:15" x14ac:dyDescent="0.25">
      <c r="A1125" s="9">
        <v>41231</v>
      </c>
      <c r="B1125" s="9">
        <f t="shared" si="69"/>
        <v>4</v>
      </c>
      <c r="C1125" s="9">
        <f t="shared" si="70"/>
        <v>0</v>
      </c>
      <c r="D1125" s="7" t="s">
        <v>1076</v>
      </c>
      <c r="E1125" s="8">
        <v>2416</v>
      </c>
      <c r="F1125" s="8">
        <v>28561</v>
      </c>
      <c r="G1125" s="8">
        <v>119374</v>
      </c>
      <c r="H1125" s="8">
        <v>237728</v>
      </c>
      <c r="I1125" s="8">
        <v>1958508.9322293077</v>
      </c>
      <c r="J1125" s="8">
        <v>500</v>
      </c>
      <c r="K1125" s="8">
        <v>500</v>
      </c>
      <c r="L1125" s="7">
        <f t="shared" si="71"/>
        <v>385663</v>
      </c>
      <c r="M1125" s="7">
        <f t="shared" si="68"/>
        <v>2344171.9322293075</v>
      </c>
      <c r="N1125" s="8"/>
      <c r="O1125" s="8"/>
    </row>
    <row r="1126" spans="1:15" x14ac:dyDescent="0.25">
      <c r="A1126" s="9">
        <v>41232</v>
      </c>
      <c r="B1126" s="9">
        <f t="shared" si="69"/>
        <v>4</v>
      </c>
      <c r="C1126" s="9">
        <f t="shared" si="70"/>
        <v>0</v>
      </c>
      <c r="D1126" s="7" t="s">
        <v>1077</v>
      </c>
      <c r="E1126" s="8">
        <v>1547</v>
      </c>
      <c r="F1126" s="8">
        <v>7110</v>
      </c>
      <c r="G1126" s="8">
        <v>169596</v>
      </c>
      <c r="H1126" s="8">
        <v>894543</v>
      </c>
      <c r="I1126" s="8">
        <v>1206049.2268793846</v>
      </c>
      <c r="J1126" s="8">
        <v>500</v>
      </c>
      <c r="K1126" s="8">
        <v>500</v>
      </c>
      <c r="L1126" s="7">
        <f t="shared" si="71"/>
        <v>1071249</v>
      </c>
      <c r="M1126" s="7">
        <f t="shared" si="68"/>
        <v>2277298.2268793844</v>
      </c>
      <c r="N1126" s="8"/>
      <c r="O1126" s="8"/>
    </row>
    <row r="1127" spans="1:15" x14ac:dyDescent="0.25">
      <c r="A1127" s="9">
        <v>41233</v>
      </c>
      <c r="B1127" s="9">
        <f t="shared" si="69"/>
        <v>4</v>
      </c>
      <c r="C1127" s="9">
        <f t="shared" si="70"/>
        <v>0</v>
      </c>
      <c r="D1127" s="7" t="s">
        <v>1078</v>
      </c>
      <c r="E1127" s="8">
        <v>1546</v>
      </c>
      <c r="F1127" s="8">
        <v>19896</v>
      </c>
      <c r="G1127" s="8">
        <v>81517</v>
      </c>
      <c r="H1127" s="8">
        <v>249827</v>
      </c>
      <c r="I1127" s="8">
        <v>1232066.711371084</v>
      </c>
      <c r="J1127" s="8">
        <v>500</v>
      </c>
      <c r="K1127" s="8">
        <v>500</v>
      </c>
      <c r="L1127" s="7">
        <f t="shared" si="71"/>
        <v>351240</v>
      </c>
      <c r="M1127" s="7">
        <f t="shared" si="68"/>
        <v>1583306.711371084</v>
      </c>
      <c r="N1127" s="8"/>
      <c r="O1127" s="8"/>
    </row>
    <row r="1128" spans="1:15" x14ac:dyDescent="0.25">
      <c r="A1128" s="9">
        <v>41234</v>
      </c>
      <c r="B1128" s="9">
        <f t="shared" si="69"/>
        <v>4</v>
      </c>
      <c r="C1128" s="9">
        <f t="shared" si="70"/>
        <v>0</v>
      </c>
      <c r="D1128" s="7" t="s">
        <v>1079</v>
      </c>
      <c r="E1128" s="8">
        <v>2215</v>
      </c>
      <c r="F1128" s="8">
        <v>21637</v>
      </c>
      <c r="G1128" s="8">
        <v>115195</v>
      </c>
      <c r="H1128" s="8">
        <v>271366</v>
      </c>
      <c r="I1128" s="8">
        <v>1791401.8581441313</v>
      </c>
      <c r="J1128" s="8">
        <v>500</v>
      </c>
      <c r="K1128" s="8">
        <v>500</v>
      </c>
      <c r="L1128" s="7">
        <f t="shared" si="71"/>
        <v>408198</v>
      </c>
      <c r="M1128" s="7">
        <f t="shared" si="68"/>
        <v>2199599.8581441315</v>
      </c>
      <c r="N1128" s="8"/>
      <c r="O1128" s="8"/>
    </row>
    <row r="1129" spans="1:15" x14ac:dyDescent="0.25">
      <c r="A1129" s="9">
        <v>41235</v>
      </c>
      <c r="B1129" s="9">
        <f t="shared" si="69"/>
        <v>4</v>
      </c>
      <c r="C1129" s="9">
        <f t="shared" si="70"/>
        <v>0</v>
      </c>
      <c r="D1129" s="7" t="s">
        <v>1080</v>
      </c>
      <c r="E1129" s="8">
        <v>618</v>
      </c>
      <c r="F1129" s="8">
        <v>14470</v>
      </c>
      <c r="G1129" s="8">
        <v>28447</v>
      </c>
      <c r="H1129" s="8">
        <v>46950</v>
      </c>
      <c r="I1129" s="8">
        <v>493719.1926917478</v>
      </c>
      <c r="J1129" s="8">
        <v>500</v>
      </c>
      <c r="K1129" s="8">
        <v>500</v>
      </c>
      <c r="L1129" s="7">
        <f t="shared" si="71"/>
        <v>89867</v>
      </c>
      <c r="M1129" s="7">
        <f t="shared" si="68"/>
        <v>583586.1926917478</v>
      </c>
      <c r="N1129" s="8"/>
      <c r="O1129" s="8"/>
    </row>
    <row r="1130" spans="1:15" x14ac:dyDescent="0.25">
      <c r="A1130" s="9">
        <v>41236</v>
      </c>
      <c r="B1130" s="9">
        <f t="shared" si="69"/>
        <v>4</v>
      </c>
      <c r="C1130" s="9">
        <f t="shared" si="70"/>
        <v>0</v>
      </c>
      <c r="D1130" s="7" t="s">
        <v>1081</v>
      </c>
      <c r="E1130" s="8">
        <v>554</v>
      </c>
      <c r="F1130" s="8">
        <v>6726</v>
      </c>
      <c r="G1130" s="8">
        <v>24434</v>
      </c>
      <c r="H1130" s="8">
        <v>20704</v>
      </c>
      <c r="I1130" s="8">
        <v>439487.2109372571</v>
      </c>
      <c r="J1130" s="8">
        <v>500</v>
      </c>
      <c r="K1130" s="8">
        <v>500</v>
      </c>
      <c r="L1130" s="7">
        <f t="shared" si="71"/>
        <v>51864</v>
      </c>
      <c r="M1130" s="7">
        <f t="shared" si="68"/>
        <v>491351.2109372571</v>
      </c>
      <c r="N1130" s="8"/>
      <c r="O1130" s="8"/>
    </row>
    <row r="1131" spans="1:15" x14ac:dyDescent="0.25">
      <c r="A1131" s="9">
        <v>41301</v>
      </c>
      <c r="B1131" s="9">
        <f t="shared" si="69"/>
        <v>4</v>
      </c>
      <c r="C1131" s="9">
        <f t="shared" si="70"/>
        <v>0</v>
      </c>
      <c r="D1131" s="7" t="s">
        <v>1082</v>
      </c>
      <c r="E1131" s="8">
        <v>397</v>
      </c>
      <c r="F1131" s="8">
        <v>3114</v>
      </c>
      <c r="G1131" s="8">
        <v>24372</v>
      </c>
      <c r="H1131" s="8">
        <v>42943</v>
      </c>
      <c r="I1131" s="8">
        <v>326424.84608676675</v>
      </c>
      <c r="J1131" s="8">
        <v>500</v>
      </c>
      <c r="K1131" s="8">
        <v>500</v>
      </c>
      <c r="L1131" s="7">
        <f t="shared" si="71"/>
        <v>70429</v>
      </c>
      <c r="M1131" s="7">
        <f t="shared" si="68"/>
        <v>396853.84608676675</v>
      </c>
      <c r="N1131" s="8"/>
      <c r="O1131" s="8"/>
    </row>
    <row r="1132" spans="1:15" x14ac:dyDescent="0.25">
      <c r="A1132" s="9">
        <v>41302</v>
      </c>
      <c r="B1132" s="9">
        <f t="shared" si="69"/>
        <v>4</v>
      </c>
      <c r="C1132" s="9">
        <f t="shared" si="70"/>
        <v>0</v>
      </c>
      <c r="D1132" s="7" t="s">
        <v>1083</v>
      </c>
      <c r="E1132" s="8">
        <v>483</v>
      </c>
      <c r="F1132" s="8">
        <v>3191</v>
      </c>
      <c r="G1132" s="8">
        <v>28747</v>
      </c>
      <c r="H1132" s="8">
        <v>37872</v>
      </c>
      <c r="I1132" s="8">
        <v>388390.96872900595</v>
      </c>
      <c r="J1132" s="8">
        <v>500</v>
      </c>
      <c r="K1132" s="8">
        <v>500</v>
      </c>
      <c r="L1132" s="7">
        <f t="shared" si="71"/>
        <v>69810</v>
      </c>
      <c r="M1132" s="7">
        <f t="shared" si="68"/>
        <v>458200.96872900595</v>
      </c>
      <c r="N1132" s="8"/>
      <c r="O1132" s="8"/>
    </row>
    <row r="1133" spans="1:15" x14ac:dyDescent="0.25">
      <c r="A1133" s="9">
        <v>41304</v>
      </c>
      <c r="B1133" s="9">
        <f t="shared" si="69"/>
        <v>4</v>
      </c>
      <c r="C1133" s="9">
        <f t="shared" si="70"/>
        <v>0</v>
      </c>
      <c r="D1133" s="7" t="s">
        <v>1084</v>
      </c>
      <c r="E1133" s="8">
        <v>2139</v>
      </c>
      <c r="F1133" s="8">
        <v>8334</v>
      </c>
      <c r="G1133" s="8">
        <v>151534</v>
      </c>
      <c r="H1133" s="8">
        <v>450975</v>
      </c>
      <c r="I1133" s="8">
        <v>1709408.6465364958</v>
      </c>
      <c r="J1133" s="8">
        <v>500</v>
      </c>
      <c r="K1133" s="8">
        <v>500</v>
      </c>
      <c r="L1133" s="7">
        <f t="shared" si="71"/>
        <v>610843</v>
      </c>
      <c r="M1133" s="7">
        <f t="shared" si="68"/>
        <v>2320251.6465364955</v>
      </c>
      <c r="N1133" s="8"/>
      <c r="O1133" s="8"/>
    </row>
    <row r="1134" spans="1:15" x14ac:dyDescent="0.25">
      <c r="A1134" s="9">
        <v>41305</v>
      </c>
      <c r="B1134" s="9">
        <f t="shared" si="69"/>
        <v>4</v>
      </c>
      <c r="C1134" s="9">
        <f t="shared" si="70"/>
        <v>0</v>
      </c>
      <c r="D1134" s="7" t="s">
        <v>1085</v>
      </c>
      <c r="E1134" s="8">
        <v>1135</v>
      </c>
      <c r="F1134" s="8">
        <v>6882</v>
      </c>
      <c r="G1134" s="8">
        <v>65535</v>
      </c>
      <c r="H1134" s="8">
        <v>171279</v>
      </c>
      <c r="I1134" s="8">
        <v>904122.85943785473</v>
      </c>
      <c r="J1134" s="8">
        <v>500</v>
      </c>
      <c r="K1134" s="8">
        <v>500</v>
      </c>
      <c r="L1134" s="7">
        <f t="shared" si="71"/>
        <v>243696</v>
      </c>
      <c r="M1134" s="7">
        <f t="shared" si="68"/>
        <v>1147818.8594378547</v>
      </c>
      <c r="N1134" s="8"/>
      <c r="O1134" s="8"/>
    </row>
    <row r="1135" spans="1:15" x14ac:dyDescent="0.25">
      <c r="A1135" s="9">
        <v>41306</v>
      </c>
      <c r="B1135" s="9">
        <f t="shared" si="69"/>
        <v>4</v>
      </c>
      <c r="C1135" s="9">
        <f t="shared" si="70"/>
        <v>0</v>
      </c>
      <c r="D1135" s="7" t="s">
        <v>1086</v>
      </c>
      <c r="E1135" s="8">
        <v>445</v>
      </c>
      <c r="F1135" s="8">
        <v>3409</v>
      </c>
      <c r="G1135" s="8">
        <v>22559</v>
      </c>
      <c r="H1135" s="8">
        <v>4542</v>
      </c>
      <c r="I1135" s="8">
        <v>352292.5671316954</v>
      </c>
      <c r="J1135" s="8">
        <v>500</v>
      </c>
      <c r="K1135" s="8">
        <v>500</v>
      </c>
      <c r="L1135" s="7">
        <f t="shared" si="71"/>
        <v>30510</v>
      </c>
      <c r="M1135" s="7">
        <f t="shared" si="68"/>
        <v>382802.5671316954</v>
      </c>
      <c r="N1135" s="8"/>
      <c r="O1135" s="8"/>
    </row>
    <row r="1136" spans="1:15" x14ac:dyDescent="0.25">
      <c r="A1136" s="9">
        <v>41307</v>
      </c>
      <c r="B1136" s="9">
        <f t="shared" si="69"/>
        <v>4</v>
      </c>
      <c r="C1136" s="9">
        <f t="shared" si="70"/>
        <v>0</v>
      </c>
      <c r="D1136" s="7" t="s">
        <v>1087</v>
      </c>
      <c r="E1136" s="8">
        <v>556</v>
      </c>
      <c r="F1136" s="8">
        <v>4656</v>
      </c>
      <c r="G1136" s="8">
        <v>25808</v>
      </c>
      <c r="H1136" s="8">
        <v>37222</v>
      </c>
      <c r="I1136" s="8">
        <v>442786.52935709758</v>
      </c>
      <c r="J1136" s="8">
        <v>500</v>
      </c>
      <c r="K1136" s="8">
        <v>500</v>
      </c>
      <c r="L1136" s="7">
        <f t="shared" si="71"/>
        <v>67686</v>
      </c>
      <c r="M1136" s="7">
        <f t="shared" si="68"/>
        <v>510472.52935709758</v>
      </c>
      <c r="N1136" s="8"/>
      <c r="O1136" s="8"/>
    </row>
    <row r="1137" spans="1:15" x14ac:dyDescent="0.25">
      <c r="A1137" s="9">
        <v>41309</v>
      </c>
      <c r="B1137" s="9">
        <f t="shared" si="69"/>
        <v>4</v>
      </c>
      <c r="C1137" s="9">
        <f t="shared" si="70"/>
        <v>0</v>
      </c>
      <c r="D1137" s="7" t="s">
        <v>1088</v>
      </c>
      <c r="E1137" s="8">
        <v>2503</v>
      </c>
      <c r="F1137" s="8">
        <v>4211</v>
      </c>
      <c r="G1137" s="8">
        <v>199664</v>
      </c>
      <c r="H1137" s="8">
        <v>409210</v>
      </c>
      <c r="I1137" s="8">
        <v>2017708.3018975239</v>
      </c>
      <c r="J1137" s="8">
        <v>500</v>
      </c>
      <c r="K1137" s="8">
        <v>500</v>
      </c>
      <c r="L1137" s="7">
        <f t="shared" si="71"/>
        <v>613085</v>
      </c>
      <c r="M1137" s="7">
        <f t="shared" si="68"/>
        <v>2630793.3018975239</v>
      </c>
      <c r="N1137" s="8"/>
      <c r="O1137" s="8"/>
    </row>
    <row r="1138" spans="1:15" x14ac:dyDescent="0.25">
      <c r="A1138" s="9">
        <v>41310</v>
      </c>
      <c r="B1138" s="9">
        <f t="shared" si="69"/>
        <v>4</v>
      </c>
      <c r="C1138" s="9">
        <f t="shared" si="70"/>
        <v>0</v>
      </c>
      <c r="D1138" s="7" t="s">
        <v>1089</v>
      </c>
      <c r="E1138" s="8">
        <v>964</v>
      </c>
      <c r="F1138" s="8">
        <v>3621</v>
      </c>
      <c r="G1138" s="8">
        <v>65243</v>
      </c>
      <c r="H1138" s="8">
        <v>117136</v>
      </c>
      <c r="I1138" s="8">
        <v>784221.41921274678</v>
      </c>
      <c r="J1138" s="8">
        <v>500</v>
      </c>
      <c r="K1138" s="8">
        <v>500</v>
      </c>
      <c r="L1138" s="7">
        <f t="shared" si="71"/>
        <v>186000</v>
      </c>
      <c r="M1138" s="7">
        <f t="shared" si="68"/>
        <v>970221.41921274678</v>
      </c>
      <c r="N1138" s="8"/>
      <c r="O1138" s="8"/>
    </row>
    <row r="1139" spans="1:15" x14ac:dyDescent="0.25">
      <c r="A1139" s="9">
        <v>41311</v>
      </c>
      <c r="B1139" s="9">
        <f t="shared" si="69"/>
        <v>4</v>
      </c>
      <c r="C1139" s="9">
        <f t="shared" si="70"/>
        <v>0</v>
      </c>
      <c r="D1139" s="7" t="s">
        <v>1090</v>
      </c>
      <c r="E1139" s="8">
        <v>415</v>
      </c>
      <c r="F1139" s="8">
        <v>3494</v>
      </c>
      <c r="G1139" s="8">
        <v>17587</v>
      </c>
      <c r="H1139" s="8">
        <v>18181</v>
      </c>
      <c r="I1139" s="8">
        <v>327724.90775735705</v>
      </c>
      <c r="J1139" s="8">
        <v>500</v>
      </c>
      <c r="K1139" s="8">
        <v>500</v>
      </c>
      <c r="L1139" s="7">
        <f t="shared" si="71"/>
        <v>39262</v>
      </c>
      <c r="M1139" s="7">
        <f t="shared" si="68"/>
        <v>366986.90775735705</v>
      </c>
      <c r="N1139" s="8"/>
      <c r="O1139" s="8"/>
    </row>
    <row r="1140" spans="1:15" x14ac:dyDescent="0.25">
      <c r="A1140" s="9">
        <v>41312</v>
      </c>
      <c r="B1140" s="9">
        <f t="shared" si="69"/>
        <v>4</v>
      </c>
      <c r="C1140" s="9">
        <f t="shared" si="70"/>
        <v>0</v>
      </c>
      <c r="D1140" s="7" t="s">
        <v>1091</v>
      </c>
      <c r="E1140" s="8">
        <v>1468</v>
      </c>
      <c r="F1140" s="8">
        <v>6241</v>
      </c>
      <c r="G1140" s="8">
        <v>109939</v>
      </c>
      <c r="H1140" s="8">
        <v>402155</v>
      </c>
      <c r="I1140" s="8">
        <v>1153435.143243453</v>
      </c>
      <c r="J1140" s="8">
        <v>500</v>
      </c>
      <c r="K1140" s="8">
        <v>500</v>
      </c>
      <c r="L1140" s="7">
        <f t="shared" si="71"/>
        <v>518335</v>
      </c>
      <c r="M1140" s="7">
        <f t="shared" si="68"/>
        <v>1671770.143243453</v>
      </c>
      <c r="N1140" s="8"/>
      <c r="O1140" s="8"/>
    </row>
    <row r="1141" spans="1:15" x14ac:dyDescent="0.25">
      <c r="A1141" s="9">
        <v>41313</v>
      </c>
      <c r="B1141" s="9">
        <f t="shared" si="69"/>
        <v>4</v>
      </c>
      <c r="C1141" s="9">
        <f t="shared" si="70"/>
        <v>0</v>
      </c>
      <c r="D1141" s="7" t="s">
        <v>1092</v>
      </c>
      <c r="E1141" s="8">
        <v>1543</v>
      </c>
      <c r="F1141" s="8">
        <v>5527</v>
      </c>
      <c r="G1141" s="8">
        <v>74824</v>
      </c>
      <c r="H1141" s="8">
        <v>45172</v>
      </c>
      <c r="I1141" s="8">
        <v>1253952.4737047218</v>
      </c>
      <c r="J1141" s="8">
        <v>500</v>
      </c>
      <c r="K1141" s="8">
        <v>500</v>
      </c>
      <c r="L1141" s="7">
        <f t="shared" si="71"/>
        <v>125523</v>
      </c>
      <c r="M1141" s="7">
        <f t="shared" si="68"/>
        <v>1379475.4737047218</v>
      </c>
      <c r="N1141" s="8"/>
      <c r="O1141" s="8"/>
    </row>
    <row r="1142" spans="1:15" x14ac:dyDescent="0.25">
      <c r="A1142" s="9">
        <v>41314</v>
      </c>
      <c r="B1142" s="9">
        <f t="shared" si="69"/>
        <v>4</v>
      </c>
      <c r="C1142" s="9">
        <f t="shared" si="70"/>
        <v>0</v>
      </c>
      <c r="D1142" s="7" t="s">
        <v>1093</v>
      </c>
      <c r="E1142" s="8">
        <v>1051</v>
      </c>
      <c r="F1142" s="8">
        <v>6052</v>
      </c>
      <c r="G1142" s="8">
        <v>62808</v>
      </c>
      <c r="H1142" s="8">
        <v>99854</v>
      </c>
      <c r="I1142" s="8">
        <v>848289.41254149401</v>
      </c>
      <c r="J1142" s="8">
        <v>500</v>
      </c>
      <c r="K1142" s="8">
        <v>500</v>
      </c>
      <c r="L1142" s="7">
        <f t="shared" si="71"/>
        <v>168714</v>
      </c>
      <c r="M1142" s="7">
        <f t="shared" si="68"/>
        <v>1017003.412541494</v>
      </c>
      <c r="N1142" s="8"/>
      <c r="O1142" s="8"/>
    </row>
    <row r="1143" spans="1:15" x14ac:dyDescent="0.25">
      <c r="A1143" s="9">
        <v>41315</v>
      </c>
      <c r="B1143" s="9">
        <f t="shared" si="69"/>
        <v>4</v>
      </c>
      <c r="C1143" s="9">
        <f t="shared" si="70"/>
        <v>0</v>
      </c>
      <c r="D1143" s="7" t="s">
        <v>1094</v>
      </c>
      <c r="E1143" s="8">
        <v>1344</v>
      </c>
      <c r="F1143" s="8">
        <v>9652</v>
      </c>
      <c r="G1143" s="8">
        <v>86614</v>
      </c>
      <c r="H1143" s="8">
        <v>91647</v>
      </c>
      <c r="I1143" s="8">
        <v>1112765.3359624876</v>
      </c>
      <c r="J1143" s="8">
        <v>500</v>
      </c>
      <c r="K1143" s="8">
        <v>500</v>
      </c>
      <c r="L1143" s="7">
        <f t="shared" si="71"/>
        <v>187913</v>
      </c>
      <c r="M1143" s="7">
        <f t="shared" si="68"/>
        <v>1300678.3359624876</v>
      </c>
      <c r="N1143" s="8"/>
      <c r="O1143" s="8"/>
    </row>
    <row r="1144" spans="1:15" x14ac:dyDescent="0.25">
      <c r="A1144" s="9">
        <v>41316</v>
      </c>
      <c r="B1144" s="9">
        <f t="shared" si="69"/>
        <v>4</v>
      </c>
      <c r="C1144" s="9">
        <f t="shared" si="70"/>
        <v>0</v>
      </c>
      <c r="D1144" s="7" t="s">
        <v>1095</v>
      </c>
      <c r="E1144" s="8">
        <v>1514</v>
      </c>
      <c r="F1144" s="8">
        <v>5679</v>
      </c>
      <c r="G1144" s="8">
        <v>82001</v>
      </c>
      <c r="H1144" s="8">
        <v>81177</v>
      </c>
      <c r="I1144" s="8">
        <v>1216554.5006878299</v>
      </c>
      <c r="J1144" s="8">
        <v>500</v>
      </c>
      <c r="K1144" s="8">
        <v>500</v>
      </c>
      <c r="L1144" s="7">
        <f t="shared" si="71"/>
        <v>168857</v>
      </c>
      <c r="M1144" s="7">
        <f t="shared" si="68"/>
        <v>1385411.5006878299</v>
      </c>
      <c r="N1144" s="8"/>
      <c r="O1144" s="8"/>
    </row>
    <row r="1145" spans="1:15" x14ac:dyDescent="0.25">
      <c r="A1145" s="9">
        <v>41317</v>
      </c>
      <c r="B1145" s="9">
        <f t="shared" si="69"/>
        <v>4</v>
      </c>
      <c r="C1145" s="9">
        <f t="shared" si="70"/>
        <v>0</v>
      </c>
      <c r="D1145" s="7" t="s">
        <v>1096</v>
      </c>
      <c r="E1145" s="8">
        <v>1479</v>
      </c>
      <c r="F1145" s="8">
        <v>4264</v>
      </c>
      <c r="G1145" s="8">
        <v>79690</v>
      </c>
      <c r="H1145" s="8">
        <v>164102</v>
      </c>
      <c r="I1145" s="8">
        <v>1198612.1043674224</v>
      </c>
      <c r="J1145" s="8">
        <v>500</v>
      </c>
      <c r="K1145" s="8">
        <v>500</v>
      </c>
      <c r="L1145" s="7">
        <f t="shared" si="71"/>
        <v>248056</v>
      </c>
      <c r="M1145" s="7">
        <f t="shared" si="68"/>
        <v>1446668.1043674224</v>
      </c>
      <c r="N1145" s="8"/>
      <c r="O1145" s="8"/>
    </row>
    <row r="1146" spans="1:15" x14ac:dyDescent="0.25">
      <c r="A1146" s="9">
        <v>41318</v>
      </c>
      <c r="B1146" s="9">
        <f t="shared" si="69"/>
        <v>4</v>
      </c>
      <c r="C1146" s="9">
        <f t="shared" si="70"/>
        <v>0</v>
      </c>
      <c r="D1146" s="7" t="s">
        <v>1097</v>
      </c>
      <c r="E1146" s="8">
        <v>1532</v>
      </c>
      <c r="F1146" s="8">
        <v>2065</v>
      </c>
      <c r="G1146" s="8">
        <v>117757</v>
      </c>
      <c r="H1146" s="8">
        <v>331756</v>
      </c>
      <c r="I1146" s="8">
        <v>1225629.3218054371</v>
      </c>
      <c r="J1146" s="8">
        <v>500</v>
      </c>
      <c r="K1146" s="8">
        <v>500</v>
      </c>
      <c r="L1146" s="7">
        <f t="shared" si="71"/>
        <v>451578</v>
      </c>
      <c r="M1146" s="7">
        <f t="shared" si="68"/>
        <v>1677207.3218054371</v>
      </c>
      <c r="N1146" s="8"/>
      <c r="O1146" s="8"/>
    </row>
    <row r="1147" spans="1:15" x14ac:dyDescent="0.25">
      <c r="A1147" s="9">
        <v>41319</v>
      </c>
      <c r="B1147" s="9">
        <f t="shared" si="69"/>
        <v>4</v>
      </c>
      <c r="C1147" s="9">
        <f t="shared" si="70"/>
        <v>0</v>
      </c>
      <c r="D1147" s="7" t="s">
        <v>1098</v>
      </c>
      <c r="E1147" s="8">
        <v>508</v>
      </c>
      <c r="F1147" s="8">
        <v>2988</v>
      </c>
      <c r="G1147" s="8">
        <v>26191</v>
      </c>
      <c r="H1147" s="8">
        <v>10693</v>
      </c>
      <c r="I1147" s="8">
        <v>403662.04582165991</v>
      </c>
      <c r="J1147" s="8">
        <v>500</v>
      </c>
      <c r="K1147" s="8">
        <v>500</v>
      </c>
      <c r="L1147" s="7">
        <f t="shared" si="71"/>
        <v>39872</v>
      </c>
      <c r="M1147" s="7">
        <f t="shared" si="68"/>
        <v>443534.04582165991</v>
      </c>
      <c r="N1147" s="8"/>
      <c r="O1147" s="8"/>
    </row>
    <row r="1148" spans="1:15" x14ac:dyDescent="0.25">
      <c r="A1148" s="9">
        <v>41320</v>
      </c>
      <c r="B1148" s="9">
        <f t="shared" si="69"/>
        <v>4</v>
      </c>
      <c r="C1148" s="9">
        <f t="shared" si="70"/>
        <v>0</v>
      </c>
      <c r="D1148" s="7" t="s">
        <v>1099</v>
      </c>
      <c r="E1148" s="8">
        <v>630</v>
      </c>
      <c r="F1148" s="8">
        <v>2181</v>
      </c>
      <c r="G1148" s="8">
        <v>40346</v>
      </c>
      <c r="H1148" s="8">
        <v>108695</v>
      </c>
      <c r="I1148" s="8">
        <v>500798.91308012977</v>
      </c>
      <c r="J1148" s="8">
        <v>500</v>
      </c>
      <c r="K1148" s="8">
        <v>500</v>
      </c>
      <c r="L1148" s="7">
        <f t="shared" si="71"/>
        <v>151222</v>
      </c>
      <c r="M1148" s="7">
        <f t="shared" si="68"/>
        <v>652020.91308012977</v>
      </c>
      <c r="N1148" s="8"/>
      <c r="O1148" s="8"/>
    </row>
    <row r="1149" spans="1:15" x14ac:dyDescent="0.25">
      <c r="A1149" s="9">
        <v>41321</v>
      </c>
      <c r="B1149" s="9">
        <f t="shared" si="69"/>
        <v>4</v>
      </c>
      <c r="C1149" s="9">
        <f t="shared" si="70"/>
        <v>0</v>
      </c>
      <c r="D1149" s="7" t="s">
        <v>1100</v>
      </c>
      <c r="E1149" s="8">
        <v>1297</v>
      </c>
      <c r="F1149" s="8">
        <v>4088</v>
      </c>
      <c r="G1149" s="8">
        <v>116125</v>
      </c>
      <c r="H1149" s="8">
        <v>594571</v>
      </c>
      <c r="I1149" s="8">
        <v>1015115.2471208241</v>
      </c>
      <c r="J1149" s="8">
        <v>500</v>
      </c>
      <c r="K1149" s="8">
        <v>500</v>
      </c>
      <c r="L1149" s="7">
        <f t="shared" si="71"/>
        <v>714784</v>
      </c>
      <c r="M1149" s="7">
        <f t="shared" si="68"/>
        <v>1729899.2471208242</v>
      </c>
      <c r="N1149" s="8"/>
      <c r="O1149" s="8"/>
    </row>
    <row r="1150" spans="1:15" x14ac:dyDescent="0.25">
      <c r="A1150" s="9">
        <v>41322</v>
      </c>
      <c r="B1150" s="9">
        <f t="shared" si="69"/>
        <v>4</v>
      </c>
      <c r="C1150" s="9">
        <f t="shared" si="70"/>
        <v>0</v>
      </c>
      <c r="D1150" s="7" t="s">
        <v>1101</v>
      </c>
      <c r="E1150" s="8">
        <v>983</v>
      </c>
      <c r="F1150" s="8">
        <v>6743</v>
      </c>
      <c r="G1150" s="8">
        <v>50819</v>
      </c>
      <c r="H1150" s="8">
        <v>68146</v>
      </c>
      <c r="I1150" s="8">
        <v>795059.92141053174</v>
      </c>
      <c r="J1150" s="8">
        <v>500</v>
      </c>
      <c r="K1150" s="8">
        <v>500</v>
      </c>
      <c r="L1150" s="7">
        <f t="shared" si="71"/>
        <v>125708</v>
      </c>
      <c r="M1150" s="7">
        <f t="shared" si="68"/>
        <v>920767.92141053174</v>
      </c>
      <c r="N1150" s="8"/>
      <c r="O1150" s="8"/>
    </row>
    <row r="1151" spans="1:15" x14ac:dyDescent="0.25">
      <c r="A1151" s="9">
        <v>41323</v>
      </c>
      <c r="B1151" s="9">
        <f t="shared" si="69"/>
        <v>4</v>
      </c>
      <c r="C1151" s="9">
        <f t="shared" si="70"/>
        <v>0</v>
      </c>
      <c r="D1151" s="7" t="s">
        <v>1102</v>
      </c>
      <c r="E1151" s="8">
        <v>1760</v>
      </c>
      <c r="F1151" s="8">
        <v>9978</v>
      </c>
      <c r="G1151" s="8">
        <v>86040</v>
      </c>
      <c r="H1151" s="8">
        <v>341407</v>
      </c>
      <c r="I1151" s="8">
        <v>1405906.1407601242</v>
      </c>
      <c r="J1151" s="8">
        <v>500</v>
      </c>
      <c r="K1151" s="8">
        <v>500</v>
      </c>
      <c r="L1151" s="7">
        <f t="shared" si="71"/>
        <v>437425</v>
      </c>
      <c r="M1151" s="7">
        <f t="shared" si="68"/>
        <v>1843331.1407601242</v>
      </c>
      <c r="N1151" s="8"/>
      <c r="O1151" s="8"/>
    </row>
    <row r="1152" spans="1:15" x14ac:dyDescent="0.25">
      <c r="A1152" s="9">
        <v>41324</v>
      </c>
      <c r="B1152" s="9">
        <f t="shared" si="69"/>
        <v>4</v>
      </c>
      <c r="C1152" s="9">
        <f t="shared" si="70"/>
        <v>0</v>
      </c>
      <c r="D1152" s="7" t="s">
        <v>1103</v>
      </c>
      <c r="E1152" s="8">
        <v>756</v>
      </c>
      <c r="F1152" s="8">
        <v>2541</v>
      </c>
      <c r="G1152" s="8">
        <v>39402</v>
      </c>
      <c r="H1152" s="8">
        <v>43238</v>
      </c>
      <c r="I1152" s="8">
        <v>617750.40250265831</v>
      </c>
      <c r="J1152" s="8">
        <v>500</v>
      </c>
      <c r="K1152" s="8">
        <v>500</v>
      </c>
      <c r="L1152" s="7">
        <f t="shared" si="71"/>
        <v>85181</v>
      </c>
      <c r="M1152" s="7">
        <f t="shared" si="68"/>
        <v>702931.40250265831</v>
      </c>
      <c r="N1152" s="8"/>
      <c r="O1152" s="8"/>
    </row>
    <row r="1153" spans="1:15" x14ac:dyDescent="0.25">
      <c r="A1153" s="9">
        <v>41325</v>
      </c>
      <c r="B1153" s="9">
        <f t="shared" si="69"/>
        <v>4</v>
      </c>
      <c r="C1153" s="9">
        <f t="shared" si="70"/>
        <v>0</v>
      </c>
      <c r="D1153" s="7" t="s">
        <v>1104</v>
      </c>
      <c r="E1153" s="8">
        <v>1500</v>
      </c>
      <c r="F1153" s="8">
        <v>7279</v>
      </c>
      <c r="G1153" s="8">
        <v>96489</v>
      </c>
      <c r="H1153" s="8">
        <v>396079</v>
      </c>
      <c r="I1153" s="8">
        <v>1198871.4119417737</v>
      </c>
      <c r="J1153" s="8">
        <v>500</v>
      </c>
      <c r="K1153" s="8">
        <v>500</v>
      </c>
      <c r="L1153" s="7">
        <f t="shared" si="71"/>
        <v>499847</v>
      </c>
      <c r="M1153" s="7">
        <f t="shared" si="68"/>
        <v>1698718.4119417737</v>
      </c>
      <c r="N1153" s="8"/>
      <c r="O1153" s="8"/>
    </row>
    <row r="1154" spans="1:15" x14ac:dyDescent="0.25">
      <c r="A1154" s="9">
        <v>41326</v>
      </c>
      <c r="B1154" s="9">
        <f t="shared" si="69"/>
        <v>4</v>
      </c>
      <c r="C1154" s="9">
        <f t="shared" si="70"/>
        <v>0</v>
      </c>
      <c r="D1154" s="7" t="s">
        <v>1105</v>
      </c>
      <c r="E1154" s="8">
        <v>1551</v>
      </c>
      <c r="F1154" s="8">
        <v>5964</v>
      </c>
      <c r="G1154" s="8">
        <v>96288</v>
      </c>
      <c r="H1154" s="8">
        <v>212003</v>
      </c>
      <c r="I1154" s="8">
        <v>1257386.2815505709</v>
      </c>
      <c r="J1154" s="8">
        <v>500</v>
      </c>
      <c r="K1154" s="8">
        <v>500</v>
      </c>
      <c r="L1154" s="7">
        <f t="shared" si="71"/>
        <v>314255</v>
      </c>
      <c r="M1154" s="7">
        <f t="shared" si="68"/>
        <v>1571641.2815505709</v>
      </c>
      <c r="N1154" s="8"/>
      <c r="O1154" s="8"/>
    </row>
    <row r="1155" spans="1:15" x14ac:dyDescent="0.25">
      <c r="A1155" s="9">
        <v>41327</v>
      </c>
      <c r="B1155" s="9">
        <f t="shared" si="69"/>
        <v>4</v>
      </c>
      <c r="C1155" s="9">
        <f t="shared" si="70"/>
        <v>0</v>
      </c>
      <c r="D1155" s="7" t="s">
        <v>2099</v>
      </c>
      <c r="E1155" s="8">
        <v>1484</v>
      </c>
      <c r="F1155" s="8">
        <v>7948</v>
      </c>
      <c r="G1155" s="8">
        <v>78691</v>
      </c>
      <c r="H1155" s="8">
        <v>154047</v>
      </c>
      <c r="I1155" s="8">
        <v>1190367.8242754431</v>
      </c>
      <c r="J1155" s="8">
        <v>500</v>
      </c>
      <c r="K1155" s="8">
        <v>500</v>
      </c>
      <c r="L1155" s="7">
        <f t="shared" si="71"/>
        <v>240686</v>
      </c>
      <c r="M1155" s="7">
        <f t="shared" si="68"/>
        <v>1431053.8242754431</v>
      </c>
      <c r="N1155" s="8"/>
      <c r="O1155" s="8"/>
    </row>
    <row r="1156" spans="1:15" x14ac:dyDescent="0.25">
      <c r="A1156" s="9">
        <v>41328</v>
      </c>
      <c r="B1156" s="9">
        <f t="shared" si="69"/>
        <v>4</v>
      </c>
      <c r="C1156" s="9">
        <f t="shared" si="70"/>
        <v>0</v>
      </c>
      <c r="D1156" s="7" t="s">
        <v>1106</v>
      </c>
      <c r="E1156" s="8">
        <v>1543</v>
      </c>
      <c r="F1156" s="8">
        <v>8080</v>
      </c>
      <c r="G1156" s="8">
        <v>101281</v>
      </c>
      <c r="H1156" s="8">
        <v>170914</v>
      </c>
      <c r="I1156" s="8">
        <v>1245627.5315415221</v>
      </c>
      <c r="J1156" s="8">
        <v>500</v>
      </c>
      <c r="K1156" s="8">
        <v>500</v>
      </c>
      <c r="L1156" s="7">
        <f t="shared" si="71"/>
        <v>280275</v>
      </c>
      <c r="M1156" s="7">
        <f t="shared" si="68"/>
        <v>1525902.5315415221</v>
      </c>
      <c r="N1156" s="8"/>
      <c r="O1156" s="8"/>
    </row>
    <row r="1157" spans="1:15" x14ac:dyDescent="0.25">
      <c r="A1157" s="9">
        <v>41329</v>
      </c>
      <c r="B1157" s="9">
        <f t="shared" si="69"/>
        <v>4</v>
      </c>
      <c r="C1157" s="9">
        <f t="shared" si="70"/>
        <v>0</v>
      </c>
      <c r="D1157" s="7" t="s">
        <v>1107</v>
      </c>
      <c r="E1157" s="8">
        <v>1434</v>
      </c>
      <c r="F1157" s="8">
        <v>4533</v>
      </c>
      <c r="G1157" s="8">
        <v>84428</v>
      </c>
      <c r="H1157" s="8">
        <v>148000</v>
      </c>
      <c r="I1157" s="8">
        <v>1176014.1604866341</v>
      </c>
      <c r="J1157" s="8">
        <v>500</v>
      </c>
      <c r="K1157" s="8">
        <v>500</v>
      </c>
      <c r="L1157" s="7">
        <f t="shared" si="71"/>
        <v>236961</v>
      </c>
      <c r="M1157" s="7">
        <f t="shared" si="68"/>
        <v>1412975.1604866341</v>
      </c>
      <c r="N1157" s="8"/>
      <c r="O1157" s="8"/>
    </row>
    <row r="1158" spans="1:15" x14ac:dyDescent="0.25">
      <c r="A1158" s="9">
        <v>41331</v>
      </c>
      <c r="B1158" s="9">
        <f t="shared" si="69"/>
        <v>4</v>
      </c>
      <c r="C1158" s="9">
        <f t="shared" si="70"/>
        <v>0</v>
      </c>
      <c r="D1158" s="7" t="s">
        <v>2100</v>
      </c>
      <c r="E1158" s="8">
        <v>1020</v>
      </c>
      <c r="F1158" s="8">
        <v>5674</v>
      </c>
      <c r="G1158" s="8">
        <v>52155</v>
      </c>
      <c r="H1158" s="8">
        <v>87110</v>
      </c>
      <c r="I1158" s="8">
        <v>832881.70937973424</v>
      </c>
      <c r="J1158" s="8">
        <v>500</v>
      </c>
      <c r="K1158" s="8">
        <v>500</v>
      </c>
      <c r="L1158" s="7">
        <f t="shared" si="71"/>
        <v>144939</v>
      </c>
      <c r="M1158" s="7">
        <f t="shared" ref="M1158:M1221" si="72">L1158+I1158</f>
        <v>977820.70937973424</v>
      </c>
      <c r="N1158" s="8"/>
      <c r="O1158" s="8"/>
    </row>
    <row r="1159" spans="1:15" x14ac:dyDescent="0.25">
      <c r="A1159" s="9">
        <v>41332</v>
      </c>
      <c r="B1159" s="9">
        <f t="shared" ref="B1159:B1222" si="73">INT(A1159/10000)</f>
        <v>4</v>
      </c>
      <c r="C1159" s="9">
        <f t="shared" ref="C1159:C1222" si="74">IF(E1159&lt;=10000,0,IF(E1159&lt;=20000,1,IF(E1159&lt;=50000,2,3)))</f>
        <v>0</v>
      </c>
      <c r="D1159" s="7" t="s">
        <v>2101</v>
      </c>
      <c r="E1159" s="8">
        <v>3638</v>
      </c>
      <c r="F1159" s="8">
        <v>11318</v>
      </c>
      <c r="G1159" s="8">
        <v>278985</v>
      </c>
      <c r="H1159" s="8">
        <v>978791</v>
      </c>
      <c r="I1159" s="8">
        <v>2872229.5612261002</v>
      </c>
      <c r="J1159" s="8">
        <v>500</v>
      </c>
      <c r="K1159" s="8">
        <v>500</v>
      </c>
      <c r="L1159" s="7">
        <f t="shared" ref="L1159:L1222" si="75">F1159/J1159*500+G1159/K1159*500+H1159</f>
        <v>1269094</v>
      </c>
      <c r="M1159" s="7">
        <f t="shared" si="72"/>
        <v>4141323.5612261002</v>
      </c>
      <c r="N1159" s="8"/>
      <c r="O1159" s="8"/>
    </row>
    <row r="1160" spans="1:15" x14ac:dyDescent="0.25">
      <c r="A1160" s="9">
        <v>41333</v>
      </c>
      <c r="B1160" s="9">
        <f t="shared" si="73"/>
        <v>4</v>
      </c>
      <c r="C1160" s="9">
        <f t="shared" si="74"/>
        <v>0</v>
      </c>
      <c r="D1160" s="7" t="s">
        <v>2102</v>
      </c>
      <c r="E1160" s="8">
        <v>511</v>
      </c>
      <c r="F1160" s="8">
        <v>2829</v>
      </c>
      <c r="G1160" s="8">
        <v>27277</v>
      </c>
      <c r="H1160" s="8">
        <v>25316</v>
      </c>
      <c r="I1160" s="8">
        <v>417848.97993915313</v>
      </c>
      <c r="J1160" s="8">
        <v>500</v>
      </c>
      <c r="K1160" s="8">
        <v>500</v>
      </c>
      <c r="L1160" s="7">
        <f t="shared" si="75"/>
        <v>55422</v>
      </c>
      <c r="M1160" s="7">
        <f t="shared" si="72"/>
        <v>473270.97993915313</v>
      </c>
      <c r="N1160" s="8"/>
      <c r="O1160" s="8"/>
    </row>
    <row r="1161" spans="1:15" x14ac:dyDescent="0.25">
      <c r="A1161" s="9">
        <v>41334</v>
      </c>
      <c r="B1161" s="9">
        <f t="shared" si="73"/>
        <v>4</v>
      </c>
      <c r="C1161" s="9">
        <f t="shared" si="74"/>
        <v>0</v>
      </c>
      <c r="D1161" s="7" t="s">
        <v>2103</v>
      </c>
      <c r="E1161" s="8">
        <v>1770</v>
      </c>
      <c r="F1161" s="8">
        <v>7865</v>
      </c>
      <c r="G1161" s="8">
        <v>95960</v>
      </c>
      <c r="H1161" s="8">
        <v>334498</v>
      </c>
      <c r="I1161" s="8">
        <v>1416173.9429470685</v>
      </c>
      <c r="J1161" s="8">
        <v>500</v>
      </c>
      <c r="K1161" s="8">
        <v>500</v>
      </c>
      <c r="L1161" s="7">
        <f t="shared" si="75"/>
        <v>438323</v>
      </c>
      <c r="M1161" s="7">
        <f t="shared" si="72"/>
        <v>1854496.9429470685</v>
      </c>
      <c r="N1161" s="8"/>
      <c r="O1161" s="8"/>
    </row>
    <row r="1162" spans="1:15" x14ac:dyDescent="0.25">
      <c r="A1162" s="9">
        <v>41335</v>
      </c>
      <c r="B1162" s="9">
        <f t="shared" si="73"/>
        <v>4</v>
      </c>
      <c r="C1162" s="9">
        <f t="shared" si="74"/>
        <v>0</v>
      </c>
      <c r="D1162" s="7" t="s">
        <v>2104</v>
      </c>
      <c r="E1162" s="8">
        <v>783</v>
      </c>
      <c r="F1162" s="8">
        <v>3969</v>
      </c>
      <c r="G1162" s="8">
        <v>54132</v>
      </c>
      <c r="H1162" s="8">
        <v>63284</v>
      </c>
      <c r="I1162" s="8">
        <v>642709.31353099155</v>
      </c>
      <c r="J1162" s="8">
        <v>500</v>
      </c>
      <c r="K1162" s="8">
        <v>500</v>
      </c>
      <c r="L1162" s="7">
        <f t="shared" si="75"/>
        <v>121385</v>
      </c>
      <c r="M1162" s="7">
        <f t="shared" si="72"/>
        <v>764094.31353099155</v>
      </c>
      <c r="N1162" s="8"/>
      <c r="O1162" s="8"/>
    </row>
    <row r="1163" spans="1:15" x14ac:dyDescent="0.25">
      <c r="A1163" s="9">
        <v>41336</v>
      </c>
      <c r="B1163" s="9">
        <f t="shared" si="73"/>
        <v>4</v>
      </c>
      <c r="C1163" s="9">
        <f t="shared" si="74"/>
        <v>0</v>
      </c>
      <c r="D1163" s="7" t="s">
        <v>2105</v>
      </c>
      <c r="E1163" s="8">
        <v>643</v>
      </c>
      <c r="F1163" s="8">
        <v>6116</v>
      </c>
      <c r="G1163" s="8">
        <v>20587</v>
      </c>
      <c r="H1163" s="8">
        <v>24303</v>
      </c>
      <c r="I1163" s="8">
        <v>514764.93029668514</v>
      </c>
      <c r="J1163" s="8">
        <v>500</v>
      </c>
      <c r="K1163" s="8">
        <v>500</v>
      </c>
      <c r="L1163" s="7">
        <f t="shared" si="75"/>
        <v>51006</v>
      </c>
      <c r="M1163" s="7">
        <f t="shared" si="72"/>
        <v>565770.93029668508</v>
      </c>
      <c r="N1163" s="8"/>
      <c r="O1163" s="8"/>
    </row>
    <row r="1164" spans="1:15" x14ac:dyDescent="0.25">
      <c r="A1164" s="9">
        <v>41337</v>
      </c>
      <c r="B1164" s="9">
        <f t="shared" si="73"/>
        <v>4</v>
      </c>
      <c r="C1164" s="9">
        <f t="shared" si="74"/>
        <v>0</v>
      </c>
      <c r="D1164" s="7" t="s">
        <v>2106</v>
      </c>
      <c r="E1164" s="8">
        <v>1180</v>
      </c>
      <c r="F1164" s="8">
        <v>4854</v>
      </c>
      <c r="G1164" s="8">
        <v>73262</v>
      </c>
      <c r="H1164" s="8">
        <v>98056</v>
      </c>
      <c r="I1164" s="8">
        <v>955178.20265510108</v>
      </c>
      <c r="J1164" s="8">
        <v>500</v>
      </c>
      <c r="K1164" s="8">
        <v>500</v>
      </c>
      <c r="L1164" s="7">
        <f t="shared" si="75"/>
        <v>176172</v>
      </c>
      <c r="M1164" s="7">
        <f t="shared" si="72"/>
        <v>1131350.2026551012</v>
      </c>
      <c r="N1164" s="8"/>
      <c r="O1164" s="8"/>
    </row>
    <row r="1165" spans="1:15" x14ac:dyDescent="0.25">
      <c r="A1165" s="9">
        <v>41338</v>
      </c>
      <c r="B1165" s="9">
        <f t="shared" si="73"/>
        <v>4</v>
      </c>
      <c r="C1165" s="9">
        <f t="shared" si="74"/>
        <v>0</v>
      </c>
      <c r="D1165" s="7" t="s">
        <v>1108</v>
      </c>
      <c r="E1165" s="8">
        <v>2261</v>
      </c>
      <c r="F1165" s="8">
        <v>10438</v>
      </c>
      <c r="G1165" s="8">
        <v>159793</v>
      </c>
      <c r="H1165" s="8">
        <v>1199065</v>
      </c>
      <c r="I1165" s="8">
        <v>1725764.880473621</v>
      </c>
      <c r="J1165" s="8">
        <v>500</v>
      </c>
      <c r="K1165" s="8">
        <v>500</v>
      </c>
      <c r="L1165" s="7">
        <f t="shared" si="75"/>
        <v>1369296</v>
      </c>
      <c r="M1165" s="7">
        <f t="shared" si="72"/>
        <v>3095060.8804736212</v>
      </c>
      <c r="N1165" s="8"/>
      <c r="O1165" s="8"/>
    </row>
    <row r="1166" spans="1:15" x14ac:dyDescent="0.25">
      <c r="A1166" s="9">
        <v>41340</v>
      </c>
      <c r="B1166" s="9">
        <f t="shared" si="73"/>
        <v>4</v>
      </c>
      <c r="C1166" s="9">
        <f t="shared" si="74"/>
        <v>0</v>
      </c>
      <c r="D1166" s="7" t="s">
        <v>1109</v>
      </c>
      <c r="E1166" s="8">
        <v>539</v>
      </c>
      <c r="F1166" s="8">
        <v>2666</v>
      </c>
      <c r="G1166" s="8">
        <v>42519</v>
      </c>
      <c r="H1166" s="8">
        <v>65896</v>
      </c>
      <c r="I1166" s="8">
        <v>457207.04172305827</v>
      </c>
      <c r="J1166" s="8">
        <v>500</v>
      </c>
      <c r="K1166" s="8">
        <v>500</v>
      </c>
      <c r="L1166" s="7">
        <f t="shared" si="75"/>
        <v>111081</v>
      </c>
      <c r="M1166" s="7">
        <f t="shared" si="72"/>
        <v>568288.04172305833</v>
      </c>
      <c r="N1166" s="8"/>
      <c r="O1166" s="8"/>
    </row>
    <row r="1167" spans="1:15" x14ac:dyDescent="0.25">
      <c r="A1167" s="9">
        <v>41341</v>
      </c>
      <c r="B1167" s="9">
        <f t="shared" si="73"/>
        <v>4</v>
      </c>
      <c r="C1167" s="9">
        <f t="shared" si="74"/>
        <v>0</v>
      </c>
      <c r="D1167" s="7" t="s">
        <v>2107</v>
      </c>
      <c r="E1167" s="8">
        <v>629</v>
      </c>
      <c r="F1167" s="8">
        <v>7109</v>
      </c>
      <c r="G1167" s="8">
        <v>47173</v>
      </c>
      <c r="H1167" s="8">
        <v>23816</v>
      </c>
      <c r="I1167" s="8">
        <v>520476.98955898813</v>
      </c>
      <c r="J1167" s="8">
        <v>500</v>
      </c>
      <c r="K1167" s="8">
        <v>500</v>
      </c>
      <c r="L1167" s="7">
        <f t="shared" si="75"/>
        <v>78098</v>
      </c>
      <c r="M1167" s="7">
        <f t="shared" si="72"/>
        <v>598574.98955898813</v>
      </c>
      <c r="N1167" s="8"/>
      <c r="O1167" s="8"/>
    </row>
    <row r="1168" spans="1:15" x14ac:dyDescent="0.25">
      <c r="A1168" s="9">
        <v>41342</v>
      </c>
      <c r="B1168" s="9">
        <f t="shared" si="73"/>
        <v>4</v>
      </c>
      <c r="C1168" s="9">
        <f t="shared" si="74"/>
        <v>0</v>
      </c>
      <c r="D1168" s="7" t="s">
        <v>1110</v>
      </c>
      <c r="E1168" s="8">
        <v>2859</v>
      </c>
      <c r="F1168" s="8">
        <v>25092</v>
      </c>
      <c r="G1168" s="8">
        <v>216136</v>
      </c>
      <c r="H1168" s="8">
        <v>640338</v>
      </c>
      <c r="I1168" s="8">
        <v>2307317.8744365801</v>
      </c>
      <c r="J1168" s="8">
        <v>500</v>
      </c>
      <c r="K1168" s="8">
        <v>500</v>
      </c>
      <c r="L1168" s="7">
        <f t="shared" si="75"/>
        <v>881566</v>
      </c>
      <c r="M1168" s="7">
        <f t="shared" si="72"/>
        <v>3188883.8744365801</v>
      </c>
      <c r="N1168" s="8"/>
      <c r="O1168" s="8"/>
    </row>
    <row r="1169" spans="1:15" x14ac:dyDescent="0.25">
      <c r="A1169" s="9">
        <v>41343</v>
      </c>
      <c r="B1169" s="9">
        <f t="shared" si="73"/>
        <v>4</v>
      </c>
      <c r="C1169" s="9">
        <f t="shared" si="74"/>
        <v>0</v>
      </c>
      <c r="D1169" s="7" t="s">
        <v>1111</v>
      </c>
      <c r="E1169" s="8">
        <v>3126</v>
      </c>
      <c r="F1169" s="8">
        <v>13691</v>
      </c>
      <c r="G1169" s="8">
        <v>296188</v>
      </c>
      <c r="H1169" s="8">
        <v>628695</v>
      </c>
      <c r="I1169" s="8">
        <v>2567713.8870986179</v>
      </c>
      <c r="J1169" s="8">
        <v>500</v>
      </c>
      <c r="K1169" s="8">
        <v>500</v>
      </c>
      <c r="L1169" s="7">
        <f t="shared" si="75"/>
        <v>938574</v>
      </c>
      <c r="M1169" s="7">
        <f t="shared" si="72"/>
        <v>3506287.8870986179</v>
      </c>
      <c r="N1169" s="8"/>
      <c r="O1169" s="8"/>
    </row>
    <row r="1170" spans="1:15" x14ac:dyDescent="0.25">
      <c r="A1170" s="9">
        <v>41344</v>
      </c>
      <c r="B1170" s="9">
        <f t="shared" si="73"/>
        <v>4</v>
      </c>
      <c r="C1170" s="9">
        <f t="shared" si="74"/>
        <v>0</v>
      </c>
      <c r="D1170" s="7" t="s">
        <v>1112</v>
      </c>
      <c r="E1170" s="8">
        <v>5072</v>
      </c>
      <c r="F1170" s="8">
        <v>11332</v>
      </c>
      <c r="G1170" s="8">
        <v>550052</v>
      </c>
      <c r="H1170" s="8">
        <v>1806652</v>
      </c>
      <c r="I1170" s="8">
        <v>3985755.9537126292</v>
      </c>
      <c r="J1170" s="8">
        <v>500</v>
      </c>
      <c r="K1170" s="8">
        <v>500</v>
      </c>
      <c r="L1170" s="7">
        <f t="shared" si="75"/>
        <v>2368036</v>
      </c>
      <c r="M1170" s="7">
        <f t="shared" si="72"/>
        <v>6353791.9537126292</v>
      </c>
      <c r="N1170" s="8"/>
      <c r="O1170" s="8"/>
    </row>
    <row r="1171" spans="1:15" x14ac:dyDescent="0.25">
      <c r="A1171" s="9">
        <v>41401</v>
      </c>
      <c r="B1171" s="9">
        <f t="shared" si="73"/>
        <v>4</v>
      </c>
      <c r="C1171" s="9">
        <f t="shared" si="74"/>
        <v>0</v>
      </c>
      <c r="D1171" s="7" t="s">
        <v>1113</v>
      </c>
      <c r="E1171" s="8">
        <v>669</v>
      </c>
      <c r="F1171" s="8">
        <v>10525</v>
      </c>
      <c r="G1171" s="8">
        <v>30867</v>
      </c>
      <c r="H1171" s="8">
        <v>31268</v>
      </c>
      <c r="I1171" s="8">
        <v>528910.70401006483</v>
      </c>
      <c r="J1171" s="8">
        <v>500</v>
      </c>
      <c r="K1171" s="8">
        <v>500</v>
      </c>
      <c r="L1171" s="7">
        <f t="shared" si="75"/>
        <v>72660</v>
      </c>
      <c r="M1171" s="7">
        <f t="shared" si="72"/>
        <v>601570.70401006483</v>
      </c>
      <c r="N1171" s="8"/>
      <c r="O1171" s="8"/>
    </row>
    <row r="1172" spans="1:15" x14ac:dyDescent="0.25">
      <c r="A1172" s="9">
        <v>41402</v>
      </c>
      <c r="B1172" s="9">
        <f t="shared" si="73"/>
        <v>4</v>
      </c>
      <c r="C1172" s="9">
        <f t="shared" si="74"/>
        <v>0</v>
      </c>
      <c r="D1172" s="7" t="s">
        <v>1114</v>
      </c>
      <c r="E1172" s="8">
        <v>5120</v>
      </c>
      <c r="F1172" s="8">
        <v>33228</v>
      </c>
      <c r="G1172" s="8">
        <v>277591</v>
      </c>
      <c r="H1172" s="8">
        <v>1212476</v>
      </c>
      <c r="I1172" s="8">
        <v>4096899.6707440433</v>
      </c>
      <c r="J1172" s="8">
        <v>500</v>
      </c>
      <c r="K1172" s="8">
        <v>500</v>
      </c>
      <c r="L1172" s="7">
        <f t="shared" si="75"/>
        <v>1523295</v>
      </c>
      <c r="M1172" s="7">
        <f t="shared" si="72"/>
        <v>5620194.6707440428</v>
      </c>
      <c r="N1172" s="8"/>
      <c r="O1172" s="8"/>
    </row>
    <row r="1173" spans="1:15" x14ac:dyDescent="0.25">
      <c r="A1173" s="9">
        <v>41403</v>
      </c>
      <c r="B1173" s="9">
        <f t="shared" si="73"/>
        <v>4</v>
      </c>
      <c r="C1173" s="9">
        <f t="shared" si="74"/>
        <v>0</v>
      </c>
      <c r="D1173" s="7" t="s">
        <v>1115</v>
      </c>
      <c r="E1173" s="8">
        <v>2009</v>
      </c>
      <c r="F1173" s="8">
        <v>9353</v>
      </c>
      <c r="G1173" s="8">
        <v>133310</v>
      </c>
      <c r="H1173" s="8">
        <v>305019</v>
      </c>
      <c r="I1173" s="8">
        <v>1594868.3479609604</v>
      </c>
      <c r="J1173" s="8">
        <v>500</v>
      </c>
      <c r="K1173" s="8">
        <v>500</v>
      </c>
      <c r="L1173" s="7">
        <f t="shared" si="75"/>
        <v>447682</v>
      </c>
      <c r="M1173" s="7">
        <f t="shared" si="72"/>
        <v>2042550.3479609604</v>
      </c>
      <c r="N1173" s="8"/>
      <c r="O1173" s="8"/>
    </row>
    <row r="1174" spans="1:15" x14ac:dyDescent="0.25">
      <c r="A1174" s="9">
        <v>41404</v>
      </c>
      <c r="B1174" s="9">
        <f t="shared" si="73"/>
        <v>4</v>
      </c>
      <c r="C1174" s="9">
        <f t="shared" si="74"/>
        <v>0</v>
      </c>
      <c r="D1174" s="7" t="s">
        <v>1116</v>
      </c>
      <c r="E1174" s="8">
        <v>1544</v>
      </c>
      <c r="F1174" s="8">
        <v>22104</v>
      </c>
      <c r="G1174" s="8">
        <v>71666</v>
      </c>
      <c r="H1174" s="8">
        <v>64495</v>
      </c>
      <c r="I1174" s="8">
        <v>1241379.3133253569</v>
      </c>
      <c r="J1174" s="8">
        <v>500</v>
      </c>
      <c r="K1174" s="8">
        <v>500</v>
      </c>
      <c r="L1174" s="7">
        <f t="shared" si="75"/>
        <v>158265</v>
      </c>
      <c r="M1174" s="7">
        <f t="shared" si="72"/>
        <v>1399644.3133253569</v>
      </c>
      <c r="N1174" s="8"/>
      <c r="O1174" s="8"/>
    </row>
    <row r="1175" spans="1:15" x14ac:dyDescent="0.25">
      <c r="A1175" s="9">
        <v>41405</v>
      </c>
      <c r="B1175" s="9">
        <f t="shared" si="73"/>
        <v>4</v>
      </c>
      <c r="C1175" s="9">
        <f t="shared" si="74"/>
        <v>0</v>
      </c>
      <c r="D1175" s="7" t="s">
        <v>1117</v>
      </c>
      <c r="E1175" s="8">
        <v>1049</v>
      </c>
      <c r="F1175" s="8">
        <v>11622</v>
      </c>
      <c r="G1175" s="8">
        <v>56245</v>
      </c>
      <c r="H1175" s="8">
        <v>321586</v>
      </c>
      <c r="I1175" s="8">
        <v>805621.91082343238</v>
      </c>
      <c r="J1175" s="8">
        <v>500</v>
      </c>
      <c r="K1175" s="8">
        <v>500</v>
      </c>
      <c r="L1175" s="7">
        <f t="shared" si="75"/>
        <v>389453</v>
      </c>
      <c r="M1175" s="7">
        <f t="shared" si="72"/>
        <v>1195074.9108234323</v>
      </c>
      <c r="N1175" s="8"/>
      <c r="O1175" s="8"/>
    </row>
    <row r="1176" spans="1:15" x14ac:dyDescent="0.25">
      <c r="A1176" s="9">
        <v>41406</v>
      </c>
      <c r="B1176" s="9">
        <f t="shared" si="73"/>
        <v>4</v>
      </c>
      <c r="C1176" s="9">
        <f t="shared" si="74"/>
        <v>0</v>
      </c>
      <c r="D1176" s="7" t="s">
        <v>1118</v>
      </c>
      <c r="E1176" s="8">
        <v>1285</v>
      </c>
      <c r="F1176" s="8">
        <v>23679</v>
      </c>
      <c r="G1176" s="8">
        <v>62081</v>
      </c>
      <c r="H1176" s="8">
        <v>65476</v>
      </c>
      <c r="I1176" s="8">
        <v>1037056.0976802945</v>
      </c>
      <c r="J1176" s="8">
        <v>500</v>
      </c>
      <c r="K1176" s="8">
        <v>500</v>
      </c>
      <c r="L1176" s="7">
        <f t="shared" si="75"/>
        <v>151236</v>
      </c>
      <c r="M1176" s="7">
        <f t="shared" si="72"/>
        <v>1188292.0976802944</v>
      </c>
      <c r="N1176" s="8"/>
      <c r="O1176" s="8"/>
    </row>
    <row r="1177" spans="1:15" x14ac:dyDescent="0.25">
      <c r="A1177" s="9">
        <v>41407</v>
      </c>
      <c r="B1177" s="9">
        <f t="shared" si="73"/>
        <v>4</v>
      </c>
      <c r="C1177" s="9">
        <f t="shared" si="74"/>
        <v>0</v>
      </c>
      <c r="D1177" s="7" t="s">
        <v>1119</v>
      </c>
      <c r="E1177" s="8">
        <v>971</v>
      </c>
      <c r="F1177" s="8">
        <v>4830</v>
      </c>
      <c r="G1177" s="8">
        <v>63147</v>
      </c>
      <c r="H1177" s="8">
        <v>222686</v>
      </c>
      <c r="I1177" s="8">
        <v>795936.89187769697</v>
      </c>
      <c r="J1177" s="8">
        <v>500</v>
      </c>
      <c r="K1177" s="8">
        <v>500</v>
      </c>
      <c r="L1177" s="7">
        <f t="shared" si="75"/>
        <v>290663</v>
      </c>
      <c r="M1177" s="7">
        <f t="shared" si="72"/>
        <v>1086599.8918776968</v>
      </c>
      <c r="N1177" s="8"/>
      <c r="O1177" s="8"/>
    </row>
    <row r="1178" spans="1:15" x14ac:dyDescent="0.25">
      <c r="A1178" s="9">
        <v>41408</v>
      </c>
      <c r="B1178" s="9">
        <f t="shared" si="73"/>
        <v>4</v>
      </c>
      <c r="C1178" s="9">
        <f t="shared" si="74"/>
        <v>0</v>
      </c>
      <c r="D1178" s="7" t="s">
        <v>1120</v>
      </c>
      <c r="E1178" s="8">
        <v>1784</v>
      </c>
      <c r="F1178" s="8">
        <v>13698</v>
      </c>
      <c r="G1178" s="8">
        <v>77043</v>
      </c>
      <c r="H1178" s="8">
        <v>326635</v>
      </c>
      <c r="I1178" s="8">
        <v>1444225.4289998652</v>
      </c>
      <c r="J1178" s="8">
        <v>500</v>
      </c>
      <c r="K1178" s="8">
        <v>500</v>
      </c>
      <c r="L1178" s="7">
        <f t="shared" si="75"/>
        <v>417376</v>
      </c>
      <c r="M1178" s="7">
        <f t="shared" si="72"/>
        <v>1861601.4289998652</v>
      </c>
      <c r="N1178" s="8"/>
      <c r="O1178" s="8"/>
    </row>
    <row r="1179" spans="1:15" x14ac:dyDescent="0.25">
      <c r="A1179" s="9">
        <v>41409</v>
      </c>
      <c r="B1179" s="9">
        <f t="shared" si="73"/>
        <v>4</v>
      </c>
      <c r="C1179" s="9">
        <f t="shared" si="74"/>
        <v>0</v>
      </c>
      <c r="D1179" s="7" t="s">
        <v>1121</v>
      </c>
      <c r="E1179" s="8">
        <v>2866</v>
      </c>
      <c r="F1179" s="8">
        <v>15589</v>
      </c>
      <c r="G1179" s="8">
        <v>114002</v>
      </c>
      <c r="H1179" s="8">
        <v>169024</v>
      </c>
      <c r="I1179" s="8">
        <v>2314746.835481626</v>
      </c>
      <c r="J1179" s="8">
        <v>500</v>
      </c>
      <c r="K1179" s="8">
        <v>500</v>
      </c>
      <c r="L1179" s="7">
        <f t="shared" si="75"/>
        <v>298615</v>
      </c>
      <c r="M1179" s="7">
        <f t="shared" si="72"/>
        <v>2613361.835481626</v>
      </c>
      <c r="N1179" s="8"/>
      <c r="O1179" s="8"/>
    </row>
    <row r="1180" spans="1:15" x14ac:dyDescent="0.25">
      <c r="A1180" s="9">
        <v>41410</v>
      </c>
      <c r="B1180" s="9">
        <f t="shared" si="73"/>
        <v>4</v>
      </c>
      <c r="C1180" s="9">
        <f t="shared" si="74"/>
        <v>0</v>
      </c>
      <c r="D1180" s="7" t="s">
        <v>1122</v>
      </c>
      <c r="E1180" s="8">
        <v>1445</v>
      </c>
      <c r="F1180" s="8">
        <v>7783</v>
      </c>
      <c r="G1180" s="8">
        <v>131430</v>
      </c>
      <c r="H1180" s="8">
        <v>921681</v>
      </c>
      <c r="I1180" s="8">
        <v>1089149.8804272399</v>
      </c>
      <c r="J1180" s="8">
        <v>500</v>
      </c>
      <c r="K1180" s="8">
        <v>500</v>
      </c>
      <c r="L1180" s="7">
        <f t="shared" si="75"/>
        <v>1060894</v>
      </c>
      <c r="M1180" s="7">
        <f t="shared" si="72"/>
        <v>2150043.8804272399</v>
      </c>
      <c r="N1180" s="8"/>
      <c r="O1180" s="8"/>
    </row>
    <row r="1181" spans="1:15" x14ac:dyDescent="0.25">
      <c r="A1181" s="9">
        <v>41411</v>
      </c>
      <c r="B1181" s="9">
        <f t="shared" si="73"/>
        <v>4</v>
      </c>
      <c r="C1181" s="9">
        <f t="shared" si="74"/>
        <v>0</v>
      </c>
      <c r="D1181" s="7" t="s">
        <v>1123</v>
      </c>
      <c r="E1181" s="8">
        <v>1942</v>
      </c>
      <c r="F1181" s="8">
        <v>11021</v>
      </c>
      <c r="G1181" s="8">
        <v>116828</v>
      </c>
      <c r="H1181" s="8">
        <v>657671</v>
      </c>
      <c r="I1181" s="8">
        <v>1516672.1568873108</v>
      </c>
      <c r="J1181" s="8">
        <v>500</v>
      </c>
      <c r="K1181" s="8">
        <v>500</v>
      </c>
      <c r="L1181" s="7">
        <f t="shared" si="75"/>
        <v>785520</v>
      </c>
      <c r="M1181" s="7">
        <f t="shared" si="72"/>
        <v>2302192.1568873106</v>
      </c>
      <c r="N1181" s="8"/>
      <c r="O1181" s="8"/>
    </row>
    <row r="1182" spans="1:15" x14ac:dyDescent="0.25">
      <c r="A1182" s="9">
        <v>41412</v>
      </c>
      <c r="B1182" s="9">
        <f t="shared" si="73"/>
        <v>4</v>
      </c>
      <c r="C1182" s="9">
        <f t="shared" si="74"/>
        <v>0</v>
      </c>
      <c r="D1182" s="7" t="s">
        <v>1124</v>
      </c>
      <c r="E1182" s="8">
        <v>298</v>
      </c>
      <c r="F1182" s="8">
        <v>5208</v>
      </c>
      <c r="G1182" s="8">
        <v>6091</v>
      </c>
      <c r="H1182" s="8">
        <v>72</v>
      </c>
      <c r="I1182" s="8">
        <v>232157.55436154289</v>
      </c>
      <c r="J1182" s="8">
        <v>500</v>
      </c>
      <c r="K1182" s="8">
        <v>500</v>
      </c>
      <c r="L1182" s="7">
        <f t="shared" si="75"/>
        <v>11371</v>
      </c>
      <c r="M1182" s="7">
        <f t="shared" si="72"/>
        <v>243528.55436154289</v>
      </c>
      <c r="N1182" s="8"/>
      <c r="O1182" s="8"/>
    </row>
    <row r="1183" spans="1:15" x14ac:dyDescent="0.25">
      <c r="A1183" s="9">
        <v>41413</v>
      </c>
      <c r="B1183" s="9">
        <f t="shared" si="73"/>
        <v>4</v>
      </c>
      <c r="C1183" s="9">
        <f t="shared" si="74"/>
        <v>0</v>
      </c>
      <c r="D1183" s="7" t="s">
        <v>1125</v>
      </c>
      <c r="E1183" s="8">
        <v>2538</v>
      </c>
      <c r="F1183" s="8">
        <v>9161</v>
      </c>
      <c r="G1183" s="8">
        <v>141710</v>
      </c>
      <c r="H1183" s="8">
        <v>310130</v>
      </c>
      <c r="I1183" s="8">
        <v>2039347.8707402973</v>
      </c>
      <c r="J1183" s="8">
        <v>500</v>
      </c>
      <c r="K1183" s="8">
        <v>500</v>
      </c>
      <c r="L1183" s="7">
        <f t="shared" si="75"/>
        <v>461001</v>
      </c>
      <c r="M1183" s="7">
        <f t="shared" si="72"/>
        <v>2500348.8707402973</v>
      </c>
      <c r="N1183" s="8"/>
      <c r="O1183" s="8"/>
    </row>
    <row r="1184" spans="1:15" x14ac:dyDescent="0.25">
      <c r="A1184" s="9">
        <v>41414</v>
      </c>
      <c r="B1184" s="9">
        <f t="shared" si="73"/>
        <v>4</v>
      </c>
      <c r="C1184" s="9">
        <f t="shared" si="74"/>
        <v>0</v>
      </c>
      <c r="D1184" s="7" t="s">
        <v>1126</v>
      </c>
      <c r="E1184" s="8">
        <v>2267</v>
      </c>
      <c r="F1184" s="8">
        <v>20866</v>
      </c>
      <c r="G1184" s="8">
        <v>134538</v>
      </c>
      <c r="H1184" s="8">
        <v>418580</v>
      </c>
      <c r="I1184" s="8">
        <v>1810334.6294750297</v>
      </c>
      <c r="J1184" s="8">
        <v>500</v>
      </c>
      <c r="K1184" s="8">
        <v>500</v>
      </c>
      <c r="L1184" s="7">
        <f t="shared" si="75"/>
        <v>573984</v>
      </c>
      <c r="M1184" s="7">
        <f t="shared" si="72"/>
        <v>2384318.6294750297</v>
      </c>
      <c r="N1184" s="8"/>
      <c r="O1184" s="8"/>
    </row>
    <row r="1185" spans="1:15" x14ac:dyDescent="0.25">
      <c r="A1185" s="9">
        <v>41415</v>
      </c>
      <c r="B1185" s="9">
        <f t="shared" si="73"/>
        <v>4</v>
      </c>
      <c r="C1185" s="9">
        <f t="shared" si="74"/>
        <v>0</v>
      </c>
      <c r="D1185" s="7" t="s">
        <v>1127</v>
      </c>
      <c r="E1185" s="8">
        <v>1497</v>
      </c>
      <c r="F1185" s="8">
        <v>19564</v>
      </c>
      <c r="G1185" s="8">
        <v>70675</v>
      </c>
      <c r="H1185" s="8">
        <v>74598</v>
      </c>
      <c r="I1185" s="8">
        <v>1204357.1607007016</v>
      </c>
      <c r="J1185" s="8">
        <v>500</v>
      </c>
      <c r="K1185" s="8">
        <v>500</v>
      </c>
      <c r="L1185" s="7">
        <f t="shared" si="75"/>
        <v>164837</v>
      </c>
      <c r="M1185" s="7">
        <f t="shared" si="72"/>
        <v>1369194.1607007016</v>
      </c>
      <c r="N1185" s="8"/>
      <c r="O1185" s="8"/>
    </row>
    <row r="1186" spans="1:15" x14ac:dyDescent="0.25">
      <c r="A1186" s="9">
        <v>41416</v>
      </c>
      <c r="B1186" s="9">
        <f t="shared" si="73"/>
        <v>4</v>
      </c>
      <c r="C1186" s="9">
        <f t="shared" si="74"/>
        <v>0</v>
      </c>
      <c r="D1186" s="7" t="s">
        <v>1128</v>
      </c>
      <c r="E1186" s="8">
        <v>2020</v>
      </c>
      <c r="F1186" s="8">
        <v>4594</v>
      </c>
      <c r="G1186" s="8">
        <v>109515</v>
      </c>
      <c r="H1186" s="8">
        <v>685271</v>
      </c>
      <c r="I1186" s="8">
        <v>1596859.053913719</v>
      </c>
      <c r="J1186" s="8">
        <v>500</v>
      </c>
      <c r="K1186" s="8">
        <v>500</v>
      </c>
      <c r="L1186" s="7">
        <f t="shared" si="75"/>
        <v>799380</v>
      </c>
      <c r="M1186" s="7">
        <f t="shared" si="72"/>
        <v>2396239.053913719</v>
      </c>
      <c r="N1186" s="8"/>
      <c r="O1186" s="8"/>
    </row>
    <row r="1187" spans="1:15" x14ac:dyDescent="0.25">
      <c r="A1187" s="9">
        <v>41417</v>
      </c>
      <c r="B1187" s="9">
        <f t="shared" si="73"/>
        <v>4</v>
      </c>
      <c r="C1187" s="9">
        <f t="shared" si="74"/>
        <v>0</v>
      </c>
      <c r="D1187" s="7" t="s">
        <v>2108</v>
      </c>
      <c r="E1187" s="8">
        <v>1579</v>
      </c>
      <c r="F1187" s="8">
        <v>12667</v>
      </c>
      <c r="G1187" s="8">
        <v>76081</v>
      </c>
      <c r="H1187" s="8">
        <v>149915</v>
      </c>
      <c r="I1187" s="8">
        <v>1273874.2614138275</v>
      </c>
      <c r="J1187" s="8">
        <v>500</v>
      </c>
      <c r="K1187" s="8">
        <v>500</v>
      </c>
      <c r="L1187" s="7">
        <f t="shared" si="75"/>
        <v>238663</v>
      </c>
      <c r="M1187" s="7">
        <f t="shared" si="72"/>
        <v>1512537.2614138275</v>
      </c>
      <c r="N1187" s="8"/>
      <c r="O1187" s="8"/>
    </row>
    <row r="1188" spans="1:15" x14ac:dyDescent="0.25">
      <c r="A1188" s="9">
        <v>41418</v>
      </c>
      <c r="B1188" s="9">
        <f t="shared" si="73"/>
        <v>4</v>
      </c>
      <c r="C1188" s="9">
        <f t="shared" si="74"/>
        <v>0</v>
      </c>
      <c r="D1188" s="7" t="s">
        <v>2109</v>
      </c>
      <c r="E1188" s="8">
        <v>3064</v>
      </c>
      <c r="F1188" s="8">
        <v>21658</v>
      </c>
      <c r="G1188" s="8">
        <v>249743</v>
      </c>
      <c r="H1188" s="8">
        <v>2038364</v>
      </c>
      <c r="I1188" s="8">
        <v>2273380.9939606162</v>
      </c>
      <c r="J1188" s="8">
        <v>500</v>
      </c>
      <c r="K1188" s="8">
        <v>500</v>
      </c>
      <c r="L1188" s="7">
        <f t="shared" si="75"/>
        <v>2309765</v>
      </c>
      <c r="M1188" s="7">
        <f t="shared" si="72"/>
        <v>4583145.9939606162</v>
      </c>
      <c r="N1188" s="8"/>
      <c r="O1188" s="8"/>
    </row>
    <row r="1189" spans="1:15" x14ac:dyDescent="0.25">
      <c r="A1189" s="9">
        <v>41419</v>
      </c>
      <c r="B1189" s="9">
        <f t="shared" si="73"/>
        <v>4</v>
      </c>
      <c r="C1189" s="9">
        <f t="shared" si="74"/>
        <v>0</v>
      </c>
      <c r="D1189" s="7" t="s">
        <v>2110</v>
      </c>
      <c r="E1189" s="8">
        <v>1829</v>
      </c>
      <c r="F1189" s="8">
        <v>25775</v>
      </c>
      <c r="G1189" s="8">
        <v>97929</v>
      </c>
      <c r="H1189" s="8">
        <v>676885</v>
      </c>
      <c r="I1189" s="8">
        <v>1431738.0098765679</v>
      </c>
      <c r="J1189" s="8">
        <v>500</v>
      </c>
      <c r="K1189" s="8">
        <v>500</v>
      </c>
      <c r="L1189" s="7">
        <f t="shared" si="75"/>
        <v>800589</v>
      </c>
      <c r="M1189" s="7">
        <f t="shared" si="72"/>
        <v>2232327.0098765679</v>
      </c>
      <c r="N1189" s="8"/>
      <c r="O1189" s="8"/>
    </row>
    <row r="1190" spans="1:15" x14ac:dyDescent="0.25">
      <c r="A1190" s="9">
        <v>41420</v>
      </c>
      <c r="B1190" s="9">
        <f t="shared" si="73"/>
        <v>4</v>
      </c>
      <c r="C1190" s="9">
        <f t="shared" si="74"/>
        <v>0</v>
      </c>
      <c r="D1190" s="7" t="s">
        <v>2111</v>
      </c>
      <c r="E1190" s="8">
        <v>1729</v>
      </c>
      <c r="F1190" s="8">
        <v>11449</v>
      </c>
      <c r="G1190" s="8">
        <v>57824</v>
      </c>
      <c r="H1190" s="8">
        <v>154117</v>
      </c>
      <c r="I1190" s="8">
        <v>1396894.0837897363</v>
      </c>
      <c r="J1190" s="8">
        <v>500</v>
      </c>
      <c r="K1190" s="8">
        <v>500</v>
      </c>
      <c r="L1190" s="7">
        <f t="shared" si="75"/>
        <v>223390</v>
      </c>
      <c r="M1190" s="7">
        <f t="shared" si="72"/>
        <v>1620284.0837897363</v>
      </c>
      <c r="N1190" s="8"/>
      <c r="O1190" s="8"/>
    </row>
    <row r="1191" spans="1:15" x14ac:dyDescent="0.25">
      <c r="A1191" s="9">
        <v>41421</v>
      </c>
      <c r="B1191" s="9">
        <f t="shared" si="73"/>
        <v>4</v>
      </c>
      <c r="C1191" s="9">
        <f t="shared" si="74"/>
        <v>0</v>
      </c>
      <c r="D1191" s="7" t="s">
        <v>2112</v>
      </c>
      <c r="E1191" s="8">
        <v>1119</v>
      </c>
      <c r="F1191" s="8">
        <v>10236</v>
      </c>
      <c r="G1191" s="8">
        <v>62152</v>
      </c>
      <c r="H1191" s="8">
        <v>234087</v>
      </c>
      <c r="I1191" s="8">
        <v>887748.95123728761</v>
      </c>
      <c r="J1191" s="8">
        <v>500</v>
      </c>
      <c r="K1191" s="8">
        <v>500</v>
      </c>
      <c r="L1191" s="7">
        <f t="shared" si="75"/>
        <v>306475</v>
      </c>
      <c r="M1191" s="7">
        <f t="shared" si="72"/>
        <v>1194223.9512372876</v>
      </c>
      <c r="N1191" s="8"/>
      <c r="O1191" s="8"/>
    </row>
    <row r="1192" spans="1:15" x14ac:dyDescent="0.25">
      <c r="A1192" s="9">
        <v>41422</v>
      </c>
      <c r="B1192" s="9">
        <f t="shared" si="73"/>
        <v>4</v>
      </c>
      <c r="C1192" s="9">
        <f t="shared" si="74"/>
        <v>0</v>
      </c>
      <c r="D1192" s="7" t="s">
        <v>1129</v>
      </c>
      <c r="E1192" s="8">
        <v>4900</v>
      </c>
      <c r="F1192" s="8">
        <v>878</v>
      </c>
      <c r="G1192" s="8">
        <v>476380</v>
      </c>
      <c r="H1192" s="8">
        <v>1962858</v>
      </c>
      <c r="I1192" s="8">
        <v>4041550.2120003141</v>
      </c>
      <c r="J1192" s="8">
        <v>500</v>
      </c>
      <c r="K1192" s="8">
        <v>500</v>
      </c>
      <c r="L1192" s="7">
        <f t="shared" si="75"/>
        <v>2440116</v>
      </c>
      <c r="M1192" s="7">
        <f t="shared" si="72"/>
        <v>6481666.2120003141</v>
      </c>
      <c r="N1192" s="8"/>
      <c r="O1192" s="8"/>
    </row>
    <row r="1193" spans="1:15" x14ac:dyDescent="0.25">
      <c r="A1193" s="9">
        <v>41423</v>
      </c>
      <c r="B1193" s="9">
        <f t="shared" si="73"/>
        <v>4</v>
      </c>
      <c r="C1193" s="9">
        <f t="shared" si="74"/>
        <v>0</v>
      </c>
      <c r="D1193" s="7" t="s">
        <v>1130</v>
      </c>
      <c r="E1193" s="8">
        <v>2379</v>
      </c>
      <c r="F1193" s="8">
        <v>18630</v>
      </c>
      <c r="G1193" s="8">
        <v>115268</v>
      </c>
      <c r="H1193" s="8">
        <v>216013</v>
      </c>
      <c r="I1193" s="8">
        <v>1931263.6544397259</v>
      </c>
      <c r="J1193" s="8">
        <v>500</v>
      </c>
      <c r="K1193" s="8">
        <v>500</v>
      </c>
      <c r="L1193" s="7">
        <f t="shared" si="75"/>
        <v>349911</v>
      </c>
      <c r="M1193" s="7">
        <f t="shared" si="72"/>
        <v>2281174.6544397259</v>
      </c>
      <c r="N1193" s="8"/>
      <c r="O1193" s="8"/>
    </row>
    <row r="1194" spans="1:15" x14ac:dyDescent="0.25">
      <c r="A1194" s="9">
        <v>41424</v>
      </c>
      <c r="B1194" s="9">
        <f t="shared" si="73"/>
        <v>4</v>
      </c>
      <c r="C1194" s="9">
        <f t="shared" si="74"/>
        <v>0</v>
      </c>
      <c r="D1194" s="7" t="s">
        <v>1131</v>
      </c>
      <c r="E1194" s="8">
        <v>793</v>
      </c>
      <c r="F1194" s="8">
        <v>4541</v>
      </c>
      <c r="G1194" s="8">
        <v>50421</v>
      </c>
      <c r="H1194" s="8">
        <v>343398</v>
      </c>
      <c r="I1194" s="8">
        <v>611625.68837496871</v>
      </c>
      <c r="J1194" s="8">
        <v>500</v>
      </c>
      <c r="K1194" s="8">
        <v>500</v>
      </c>
      <c r="L1194" s="7">
        <f t="shared" si="75"/>
        <v>398360</v>
      </c>
      <c r="M1194" s="7">
        <f t="shared" si="72"/>
        <v>1009985.6883749687</v>
      </c>
      <c r="N1194" s="8"/>
      <c r="O1194" s="8"/>
    </row>
    <row r="1195" spans="1:15" x14ac:dyDescent="0.25">
      <c r="A1195" s="9">
        <v>41425</v>
      </c>
      <c r="B1195" s="9">
        <f t="shared" si="73"/>
        <v>4</v>
      </c>
      <c r="C1195" s="9">
        <f t="shared" si="74"/>
        <v>0</v>
      </c>
      <c r="D1195" s="7" t="s">
        <v>1132</v>
      </c>
      <c r="E1195" s="8">
        <v>1418</v>
      </c>
      <c r="F1195" s="8">
        <v>6199</v>
      </c>
      <c r="G1195" s="8">
        <v>74570</v>
      </c>
      <c r="H1195" s="8">
        <v>477808</v>
      </c>
      <c r="I1195" s="8">
        <v>1109811.358042944</v>
      </c>
      <c r="J1195" s="8">
        <v>500</v>
      </c>
      <c r="K1195" s="8">
        <v>500</v>
      </c>
      <c r="L1195" s="7">
        <f t="shared" si="75"/>
        <v>558577</v>
      </c>
      <c r="M1195" s="7">
        <f t="shared" si="72"/>
        <v>1668388.358042944</v>
      </c>
      <c r="N1195" s="8"/>
      <c r="O1195" s="8"/>
    </row>
    <row r="1196" spans="1:15" x14ac:dyDescent="0.25">
      <c r="A1196" s="9">
        <v>41426</v>
      </c>
      <c r="B1196" s="9">
        <f t="shared" si="73"/>
        <v>4</v>
      </c>
      <c r="C1196" s="9">
        <f t="shared" si="74"/>
        <v>0</v>
      </c>
      <c r="D1196" s="7" t="s">
        <v>1133</v>
      </c>
      <c r="E1196" s="8">
        <v>2894</v>
      </c>
      <c r="F1196" s="8">
        <v>23944</v>
      </c>
      <c r="G1196" s="8">
        <v>165584</v>
      </c>
      <c r="H1196" s="8">
        <v>1018728</v>
      </c>
      <c r="I1196" s="8">
        <v>2254496.0994577045</v>
      </c>
      <c r="J1196" s="8">
        <v>500</v>
      </c>
      <c r="K1196" s="8">
        <v>500</v>
      </c>
      <c r="L1196" s="7">
        <f t="shared" si="75"/>
        <v>1208256</v>
      </c>
      <c r="M1196" s="7">
        <f t="shared" si="72"/>
        <v>3462752.0994577045</v>
      </c>
      <c r="N1196" s="8"/>
      <c r="O1196" s="8"/>
    </row>
    <row r="1197" spans="1:15" x14ac:dyDescent="0.25">
      <c r="A1197" s="9">
        <v>41427</v>
      </c>
      <c r="B1197" s="9">
        <f t="shared" si="73"/>
        <v>4</v>
      </c>
      <c r="C1197" s="9">
        <f t="shared" si="74"/>
        <v>0</v>
      </c>
      <c r="D1197" s="7" t="s">
        <v>1134</v>
      </c>
      <c r="E1197" s="8">
        <v>665</v>
      </c>
      <c r="F1197" s="8">
        <v>3498</v>
      </c>
      <c r="G1197" s="8">
        <v>37410</v>
      </c>
      <c r="H1197" s="8">
        <v>14802</v>
      </c>
      <c r="I1197" s="8">
        <v>540582.6029648676</v>
      </c>
      <c r="J1197" s="8">
        <v>500</v>
      </c>
      <c r="K1197" s="8">
        <v>500</v>
      </c>
      <c r="L1197" s="7">
        <f t="shared" si="75"/>
        <v>55710</v>
      </c>
      <c r="M1197" s="7">
        <f t="shared" si="72"/>
        <v>596292.6029648676</v>
      </c>
      <c r="N1197" s="8"/>
      <c r="O1197" s="8"/>
    </row>
    <row r="1198" spans="1:15" x14ac:dyDescent="0.25">
      <c r="A1198" s="9">
        <v>41428</v>
      </c>
      <c r="B1198" s="9">
        <f t="shared" si="73"/>
        <v>4</v>
      </c>
      <c r="C1198" s="9">
        <f t="shared" si="74"/>
        <v>0</v>
      </c>
      <c r="D1198" s="7" t="s">
        <v>1135</v>
      </c>
      <c r="E1198" s="8">
        <v>1183</v>
      </c>
      <c r="F1198" s="8">
        <v>6989</v>
      </c>
      <c r="G1198" s="8">
        <v>65514</v>
      </c>
      <c r="H1198" s="8">
        <v>89199</v>
      </c>
      <c r="I1198" s="8">
        <v>963388.92868210096</v>
      </c>
      <c r="J1198" s="8">
        <v>500</v>
      </c>
      <c r="K1198" s="8">
        <v>500</v>
      </c>
      <c r="L1198" s="7">
        <f t="shared" si="75"/>
        <v>161702</v>
      </c>
      <c r="M1198" s="7">
        <f t="shared" si="72"/>
        <v>1125090.928682101</v>
      </c>
      <c r="N1198" s="8"/>
      <c r="O1198" s="8"/>
    </row>
    <row r="1199" spans="1:15" x14ac:dyDescent="0.25">
      <c r="A1199" s="9">
        <v>41429</v>
      </c>
      <c r="B1199" s="9">
        <f t="shared" si="73"/>
        <v>4</v>
      </c>
      <c r="C1199" s="9">
        <f t="shared" si="74"/>
        <v>0</v>
      </c>
      <c r="D1199" s="7" t="s">
        <v>1136</v>
      </c>
      <c r="E1199" s="8">
        <v>1521</v>
      </c>
      <c r="F1199" s="8">
        <v>8591</v>
      </c>
      <c r="G1199" s="8">
        <v>79870</v>
      </c>
      <c r="H1199" s="8">
        <v>193132</v>
      </c>
      <c r="I1199" s="8">
        <v>1220332.9776589244</v>
      </c>
      <c r="J1199" s="8">
        <v>500</v>
      </c>
      <c r="K1199" s="8">
        <v>500</v>
      </c>
      <c r="L1199" s="7">
        <f t="shared" si="75"/>
        <v>281593</v>
      </c>
      <c r="M1199" s="7">
        <f t="shared" si="72"/>
        <v>1501925.9776589244</v>
      </c>
      <c r="N1199" s="8"/>
      <c r="O1199" s="8"/>
    </row>
    <row r="1200" spans="1:15" x14ac:dyDescent="0.25">
      <c r="A1200" s="9">
        <v>41430</v>
      </c>
      <c r="B1200" s="9">
        <f t="shared" si="73"/>
        <v>4</v>
      </c>
      <c r="C1200" s="9">
        <f t="shared" si="74"/>
        <v>0</v>
      </c>
      <c r="D1200" s="7" t="s">
        <v>1137</v>
      </c>
      <c r="E1200" s="8">
        <v>2038</v>
      </c>
      <c r="F1200" s="8">
        <v>21500</v>
      </c>
      <c r="G1200" s="8">
        <v>92386</v>
      </c>
      <c r="H1200" s="8">
        <v>373029</v>
      </c>
      <c r="I1200" s="8">
        <v>1643462.8597294558</v>
      </c>
      <c r="J1200" s="8">
        <v>500</v>
      </c>
      <c r="K1200" s="8">
        <v>500</v>
      </c>
      <c r="L1200" s="7">
        <f t="shared" si="75"/>
        <v>486915</v>
      </c>
      <c r="M1200" s="7">
        <f t="shared" si="72"/>
        <v>2130377.8597294558</v>
      </c>
      <c r="N1200" s="8"/>
      <c r="O1200" s="8"/>
    </row>
    <row r="1201" spans="1:15" x14ac:dyDescent="0.25">
      <c r="A1201" s="9">
        <v>41501</v>
      </c>
      <c r="B1201" s="9">
        <f t="shared" si="73"/>
        <v>4</v>
      </c>
      <c r="C1201" s="9">
        <f t="shared" si="74"/>
        <v>0</v>
      </c>
      <c r="D1201" s="7" t="s">
        <v>1138</v>
      </c>
      <c r="E1201" s="8">
        <v>1741</v>
      </c>
      <c r="F1201" s="8">
        <v>15010</v>
      </c>
      <c r="G1201" s="8">
        <v>142372</v>
      </c>
      <c r="H1201" s="8">
        <v>521210</v>
      </c>
      <c r="I1201" s="8">
        <v>1364090.0083068018</v>
      </c>
      <c r="J1201" s="8">
        <v>500</v>
      </c>
      <c r="K1201" s="8">
        <v>500</v>
      </c>
      <c r="L1201" s="7">
        <f t="shared" si="75"/>
        <v>678592</v>
      </c>
      <c r="M1201" s="7">
        <f t="shared" si="72"/>
        <v>2042682.0083068018</v>
      </c>
      <c r="N1201" s="8"/>
      <c r="O1201" s="8"/>
    </row>
    <row r="1202" spans="1:15" x14ac:dyDescent="0.25">
      <c r="A1202" s="9">
        <v>41502</v>
      </c>
      <c r="B1202" s="9">
        <f t="shared" si="73"/>
        <v>4</v>
      </c>
      <c r="C1202" s="9">
        <f t="shared" si="74"/>
        <v>0</v>
      </c>
      <c r="D1202" s="7" t="s">
        <v>1139</v>
      </c>
      <c r="E1202" s="8">
        <v>2187</v>
      </c>
      <c r="F1202" s="8">
        <v>13881</v>
      </c>
      <c r="G1202" s="8">
        <v>150466</v>
      </c>
      <c r="H1202" s="8">
        <v>144400</v>
      </c>
      <c r="I1202" s="8">
        <v>1761932.4080431792</v>
      </c>
      <c r="J1202" s="8">
        <v>500</v>
      </c>
      <c r="K1202" s="8">
        <v>500</v>
      </c>
      <c r="L1202" s="7">
        <f t="shared" si="75"/>
        <v>308747</v>
      </c>
      <c r="M1202" s="7">
        <f t="shared" si="72"/>
        <v>2070679.4080431792</v>
      </c>
      <c r="N1202" s="8"/>
      <c r="O1202" s="8"/>
    </row>
    <row r="1203" spans="1:15" x14ac:dyDescent="0.25">
      <c r="A1203" s="9">
        <v>41503</v>
      </c>
      <c r="B1203" s="9">
        <f t="shared" si="73"/>
        <v>4</v>
      </c>
      <c r="C1203" s="9">
        <f t="shared" si="74"/>
        <v>0</v>
      </c>
      <c r="D1203" s="7" t="s">
        <v>1140</v>
      </c>
      <c r="E1203" s="8">
        <v>4838</v>
      </c>
      <c r="F1203" s="8">
        <v>12240</v>
      </c>
      <c r="G1203" s="8">
        <v>482973</v>
      </c>
      <c r="H1203" s="8">
        <v>1492460</v>
      </c>
      <c r="I1203" s="8">
        <v>3958808.6005368824</v>
      </c>
      <c r="J1203" s="8">
        <v>500</v>
      </c>
      <c r="K1203" s="8">
        <v>500</v>
      </c>
      <c r="L1203" s="7">
        <f t="shared" si="75"/>
        <v>1987673</v>
      </c>
      <c r="M1203" s="7">
        <f t="shared" si="72"/>
        <v>5946481.6005368829</v>
      </c>
      <c r="N1203" s="8"/>
      <c r="O1203" s="8"/>
    </row>
    <row r="1204" spans="1:15" x14ac:dyDescent="0.25">
      <c r="A1204" s="9">
        <v>41504</v>
      </c>
      <c r="B1204" s="9">
        <f t="shared" si="73"/>
        <v>4</v>
      </c>
      <c r="C1204" s="9">
        <f t="shared" si="74"/>
        <v>0</v>
      </c>
      <c r="D1204" s="7" t="s">
        <v>1141</v>
      </c>
      <c r="E1204" s="8">
        <v>3051</v>
      </c>
      <c r="F1204" s="8">
        <v>20459</v>
      </c>
      <c r="G1204" s="8">
        <v>295737</v>
      </c>
      <c r="H1204" s="8">
        <v>1348803</v>
      </c>
      <c r="I1204" s="8">
        <v>2312694.184432751</v>
      </c>
      <c r="J1204" s="8">
        <v>500</v>
      </c>
      <c r="K1204" s="8">
        <v>500</v>
      </c>
      <c r="L1204" s="7">
        <f t="shared" si="75"/>
        <v>1664999</v>
      </c>
      <c r="M1204" s="7">
        <f t="shared" si="72"/>
        <v>3977693.184432751</v>
      </c>
      <c r="N1204" s="8"/>
      <c r="O1204" s="8"/>
    </row>
    <row r="1205" spans="1:15" x14ac:dyDescent="0.25">
      <c r="A1205" s="9">
        <v>41505</v>
      </c>
      <c r="B1205" s="9">
        <f t="shared" si="73"/>
        <v>4</v>
      </c>
      <c r="C1205" s="9">
        <f t="shared" si="74"/>
        <v>0</v>
      </c>
      <c r="D1205" s="7" t="s">
        <v>1142</v>
      </c>
      <c r="E1205" s="8">
        <v>1898</v>
      </c>
      <c r="F1205" s="8">
        <v>14333</v>
      </c>
      <c r="G1205" s="8">
        <v>116303</v>
      </c>
      <c r="H1205" s="8">
        <v>381828</v>
      </c>
      <c r="I1205" s="8">
        <v>1494427.6765546426</v>
      </c>
      <c r="J1205" s="8">
        <v>500</v>
      </c>
      <c r="K1205" s="8">
        <v>500</v>
      </c>
      <c r="L1205" s="7">
        <f t="shared" si="75"/>
        <v>512464</v>
      </c>
      <c r="M1205" s="7">
        <f t="shared" si="72"/>
        <v>2006891.6765546426</v>
      </c>
      <c r="N1205" s="8"/>
      <c r="O1205" s="8"/>
    </row>
    <row r="1206" spans="1:15" x14ac:dyDescent="0.25">
      <c r="A1206" s="9">
        <v>41506</v>
      </c>
      <c r="B1206" s="9">
        <f t="shared" si="73"/>
        <v>4</v>
      </c>
      <c r="C1206" s="9">
        <f t="shared" si="74"/>
        <v>0</v>
      </c>
      <c r="D1206" s="7" t="s">
        <v>1143</v>
      </c>
      <c r="E1206" s="8">
        <v>6643</v>
      </c>
      <c r="F1206" s="8">
        <v>29067</v>
      </c>
      <c r="G1206" s="8">
        <v>346448</v>
      </c>
      <c r="H1206" s="8">
        <v>624762</v>
      </c>
      <c r="I1206" s="8">
        <v>5348870.7503854027</v>
      </c>
      <c r="J1206" s="8">
        <v>500</v>
      </c>
      <c r="K1206" s="8">
        <v>500</v>
      </c>
      <c r="L1206" s="7">
        <f t="shared" si="75"/>
        <v>1000277</v>
      </c>
      <c r="M1206" s="7">
        <f t="shared" si="72"/>
        <v>6349147.7503854027</v>
      </c>
      <c r="N1206" s="8"/>
      <c r="O1206" s="8"/>
    </row>
    <row r="1207" spans="1:15" x14ac:dyDescent="0.25">
      <c r="A1207" s="9">
        <v>41507</v>
      </c>
      <c r="B1207" s="9">
        <f t="shared" si="73"/>
        <v>4</v>
      </c>
      <c r="C1207" s="9">
        <f t="shared" si="74"/>
        <v>0</v>
      </c>
      <c r="D1207" s="7" t="s">
        <v>1144</v>
      </c>
      <c r="E1207" s="8">
        <v>2673</v>
      </c>
      <c r="F1207" s="8">
        <v>26178</v>
      </c>
      <c r="G1207" s="8">
        <v>162247</v>
      </c>
      <c r="H1207" s="8">
        <v>579015</v>
      </c>
      <c r="I1207" s="8">
        <v>2153037.5294534261</v>
      </c>
      <c r="J1207" s="8">
        <v>500</v>
      </c>
      <c r="K1207" s="8">
        <v>500</v>
      </c>
      <c r="L1207" s="7">
        <f t="shared" si="75"/>
        <v>767440</v>
      </c>
      <c r="M1207" s="7">
        <f t="shared" si="72"/>
        <v>2920477.5294534261</v>
      </c>
      <c r="N1207" s="8"/>
      <c r="O1207" s="8"/>
    </row>
    <row r="1208" spans="1:15" x14ac:dyDescent="0.25">
      <c r="A1208" s="9">
        <v>41508</v>
      </c>
      <c r="B1208" s="9">
        <f t="shared" si="73"/>
        <v>4</v>
      </c>
      <c r="C1208" s="9">
        <f t="shared" si="74"/>
        <v>0</v>
      </c>
      <c r="D1208" s="7" t="s">
        <v>1145</v>
      </c>
      <c r="E1208" s="8">
        <v>1252</v>
      </c>
      <c r="F1208" s="8">
        <v>8051</v>
      </c>
      <c r="G1208" s="8">
        <v>61567</v>
      </c>
      <c r="H1208" s="8">
        <v>110988</v>
      </c>
      <c r="I1208" s="8">
        <v>1015155.3780003032</v>
      </c>
      <c r="J1208" s="8">
        <v>500</v>
      </c>
      <c r="K1208" s="8">
        <v>500</v>
      </c>
      <c r="L1208" s="7">
        <f t="shared" si="75"/>
        <v>180606</v>
      </c>
      <c r="M1208" s="7">
        <f t="shared" si="72"/>
        <v>1195761.3780003032</v>
      </c>
      <c r="N1208" s="8"/>
      <c r="O1208" s="8"/>
    </row>
    <row r="1209" spans="1:15" x14ac:dyDescent="0.25">
      <c r="A1209" s="9">
        <v>41509</v>
      </c>
      <c r="B1209" s="9">
        <f t="shared" si="73"/>
        <v>4</v>
      </c>
      <c r="C1209" s="9">
        <f t="shared" si="74"/>
        <v>0</v>
      </c>
      <c r="D1209" s="7" t="s">
        <v>1146</v>
      </c>
      <c r="E1209" s="8">
        <v>1594</v>
      </c>
      <c r="F1209" s="8">
        <v>3465</v>
      </c>
      <c r="G1209" s="8">
        <v>146974</v>
      </c>
      <c r="H1209" s="8">
        <v>654404</v>
      </c>
      <c r="I1209" s="8">
        <v>1246686.8342322139</v>
      </c>
      <c r="J1209" s="8">
        <v>500</v>
      </c>
      <c r="K1209" s="8">
        <v>500</v>
      </c>
      <c r="L1209" s="7">
        <f t="shared" si="75"/>
        <v>804843</v>
      </c>
      <c r="M1209" s="7">
        <f t="shared" si="72"/>
        <v>2051529.8342322139</v>
      </c>
      <c r="N1209" s="8"/>
      <c r="O1209" s="8"/>
    </row>
    <row r="1210" spans="1:15" x14ac:dyDescent="0.25">
      <c r="A1210" s="9">
        <v>41510</v>
      </c>
      <c r="B1210" s="9">
        <f t="shared" si="73"/>
        <v>4</v>
      </c>
      <c r="C1210" s="9">
        <f t="shared" si="74"/>
        <v>0</v>
      </c>
      <c r="D1210" s="7" t="s">
        <v>1147</v>
      </c>
      <c r="E1210" s="8">
        <v>1590</v>
      </c>
      <c r="F1210" s="8">
        <v>12069</v>
      </c>
      <c r="G1210" s="8">
        <v>64684</v>
      </c>
      <c r="H1210" s="8">
        <v>81834</v>
      </c>
      <c r="I1210" s="8">
        <v>1287643.6726392081</v>
      </c>
      <c r="J1210" s="8">
        <v>500</v>
      </c>
      <c r="K1210" s="8">
        <v>500</v>
      </c>
      <c r="L1210" s="7">
        <f t="shared" si="75"/>
        <v>158587</v>
      </c>
      <c r="M1210" s="7">
        <f t="shared" si="72"/>
        <v>1446230.6726392081</v>
      </c>
      <c r="N1210" s="8"/>
      <c r="O1210" s="8"/>
    </row>
    <row r="1211" spans="1:15" x14ac:dyDescent="0.25">
      <c r="A1211" s="9">
        <v>41511</v>
      </c>
      <c r="B1211" s="9">
        <f t="shared" si="73"/>
        <v>4</v>
      </c>
      <c r="C1211" s="9">
        <f t="shared" si="74"/>
        <v>0</v>
      </c>
      <c r="D1211" s="7" t="s">
        <v>1148</v>
      </c>
      <c r="E1211" s="8">
        <v>2157</v>
      </c>
      <c r="F1211" s="8">
        <v>9744</v>
      </c>
      <c r="G1211" s="8">
        <v>172620</v>
      </c>
      <c r="H1211" s="8">
        <v>239281</v>
      </c>
      <c r="I1211" s="8">
        <v>1744842.5886696866</v>
      </c>
      <c r="J1211" s="8">
        <v>500</v>
      </c>
      <c r="K1211" s="8">
        <v>500</v>
      </c>
      <c r="L1211" s="7">
        <f t="shared" si="75"/>
        <v>421645</v>
      </c>
      <c r="M1211" s="7">
        <f t="shared" si="72"/>
        <v>2166487.5886696866</v>
      </c>
      <c r="N1211" s="8"/>
      <c r="O1211" s="8"/>
    </row>
    <row r="1212" spans="1:15" x14ac:dyDescent="0.25">
      <c r="A1212" s="9">
        <v>41512</v>
      </c>
      <c r="B1212" s="9">
        <f t="shared" si="73"/>
        <v>4</v>
      </c>
      <c r="C1212" s="9">
        <f t="shared" si="74"/>
        <v>0</v>
      </c>
      <c r="D1212" s="7" t="s">
        <v>1149</v>
      </c>
      <c r="E1212" s="8">
        <v>1737</v>
      </c>
      <c r="F1212" s="8">
        <v>20721</v>
      </c>
      <c r="G1212" s="8">
        <v>101747</v>
      </c>
      <c r="H1212" s="8">
        <v>268103</v>
      </c>
      <c r="I1212" s="8">
        <v>1385929.0036554472</v>
      </c>
      <c r="J1212" s="8">
        <v>500</v>
      </c>
      <c r="K1212" s="8">
        <v>500</v>
      </c>
      <c r="L1212" s="7">
        <f t="shared" si="75"/>
        <v>390571</v>
      </c>
      <c r="M1212" s="7">
        <f t="shared" si="72"/>
        <v>1776500.0036554472</v>
      </c>
      <c r="N1212" s="8"/>
      <c r="O1212" s="8"/>
    </row>
    <row r="1213" spans="1:15" x14ac:dyDescent="0.25">
      <c r="A1213" s="9">
        <v>41513</v>
      </c>
      <c r="B1213" s="9">
        <f t="shared" si="73"/>
        <v>4</v>
      </c>
      <c r="C1213" s="9">
        <f t="shared" si="74"/>
        <v>0</v>
      </c>
      <c r="D1213" s="7" t="s">
        <v>1150</v>
      </c>
      <c r="E1213" s="8">
        <v>1231</v>
      </c>
      <c r="F1213" s="8">
        <v>16444</v>
      </c>
      <c r="G1213" s="8">
        <v>68678</v>
      </c>
      <c r="H1213" s="8">
        <v>304264</v>
      </c>
      <c r="I1213" s="8">
        <v>968011.78064229223</v>
      </c>
      <c r="J1213" s="8">
        <v>500</v>
      </c>
      <c r="K1213" s="8">
        <v>500</v>
      </c>
      <c r="L1213" s="7">
        <f t="shared" si="75"/>
        <v>389386</v>
      </c>
      <c r="M1213" s="7">
        <f t="shared" si="72"/>
        <v>1357397.7806422922</v>
      </c>
      <c r="N1213" s="8"/>
      <c r="O1213" s="8"/>
    </row>
    <row r="1214" spans="1:15" x14ac:dyDescent="0.25">
      <c r="A1214" s="9">
        <v>41514</v>
      </c>
      <c r="B1214" s="9">
        <f t="shared" si="73"/>
        <v>4</v>
      </c>
      <c r="C1214" s="9">
        <f t="shared" si="74"/>
        <v>0</v>
      </c>
      <c r="D1214" s="7" t="s">
        <v>2113</v>
      </c>
      <c r="E1214" s="8">
        <v>3022</v>
      </c>
      <c r="F1214" s="8">
        <v>16254</v>
      </c>
      <c r="G1214" s="8">
        <v>237350</v>
      </c>
      <c r="H1214" s="8">
        <v>503448</v>
      </c>
      <c r="I1214" s="8">
        <v>2404018.6004847186</v>
      </c>
      <c r="J1214" s="8">
        <v>500</v>
      </c>
      <c r="K1214" s="8">
        <v>500</v>
      </c>
      <c r="L1214" s="7">
        <f t="shared" si="75"/>
        <v>757052</v>
      </c>
      <c r="M1214" s="7">
        <f t="shared" si="72"/>
        <v>3161070.6004847186</v>
      </c>
      <c r="N1214" s="8"/>
      <c r="O1214" s="8"/>
    </row>
    <row r="1215" spans="1:15" x14ac:dyDescent="0.25">
      <c r="A1215" s="9">
        <v>41515</v>
      </c>
      <c r="B1215" s="9">
        <f t="shared" si="73"/>
        <v>4</v>
      </c>
      <c r="C1215" s="9">
        <f t="shared" si="74"/>
        <v>0</v>
      </c>
      <c r="D1215" s="7" t="s">
        <v>1151</v>
      </c>
      <c r="E1215" s="8">
        <v>1217</v>
      </c>
      <c r="F1215" s="8">
        <v>38228</v>
      </c>
      <c r="G1215" s="8">
        <v>71283</v>
      </c>
      <c r="H1215" s="8">
        <v>211602</v>
      </c>
      <c r="I1215" s="8">
        <v>958025.48271523858</v>
      </c>
      <c r="J1215" s="8">
        <v>500</v>
      </c>
      <c r="K1215" s="8">
        <v>500</v>
      </c>
      <c r="L1215" s="7">
        <f t="shared" si="75"/>
        <v>321113</v>
      </c>
      <c r="M1215" s="7">
        <f t="shared" si="72"/>
        <v>1279138.4827152386</v>
      </c>
      <c r="N1215" s="8"/>
      <c r="O1215" s="8"/>
    </row>
    <row r="1216" spans="1:15" x14ac:dyDescent="0.25">
      <c r="A1216" s="9">
        <v>41516</v>
      </c>
      <c r="B1216" s="9">
        <f t="shared" si="73"/>
        <v>4</v>
      </c>
      <c r="C1216" s="9">
        <f t="shared" si="74"/>
        <v>0</v>
      </c>
      <c r="D1216" s="7" t="s">
        <v>1152</v>
      </c>
      <c r="E1216" s="8">
        <v>9232</v>
      </c>
      <c r="F1216" s="8">
        <v>40566</v>
      </c>
      <c r="G1216" s="8">
        <v>646697</v>
      </c>
      <c r="H1216" s="8">
        <v>1441064</v>
      </c>
      <c r="I1216" s="8">
        <v>7459067.9365889784</v>
      </c>
      <c r="J1216" s="8">
        <v>500</v>
      </c>
      <c r="K1216" s="8">
        <v>500</v>
      </c>
      <c r="L1216" s="7">
        <f t="shared" si="75"/>
        <v>2128327</v>
      </c>
      <c r="M1216" s="7">
        <f t="shared" si="72"/>
        <v>9587394.9365889784</v>
      </c>
      <c r="N1216" s="8"/>
      <c r="O1216" s="8"/>
    </row>
    <row r="1217" spans="1:15" x14ac:dyDescent="0.25">
      <c r="A1217" s="9">
        <v>41517</v>
      </c>
      <c r="B1217" s="9">
        <f t="shared" si="73"/>
        <v>4</v>
      </c>
      <c r="C1217" s="9">
        <f t="shared" si="74"/>
        <v>0</v>
      </c>
      <c r="D1217" s="7" t="s">
        <v>1153</v>
      </c>
      <c r="E1217" s="8">
        <v>3342</v>
      </c>
      <c r="F1217" s="8">
        <v>16402</v>
      </c>
      <c r="G1217" s="8">
        <v>224815</v>
      </c>
      <c r="H1217" s="8">
        <v>793743</v>
      </c>
      <c r="I1217" s="8">
        <v>2675573.3362048813</v>
      </c>
      <c r="J1217" s="8">
        <v>500</v>
      </c>
      <c r="K1217" s="8">
        <v>500</v>
      </c>
      <c r="L1217" s="7">
        <f t="shared" si="75"/>
        <v>1034960</v>
      </c>
      <c r="M1217" s="7">
        <f t="shared" si="72"/>
        <v>3710533.3362048813</v>
      </c>
      <c r="N1217" s="8"/>
      <c r="O1217" s="8"/>
    </row>
    <row r="1218" spans="1:15" x14ac:dyDescent="0.25">
      <c r="A1218" s="9">
        <v>41518</v>
      </c>
      <c r="B1218" s="9">
        <f t="shared" si="73"/>
        <v>4</v>
      </c>
      <c r="C1218" s="9">
        <f t="shared" si="74"/>
        <v>0</v>
      </c>
      <c r="D1218" s="7" t="s">
        <v>1154</v>
      </c>
      <c r="E1218" s="8">
        <v>2259</v>
      </c>
      <c r="F1218" s="8">
        <v>22789</v>
      </c>
      <c r="G1218" s="8">
        <v>166802</v>
      </c>
      <c r="H1218" s="8">
        <v>885583</v>
      </c>
      <c r="I1218" s="8">
        <v>1746774.8478328581</v>
      </c>
      <c r="J1218" s="8">
        <v>500</v>
      </c>
      <c r="K1218" s="8">
        <v>500</v>
      </c>
      <c r="L1218" s="7">
        <f t="shared" si="75"/>
        <v>1075174</v>
      </c>
      <c r="M1218" s="7">
        <f t="shared" si="72"/>
        <v>2821948.8478328581</v>
      </c>
      <c r="N1218" s="8"/>
      <c r="O1218" s="8"/>
    </row>
    <row r="1219" spans="1:15" x14ac:dyDescent="0.25">
      <c r="A1219" s="9">
        <v>41521</v>
      </c>
      <c r="B1219" s="9">
        <f t="shared" si="73"/>
        <v>4</v>
      </c>
      <c r="C1219" s="9">
        <f t="shared" si="74"/>
        <v>0</v>
      </c>
      <c r="D1219" s="7" t="s">
        <v>1155</v>
      </c>
      <c r="E1219" s="8">
        <v>3056</v>
      </c>
      <c r="F1219" s="8">
        <v>35078</v>
      </c>
      <c r="G1219" s="8">
        <v>254301</v>
      </c>
      <c r="H1219" s="8">
        <v>1194864</v>
      </c>
      <c r="I1219" s="8">
        <v>2377021.6386948652</v>
      </c>
      <c r="J1219" s="8">
        <v>500</v>
      </c>
      <c r="K1219" s="8">
        <v>500</v>
      </c>
      <c r="L1219" s="7">
        <f t="shared" si="75"/>
        <v>1484243</v>
      </c>
      <c r="M1219" s="7">
        <f t="shared" si="72"/>
        <v>3861264.6386948652</v>
      </c>
      <c r="N1219" s="8"/>
      <c r="O1219" s="8"/>
    </row>
    <row r="1220" spans="1:15" x14ac:dyDescent="0.25">
      <c r="A1220" s="9">
        <v>41522</v>
      </c>
      <c r="B1220" s="9">
        <f t="shared" si="73"/>
        <v>4</v>
      </c>
      <c r="C1220" s="9">
        <f t="shared" si="74"/>
        <v>0</v>
      </c>
      <c r="D1220" s="7" t="s">
        <v>1156</v>
      </c>
      <c r="E1220" s="8">
        <v>4150</v>
      </c>
      <c r="F1220" s="8">
        <v>38545</v>
      </c>
      <c r="G1220" s="8">
        <v>288175</v>
      </c>
      <c r="H1220" s="8">
        <v>495783</v>
      </c>
      <c r="I1220" s="8">
        <v>3395014.2650283924</v>
      </c>
      <c r="J1220" s="8">
        <v>500</v>
      </c>
      <c r="K1220" s="8">
        <v>500</v>
      </c>
      <c r="L1220" s="7">
        <f t="shared" si="75"/>
        <v>822503</v>
      </c>
      <c r="M1220" s="7">
        <f t="shared" si="72"/>
        <v>4217517.2650283929</v>
      </c>
      <c r="N1220" s="8"/>
      <c r="O1220" s="8"/>
    </row>
    <row r="1221" spans="1:15" x14ac:dyDescent="0.25">
      <c r="A1221" s="9">
        <v>41601</v>
      </c>
      <c r="B1221" s="9">
        <f t="shared" si="73"/>
        <v>4</v>
      </c>
      <c r="C1221" s="9">
        <f t="shared" si="74"/>
        <v>0</v>
      </c>
      <c r="D1221" s="7" t="s">
        <v>2114</v>
      </c>
      <c r="E1221" s="8">
        <v>3925</v>
      </c>
      <c r="F1221" s="8">
        <v>14340</v>
      </c>
      <c r="G1221" s="8">
        <v>211299</v>
      </c>
      <c r="H1221" s="8">
        <v>205273</v>
      </c>
      <c r="I1221" s="8">
        <v>3172597.216746558</v>
      </c>
      <c r="J1221" s="8">
        <v>500</v>
      </c>
      <c r="K1221" s="8">
        <v>500</v>
      </c>
      <c r="L1221" s="7">
        <f t="shared" si="75"/>
        <v>430912</v>
      </c>
      <c r="M1221" s="7">
        <f t="shared" si="72"/>
        <v>3603509.216746558</v>
      </c>
      <c r="N1221" s="8"/>
      <c r="O1221" s="8"/>
    </row>
    <row r="1222" spans="1:15" x14ac:dyDescent="0.25">
      <c r="A1222" s="9">
        <v>41602</v>
      </c>
      <c r="B1222" s="9">
        <f t="shared" si="73"/>
        <v>4</v>
      </c>
      <c r="C1222" s="9">
        <f t="shared" si="74"/>
        <v>0</v>
      </c>
      <c r="D1222" s="7" t="s">
        <v>1157</v>
      </c>
      <c r="E1222" s="8">
        <v>4459</v>
      </c>
      <c r="F1222" s="8">
        <v>16348</v>
      </c>
      <c r="G1222" s="8">
        <v>337388</v>
      </c>
      <c r="H1222" s="8">
        <v>413965</v>
      </c>
      <c r="I1222" s="8">
        <v>3562174.0808782233</v>
      </c>
      <c r="J1222" s="8">
        <v>500</v>
      </c>
      <c r="K1222" s="8">
        <v>500</v>
      </c>
      <c r="L1222" s="7">
        <f t="shared" si="75"/>
        <v>767701</v>
      </c>
      <c r="M1222" s="7">
        <f t="shared" ref="M1222:M1285" si="76">L1222+I1222</f>
        <v>4329875.0808782233</v>
      </c>
      <c r="N1222" s="8"/>
      <c r="O1222" s="8"/>
    </row>
    <row r="1223" spans="1:15" x14ac:dyDescent="0.25">
      <c r="A1223" s="9">
        <v>41603</v>
      </c>
      <c r="B1223" s="9">
        <f t="shared" ref="B1223:B1286" si="77">INT(A1223/10000)</f>
        <v>4</v>
      </c>
      <c r="C1223" s="9">
        <f t="shared" ref="C1223:C1286" si="78">IF(E1223&lt;=10000,0,IF(E1223&lt;=20000,1,IF(E1223&lt;=50000,2,3)))</f>
        <v>0</v>
      </c>
      <c r="D1223" s="7" t="s">
        <v>1158</v>
      </c>
      <c r="E1223" s="8">
        <v>4109</v>
      </c>
      <c r="F1223" s="8">
        <v>12618</v>
      </c>
      <c r="G1223" s="8">
        <v>376496</v>
      </c>
      <c r="H1223" s="8">
        <v>1407083</v>
      </c>
      <c r="I1223" s="8">
        <v>3320059.2585187685</v>
      </c>
      <c r="J1223" s="8">
        <v>500</v>
      </c>
      <c r="K1223" s="8">
        <v>500</v>
      </c>
      <c r="L1223" s="7">
        <f t="shared" ref="L1223:L1286" si="79">F1223/J1223*500+G1223/K1223*500+H1223</f>
        <v>1796197</v>
      </c>
      <c r="M1223" s="7">
        <f t="shared" si="76"/>
        <v>5116256.2585187685</v>
      </c>
      <c r="N1223" s="8"/>
      <c r="O1223" s="8"/>
    </row>
    <row r="1224" spans="1:15" x14ac:dyDescent="0.25">
      <c r="A1224" s="9">
        <v>41604</v>
      </c>
      <c r="B1224" s="9">
        <f t="shared" si="77"/>
        <v>4</v>
      </c>
      <c r="C1224" s="9">
        <f t="shared" si="78"/>
        <v>0</v>
      </c>
      <c r="D1224" s="7" t="s">
        <v>1159</v>
      </c>
      <c r="E1224" s="8">
        <v>2037</v>
      </c>
      <c r="F1224" s="8">
        <v>10880</v>
      </c>
      <c r="G1224" s="8">
        <v>129428</v>
      </c>
      <c r="H1224" s="8">
        <v>89145</v>
      </c>
      <c r="I1224" s="8">
        <v>1641712.1185585062</v>
      </c>
      <c r="J1224" s="8">
        <v>500</v>
      </c>
      <c r="K1224" s="8">
        <v>500</v>
      </c>
      <c r="L1224" s="7">
        <f t="shared" si="79"/>
        <v>229453</v>
      </c>
      <c r="M1224" s="7">
        <f t="shared" si="76"/>
        <v>1871165.1185585062</v>
      </c>
      <c r="N1224" s="8"/>
      <c r="O1224" s="8"/>
    </row>
    <row r="1225" spans="1:15" x14ac:dyDescent="0.25">
      <c r="A1225" s="9">
        <v>41605</v>
      </c>
      <c r="B1225" s="9">
        <f t="shared" si="77"/>
        <v>4</v>
      </c>
      <c r="C1225" s="9">
        <f t="shared" si="78"/>
        <v>0</v>
      </c>
      <c r="D1225" s="7" t="s">
        <v>1160</v>
      </c>
      <c r="E1225" s="8">
        <v>8623</v>
      </c>
      <c r="F1225" s="8">
        <v>23349</v>
      </c>
      <c r="G1225" s="8">
        <v>482880</v>
      </c>
      <c r="H1225" s="8">
        <v>1129878</v>
      </c>
      <c r="I1225" s="8">
        <v>6910459.981230095</v>
      </c>
      <c r="J1225" s="8">
        <v>500</v>
      </c>
      <c r="K1225" s="8">
        <v>500</v>
      </c>
      <c r="L1225" s="7">
        <f t="shared" si="79"/>
        <v>1636107</v>
      </c>
      <c r="M1225" s="7">
        <f t="shared" si="76"/>
        <v>8546566.981230095</v>
      </c>
      <c r="N1225" s="8"/>
      <c r="O1225" s="8"/>
    </row>
    <row r="1226" spans="1:15" x14ac:dyDescent="0.25">
      <c r="A1226" s="9">
        <v>41606</v>
      </c>
      <c r="B1226" s="9">
        <f t="shared" si="77"/>
        <v>4</v>
      </c>
      <c r="C1226" s="9">
        <f t="shared" si="78"/>
        <v>0</v>
      </c>
      <c r="D1226" s="7" t="s">
        <v>1161</v>
      </c>
      <c r="E1226" s="8">
        <v>5277</v>
      </c>
      <c r="F1226" s="8">
        <v>28824</v>
      </c>
      <c r="G1226" s="8">
        <v>346954</v>
      </c>
      <c r="H1226" s="8">
        <v>672514</v>
      </c>
      <c r="I1226" s="8">
        <v>4249851.1335377991</v>
      </c>
      <c r="J1226" s="8">
        <v>500</v>
      </c>
      <c r="K1226" s="8">
        <v>500</v>
      </c>
      <c r="L1226" s="7">
        <f t="shared" si="79"/>
        <v>1048292</v>
      </c>
      <c r="M1226" s="7">
        <f t="shared" si="76"/>
        <v>5298143.1335377991</v>
      </c>
      <c r="N1226" s="8"/>
      <c r="O1226" s="8"/>
    </row>
    <row r="1227" spans="1:15" x14ac:dyDescent="0.25">
      <c r="A1227" s="9">
        <v>41607</v>
      </c>
      <c r="B1227" s="9">
        <f t="shared" si="77"/>
        <v>4</v>
      </c>
      <c r="C1227" s="9">
        <f t="shared" si="78"/>
        <v>0</v>
      </c>
      <c r="D1227" s="7" t="s">
        <v>1162</v>
      </c>
      <c r="E1227" s="8">
        <v>6203</v>
      </c>
      <c r="F1227" s="8">
        <v>3078</v>
      </c>
      <c r="G1227" s="8">
        <v>437886</v>
      </c>
      <c r="H1227" s="8">
        <v>1208517</v>
      </c>
      <c r="I1227" s="8">
        <v>4957201.8857470304</v>
      </c>
      <c r="J1227" s="8">
        <v>500</v>
      </c>
      <c r="K1227" s="8">
        <v>500</v>
      </c>
      <c r="L1227" s="7">
        <f t="shared" si="79"/>
        <v>1649481</v>
      </c>
      <c r="M1227" s="7">
        <f t="shared" si="76"/>
        <v>6606682.8857470304</v>
      </c>
      <c r="N1227" s="8"/>
      <c r="O1227" s="8"/>
    </row>
    <row r="1228" spans="1:15" x14ac:dyDescent="0.25">
      <c r="A1228" s="9">
        <v>41608</v>
      </c>
      <c r="B1228" s="9">
        <f t="shared" si="77"/>
        <v>4</v>
      </c>
      <c r="C1228" s="9">
        <f t="shared" si="78"/>
        <v>0</v>
      </c>
      <c r="D1228" s="7" t="s">
        <v>1163</v>
      </c>
      <c r="E1228" s="8">
        <v>922</v>
      </c>
      <c r="F1228" s="8">
        <v>8848</v>
      </c>
      <c r="G1228" s="8">
        <v>56935</v>
      </c>
      <c r="H1228" s="8">
        <v>132671</v>
      </c>
      <c r="I1228" s="8">
        <v>733850.9465451889</v>
      </c>
      <c r="J1228" s="8">
        <v>500</v>
      </c>
      <c r="K1228" s="8">
        <v>500</v>
      </c>
      <c r="L1228" s="7">
        <f t="shared" si="79"/>
        <v>198454</v>
      </c>
      <c r="M1228" s="7">
        <f t="shared" si="76"/>
        <v>932304.9465451889</v>
      </c>
      <c r="N1228" s="8"/>
      <c r="O1228" s="8"/>
    </row>
    <row r="1229" spans="1:15" x14ac:dyDescent="0.25">
      <c r="A1229" s="9">
        <v>41609</v>
      </c>
      <c r="B1229" s="9">
        <f t="shared" si="77"/>
        <v>4</v>
      </c>
      <c r="C1229" s="9">
        <f t="shared" si="78"/>
        <v>0</v>
      </c>
      <c r="D1229" s="7" t="s">
        <v>1164</v>
      </c>
      <c r="E1229" s="8">
        <v>4975</v>
      </c>
      <c r="F1229" s="8">
        <v>18577</v>
      </c>
      <c r="G1229" s="8">
        <v>364489</v>
      </c>
      <c r="H1229" s="8">
        <v>344875</v>
      </c>
      <c r="I1229" s="8">
        <v>3988474.7142759678</v>
      </c>
      <c r="J1229" s="8">
        <v>500</v>
      </c>
      <c r="K1229" s="8">
        <v>500</v>
      </c>
      <c r="L1229" s="7">
        <f t="shared" si="79"/>
        <v>727941</v>
      </c>
      <c r="M1229" s="7">
        <f t="shared" si="76"/>
        <v>4716415.7142759673</v>
      </c>
      <c r="N1229" s="8"/>
      <c r="O1229" s="8"/>
    </row>
    <row r="1230" spans="1:15" x14ac:dyDescent="0.25">
      <c r="A1230" s="9">
        <v>41610</v>
      </c>
      <c r="B1230" s="9">
        <f t="shared" si="77"/>
        <v>4</v>
      </c>
      <c r="C1230" s="9">
        <f t="shared" si="78"/>
        <v>0</v>
      </c>
      <c r="D1230" s="7" t="s">
        <v>1165</v>
      </c>
      <c r="E1230" s="8">
        <v>873</v>
      </c>
      <c r="F1230" s="8">
        <v>6283</v>
      </c>
      <c r="G1230" s="8">
        <v>42747</v>
      </c>
      <c r="H1230" s="8">
        <v>21097</v>
      </c>
      <c r="I1230" s="8">
        <v>696294.60044671153</v>
      </c>
      <c r="J1230" s="8">
        <v>500</v>
      </c>
      <c r="K1230" s="8">
        <v>500</v>
      </c>
      <c r="L1230" s="7">
        <f t="shared" si="79"/>
        <v>70127</v>
      </c>
      <c r="M1230" s="7">
        <f t="shared" si="76"/>
        <v>766421.60044671153</v>
      </c>
      <c r="N1230" s="8"/>
      <c r="O1230" s="8"/>
    </row>
    <row r="1231" spans="1:15" x14ac:dyDescent="0.25">
      <c r="A1231" s="9">
        <v>41611</v>
      </c>
      <c r="B1231" s="9">
        <f t="shared" si="77"/>
        <v>4</v>
      </c>
      <c r="C1231" s="9">
        <f t="shared" si="78"/>
        <v>0</v>
      </c>
      <c r="D1231" s="7" t="s">
        <v>1166</v>
      </c>
      <c r="E1231" s="8">
        <v>2175</v>
      </c>
      <c r="F1231" s="8">
        <v>6336</v>
      </c>
      <c r="G1231" s="8">
        <v>165095</v>
      </c>
      <c r="H1231" s="8">
        <v>333068</v>
      </c>
      <c r="I1231" s="8">
        <v>1762580.5686695117</v>
      </c>
      <c r="J1231" s="8">
        <v>500</v>
      </c>
      <c r="K1231" s="8">
        <v>500</v>
      </c>
      <c r="L1231" s="7">
        <f t="shared" si="79"/>
        <v>504499</v>
      </c>
      <c r="M1231" s="7">
        <f t="shared" si="76"/>
        <v>2267079.5686695119</v>
      </c>
      <c r="N1231" s="8"/>
      <c r="O1231" s="8"/>
    </row>
    <row r="1232" spans="1:15" x14ac:dyDescent="0.25">
      <c r="A1232" s="9">
        <v>41612</v>
      </c>
      <c r="B1232" s="9">
        <f t="shared" si="77"/>
        <v>4</v>
      </c>
      <c r="C1232" s="9">
        <f t="shared" si="78"/>
        <v>0</v>
      </c>
      <c r="D1232" s="7" t="s">
        <v>1167</v>
      </c>
      <c r="E1232" s="8">
        <v>2448</v>
      </c>
      <c r="F1232" s="8">
        <v>15645</v>
      </c>
      <c r="G1232" s="8">
        <v>145975</v>
      </c>
      <c r="H1232" s="8">
        <v>200706</v>
      </c>
      <c r="I1232" s="8">
        <v>1987240.0071989314</v>
      </c>
      <c r="J1232" s="8">
        <v>500</v>
      </c>
      <c r="K1232" s="8">
        <v>500</v>
      </c>
      <c r="L1232" s="7">
        <f t="shared" si="79"/>
        <v>362326</v>
      </c>
      <c r="M1232" s="7">
        <f t="shared" si="76"/>
        <v>2349566.0071989316</v>
      </c>
      <c r="N1232" s="8"/>
      <c r="O1232" s="8"/>
    </row>
    <row r="1233" spans="1:15" x14ac:dyDescent="0.25">
      <c r="A1233" s="9">
        <v>41613</v>
      </c>
      <c r="B1233" s="9">
        <f t="shared" si="77"/>
        <v>4</v>
      </c>
      <c r="C1233" s="9">
        <f t="shared" si="78"/>
        <v>0</v>
      </c>
      <c r="D1233" s="7" t="s">
        <v>1168</v>
      </c>
      <c r="E1233" s="8">
        <v>2031</v>
      </c>
      <c r="F1233" s="8">
        <v>4698</v>
      </c>
      <c r="G1233" s="8">
        <v>185315</v>
      </c>
      <c r="H1233" s="8">
        <v>320186</v>
      </c>
      <c r="I1233" s="8">
        <v>1625761.0520739693</v>
      </c>
      <c r="J1233" s="8">
        <v>500</v>
      </c>
      <c r="K1233" s="8">
        <v>500</v>
      </c>
      <c r="L1233" s="7">
        <f t="shared" si="79"/>
        <v>510199</v>
      </c>
      <c r="M1233" s="7">
        <f t="shared" si="76"/>
        <v>2135960.0520739695</v>
      </c>
      <c r="N1233" s="8"/>
      <c r="O1233" s="8"/>
    </row>
    <row r="1234" spans="1:15" x14ac:dyDescent="0.25">
      <c r="A1234" s="9">
        <v>41614</v>
      </c>
      <c r="B1234" s="9">
        <f t="shared" si="77"/>
        <v>4</v>
      </c>
      <c r="C1234" s="9">
        <f t="shared" si="78"/>
        <v>0</v>
      </c>
      <c r="D1234" s="7" t="s">
        <v>1169</v>
      </c>
      <c r="E1234" s="8">
        <v>2660</v>
      </c>
      <c r="F1234" s="8">
        <v>7578</v>
      </c>
      <c r="G1234" s="8">
        <v>212398</v>
      </c>
      <c r="H1234" s="8">
        <v>227868</v>
      </c>
      <c r="I1234" s="8">
        <v>2133016.9781024852</v>
      </c>
      <c r="J1234" s="8">
        <v>500</v>
      </c>
      <c r="K1234" s="8">
        <v>500</v>
      </c>
      <c r="L1234" s="7">
        <f t="shared" si="79"/>
        <v>447844</v>
      </c>
      <c r="M1234" s="7">
        <f t="shared" si="76"/>
        <v>2580860.9781024852</v>
      </c>
      <c r="N1234" s="8"/>
      <c r="O1234" s="8"/>
    </row>
    <row r="1235" spans="1:15" x14ac:dyDescent="0.25">
      <c r="A1235" s="9">
        <v>41615</v>
      </c>
      <c r="B1235" s="9">
        <f t="shared" si="77"/>
        <v>4</v>
      </c>
      <c r="C1235" s="9">
        <f t="shared" si="78"/>
        <v>0</v>
      </c>
      <c r="D1235" s="7" t="s">
        <v>1170</v>
      </c>
      <c r="E1235" s="8">
        <v>3143</v>
      </c>
      <c r="F1235" s="8">
        <v>9373</v>
      </c>
      <c r="G1235" s="8">
        <v>203915</v>
      </c>
      <c r="H1235" s="8">
        <v>461998</v>
      </c>
      <c r="I1235" s="8">
        <v>2513322.1165066031</v>
      </c>
      <c r="J1235" s="8">
        <v>500</v>
      </c>
      <c r="K1235" s="8">
        <v>500</v>
      </c>
      <c r="L1235" s="7">
        <f t="shared" si="79"/>
        <v>675286</v>
      </c>
      <c r="M1235" s="7">
        <f t="shared" si="76"/>
        <v>3188608.1165066031</v>
      </c>
      <c r="N1235" s="8"/>
      <c r="O1235" s="8"/>
    </row>
    <row r="1236" spans="1:15" x14ac:dyDescent="0.25">
      <c r="A1236" s="9">
        <v>41616</v>
      </c>
      <c r="B1236" s="9">
        <f t="shared" si="77"/>
        <v>4</v>
      </c>
      <c r="C1236" s="9">
        <f t="shared" si="78"/>
        <v>0</v>
      </c>
      <c r="D1236" s="7" t="s">
        <v>1171</v>
      </c>
      <c r="E1236" s="8">
        <v>534</v>
      </c>
      <c r="F1236" s="8">
        <v>3270</v>
      </c>
      <c r="G1236" s="8">
        <v>24740</v>
      </c>
      <c r="H1236" s="8">
        <v>11503</v>
      </c>
      <c r="I1236" s="8">
        <v>427565.33925132366</v>
      </c>
      <c r="J1236" s="8">
        <v>500</v>
      </c>
      <c r="K1236" s="8">
        <v>500</v>
      </c>
      <c r="L1236" s="7">
        <f t="shared" si="79"/>
        <v>39513</v>
      </c>
      <c r="M1236" s="7">
        <f t="shared" si="76"/>
        <v>467078.33925132366</v>
      </c>
      <c r="N1236" s="8"/>
      <c r="O1236" s="8"/>
    </row>
    <row r="1237" spans="1:15" x14ac:dyDescent="0.25">
      <c r="A1237" s="9">
        <v>41617</v>
      </c>
      <c r="B1237" s="9">
        <f t="shared" si="77"/>
        <v>4</v>
      </c>
      <c r="C1237" s="9">
        <f t="shared" si="78"/>
        <v>0</v>
      </c>
      <c r="D1237" s="7" t="s">
        <v>1172</v>
      </c>
      <c r="E1237" s="8">
        <v>4506</v>
      </c>
      <c r="F1237" s="8">
        <v>4944</v>
      </c>
      <c r="G1237" s="8">
        <v>334580</v>
      </c>
      <c r="H1237" s="8">
        <v>778215</v>
      </c>
      <c r="I1237" s="8">
        <v>3623698.6407643147</v>
      </c>
      <c r="J1237" s="8">
        <v>500</v>
      </c>
      <c r="K1237" s="8">
        <v>500</v>
      </c>
      <c r="L1237" s="7">
        <f t="shared" si="79"/>
        <v>1117739</v>
      </c>
      <c r="M1237" s="7">
        <f t="shared" si="76"/>
        <v>4741437.6407643147</v>
      </c>
      <c r="N1237" s="8"/>
      <c r="O1237" s="8"/>
    </row>
    <row r="1238" spans="1:15" x14ac:dyDescent="0.25">
      <c r="A1238" s="9">
        <v>41618</v>
      </c>
      <c r="B1238" s="9">
        <f t="shared" si="77"/>
        <v>4</v>
      </c>
      <c r="C1238" s="9">
        <f t="shared" si="78"/>
        <v>0</v>
      </c>
      <c r="D1238" s="7" t="s">
        <v>1173</v>
      </c>
      <c r="E1238" s="8">
        <v>4408</v>
      </c>
      <c r="F1238" s="8">
        <v>2839</v>
      </c>
      <c r="G1238" s="8">
        <v>370246</v>
      </c>
      <c r="H1238" s="8">
        <v>312213</v>
      </c>
      <c r="I1238" s="8">
        <v>3521234.5282915444</v>
      </c>
      <c r="J1238" s="8">
        <v>500</v>
      </c>
      <c r="K1238" s="8">
        <v>500</v>
      </c>
      <c r="L1238" s="7">
        <f t="shared" si="79"/>
        <v>685298</v>
      </c>
      <c r="M1238" s="7">
        <f t="shared" si="76"/>
        <v>4206532.5282915439</v>
      </c>
      <c r="N1238" s="8"/>
      <c r="O1238" s="8"/>
    </row>
    <row r="1239" spans="1:15" x14ac:dyDescent="0.25">
      <c r="A1239" s="9">
        <v>41619</v>
      </c>
      <c r="B1239" s="9">
        <f t="shared" si="77"/>
        <v>4</v>
      </c>
      <c r="C1239" s="9">
        <f t="shared" si="78"/>
        <v>0</v>
      </c>
      <c r="D1239" s="7" t="s">
        <v>1174</v>
      </c>
      <c r="E1239" s="8">
        <v>1301</v>
      </c>
      <c r="F1239" s="8">
        <v>3610</v>
      </c>
      <c r="G1239" s="8">
        <v>75256</v>
      </c>
      <c r="H1239" s="8">
        <v>61469</v>
      </c>
      <c r="I1239" s="8">
        <v>1068745.995992664</v>
      </c>
      <c r="J1239" s="8">
        <v>500</v>
      </c>
      <c r="K1239" s="8">
        <v>500</v>
      </c>
      <c r="L1239" s="7">
        <f t="shared" si="79"/>
        <v>140335</v>
      </c>
      <c r="M1239" s="7">
        <f t="shared" si="76"/>
        <v>1209080.995992664</v>
      </c>
      <c r="N1239" s="8"/>
      <c r="O1239" s="8"/>
    </row>
    <row r="1240" spans="1:15" x14ac:dyDescent="0.25">
      <c r="A1240" s="9">
        <v>41620</v>
      </c>
      <c r="B1240" s="9">
        <f t="shared" si="77"/>
        <v>4</v>
      </c>
      <c r="C1240" s="9">
        <f t="shared" si="78"/>
        <v>0</v>
      </c>
      <c r="D1240" s="7" t="s">
        <v>1175</v>
      </c>
      <c r="E1240" s="8">
        <v>1521</v>
      </c>
      <c r="F1240" s="8">
        <v>7637</v>
      </c>
      <c r="G1240" s="8">
        <v>89247</v>
      </c>
      <c r="H1240" s="8">
        <v>229837</v>
      </c>
      <c r="I1240" s="8">
        <v>1215252.5545750225</v>
      </c>
      <c r="J1240" s="8">
        <v>500</v>
      </c>
      <c r="K1240" s="8">
        <v>500</v>
      </c>
      <c r="L1240" s="7">
        <f t="shared" si="79"/>
        <v>326721</v>
      </c>
      <c r="M1240" s="7">
        <f t="shared" si="76"/>
        <v>1541973.5545750225</v>
      </c>
      <c r="N1240" s="8"/>
      <c r="O1240" s="8"/>
    </row>
    <row r="1241" spans="1:15" x14ac:dyDescent="0.25">
      <c r="A1241" s="9">
        <v>41621</v>
      </c>
      <c r="B1241" s="9">
        <f t="shared" si="77"/>
        <v>4</v>
      </c>
      <c r="C1241" s="9">
        <f t="shared" si="78"/>
        <v>0</v>
      </c>
      <c r="D1241" s="7" t="s">
        <v>2115</v>
      </c>
      <c r="E1241" s="8">
        <v>1274</v>
      </c>
      <c r="F1241" s="8">
        <v>4627</v>
      </c>
      <c r="G1241" s="8">
        <v>83876</v>
      </c>
      <c r="H1241" s="8">
        <v>35383</v>
      </c>
      <c r="I1241" s="8">
        <v>1025301.7078826283</v>
      </c>
      <c r="J1241" s="8">
        <v>500</v>
      </c>
      <c r="K1241" s="8">
        <v>500</v>
      </c>
      <c r="L1241" s="7">
        <f t="shared" si="79"/>
        <v>123886</v>
      </c>
      <c r="M1241" s="7">
        <f t="shared" si="76"/>
        <v>1149187.7078826283</v>
      </c>
      <c r="N1241" s="8"/>
      <c r="O1241" s="8"/>
    </row>
    <row r="1242" spans="1:15" x14ac:dyDescent="0.25">
      <c r="A1242" s="9">
        <v>41622</v>
      </c>
      <c r="B1242" s="9">
        <f t="shared" si="77"/>
        <v>4</v>
      </c>
      <c r="C1242" s="9">
        <f t="shared" si="78"/>
        <v>0</v>
      </c>
      <c r="D1242" s="7" t="s">
        <v>1176</v>
      </c>
      <c r="E1242" s="8">
        <v>1565</v>
      </c>
      <c r="F1242" s="8">
        <v>11198</v>
      </c>
      <c r="G1242" s="8">
        <v>81438</v>
      </c>
      <c r="H1242" s="8">
        <v>110366</v>
      </c>
      <c r="I1242" s="8">
        <v>1261739.5878139629</v>
      </c>
      <c r="J1242" s="8">
        <v>500</v>
      </c>
      <c r="K1242" s="8">
        <v>500</v>
      </c>
      <c r="L1242" s="7">
        <f t="shared" si="79"/>
        <v>203002</v>
      </c>
      <c r="M1242" s="7">
        <f t="shared" si="76"/>
        <v>1464741.5878139629</v>
      </c>
      <c r="N1242" s="8"/>
      <c r="O1242" s="8"/>
    </row>
    <row r="1243" spans="1:15" x14ac:dyDescent="0.25">
      <c r="A1243" s="9">
        <v>41623</v>
      </c>
      <c r="B1243" s="9">
        <f t="shared" si="77"/>
        <v>4</v>
      </c>
      <c r="C1243" s="9">
        <f t="shared" si="78"/>
        <v>0</v>
      </c>
      <c r="D1243" s="7" t="s">
        <v>1177</v>
      </c>
      <c r="E1243" s="8">
        <v>914</v>
      </c>
      <c r="F1243" s="8">
        <v>4098</v>
      </c>
      <c r="G1243" s="8">
        <v>50333</v>
      </c>
      <c r="H1243" s="8">
        <v>97684</v>
      </c>
      <c r="I1243" s="8">
        <v>725330.26313958911</v>
      </c>
      <c r="J1243" s="8">
        <v>500</v>
      </c>
      <c r="K1243" s="8">
        <v>500</v>
      </c>
      <c r="L1243" s="7">
        <f t="shared" si="79"/>
        <v>152115</v>
      </c>
      <c r="M1243" s="7">
        <f t="shared" si="76"/>
        <v>877445.26313958911</v>
      </c>
      <c r="N1243" s="8"/>
      <c r="O1243" s="8"/>
    </row>
    <row r="1244" spans="1:15" x14ac:dyDescent="0.25">
      <c r="A1244" s="9">
        <v>41624</v>
      </c>
      <c r="B1244" s="9">
        <f t="shared" si="77"/>
        <v>4</v>
      </c>
      <c r="C1244" s="9">
        <f t="shared" si="78"/>
        <v>0</v>
      </c>
      <c r="D1244" s="7" t="s">
        <v>1178</v>
      </c>
      <c r="E1244" s="8">
        <v>4902</v>
      </c>
      <c r="F1244" s="8">
        <v>10968</v>
      </c>
      <c r="G1244" s="8">
        <v>428695</v>
      </c>
      <c r="H1244" s="8">
        <v>1398664</v>
      </c>
      <c r="I1244" s="8">
        <v>3895079.3656836357</v>
      </c>
      <c r="J1244" s="8">
        <v>500</v>
      </c>
      <c r="K1244" s="8">
        <v>500</v>
      </c>
      <c r="L1244" s="7">
        <f t="shared" si="79"/>
        <v>1838327</v>
      </c>
      <c r="M1244" s="7">
        <f t="shared" si="76"/>
        <v>5733406.3656836357</v>
      </c>
      <c r="N1244" s="8"/>
      <c r="O1244" s="8"/>
    </row>
    <row r="1245" spans="1:15" x14ac:dyDescent="0.25">
      <c r="A1245" s="9">
        <v>41625</v>
      </c>
      <c r="B1245" s="9">
        <f t="shared" si="77"/>
        <v>4</v>
      </c>
      <c r="C1245" s="9">
        <f t="shared" si="78"/>
        <v>0</v>
      </c>
      <c r="D1245" s="7" t="s">
        <v>1179</v>
      </c>
      <c r="E1245" s="8">
        <v>2058</v>
      </c>
      <c r="F1245" s="8">
        <v>16428</v>
      </c>
      <c r="G1245" s="8">
        <v>97217</v>
      </c>
      <c r="H1245" s="8">
        <v>221060</v>
      </c>
      <c r="I1245" s="8">
        <v>1668709.3441031717</v>
      </c>
      <c r="J1245" s="8">
        <v>500</v>
      </c>
      <c r="K1245" s="8">
        <v>500</v>
      </c>
      <c r="L1245" s="7">
        <f t="shared" si="79"/>
        <v>334705</v>
      </c>
      <c r="M1245" s="7">
        <f t="shared" si="76"/>
        <v>2003414.3441031717</v>
      </c>
      <c r="N1245" s="8"/>
      <c r="O1245" s="8"/>
    </row>
    <row r="1246" spans="1:15" x14ac:dyDescent="0.25">
      <c r="A1246" s="9">
        <v>41626</v>
      </c>
      <c r="B1246" s="9">
        <f t="shared" si="77"/>
        <v>4</v>
      </c>
      <c r="C1246" s="9">
        <f t="shared" si="78"/>
        <v>0</v>
      </c>
      <c r="D1246" s="7" t="s">
        <v>1180</v>
      </c>
      <c r="E1246" s="8">
        <v>4007</v>
      </c>
      <c r="F1246" s="8">
        <v>12699</v>
      </c>
      <c r="G1246" s="8">
        <v>265437</v>
      </c>
      <c r="H1246" s="8">
        <v>675238</v>
      </c>
      <c r="I1246" s="8">
        <v>3192268.8651914643</v>
      </c>
      <c r="J1246" s="8">
        <v>500</v>
      </c>
      <c r="K1246" s="8">
        <v>500</v>
      </c>
      <c r="L1246" s="7">
        <f t="shared" si="79"/>
        <v>953374</v>
      </c>
      <c r="M1246" s="7">
        <f t="shared" si="76"/>
        <v>4145642.8651914643</v>
      </c>
      <c r="N1246" s="8"/>
      <c r="O1246" s="8"/>
    </row>
    <row r="1247" spans="1:15" x14ac:dyDescent="0.25">
      <c r="A1247" s="9">
        <v>41627</v>
      </c>
      <c r="B1247" s="9">
        <f t="shared" si="77"/>
        <v>4</v>
      </c>
      <c r="C1247" s="9">
        <f t="shared" si="78"/>
        <v>0</v>
      </c>
      <c r="D1247" s="7" t="s">
        <v>1181</v>
      </c>
      <c r="E1247" s="8">
        <v>1816</v>
      </c>
      <c r="F1247" s="8">
        <v>5760</v>
      </c>
      <c r="G1247" s="8">
        <v>98734</v>
      </c>
      <c r="H1247" s="8">
        <v>154014</v>
      </c>
      <c r="I1247" s="8">
        <v>1477462.7217001349</v>
      </c>
      <c r="J1247" s="8">
        <v>500</v>
      </c>
      <c r="K1247" s="8">
        <v>500</v>
      </c>
      <c r="L1247" s="7">
        <f t="shared" si="79"/>
        <v>258508</v>
      </c>
      <c r="M1247" s="7">
        <f t="shared" si="76"/>
        <v>1735970.7217001349</v>
      </c>
      <c r="N1247" s="8"/>
      <c r="O1247" s="8"/>
    </row>
    <row r="1248" spans="1:15" x14ac:dyDescent="0.25">
      <c r="A1248" s="9">
        <v>41701</v>
      </c>
      <c r="B1248" s="9">
        <f t="shared" si="77"/>
        <v>4</v>
      </c>
      <c r="C1248" s="9">
        <f t="shared" si="78"/>
        <v>0</v>
      </c>
      <c r="D1248" s="7" t="s">
        <v>1182</v>
      </c>
      <c r="E1248" s="8">
        <v>3412</v>
      </c>
      <c r="F1248" s="8">
        <v>6437</v>
      </c>
      <c r="G1248" s="8">
        <v>240792</v>
      </c>
      <c r="H1248" s="8">
        <v>625856</v>
      </c>
      <c r="I1248" s="8">
        <v>2812982.2012828961</v>
      </c>
      <c r="J1248" s="8">
        <v>500</v>
      </c>
      <c r="K1248" s="8">
        <v>500</v>
      </c>
      <c r="L1248" s="7">
        <f t="shared" si="79"/>
        <v>873085</v>
      </c>
      <c r="M1248" s="7">
        <f t="shared" si="76"/>
        <v>3686067.2012828961</v>
      </c>
      <c r="N1248" s="8"/>
      <c r="O1248" s="8"/>
    </row>
    <row r="1249" spans="1:15" x14ac:dyDescent="0.25">
      <c r="A1249" s="9">
        <v>41702</v>
      </c>
      <c r="B1249" s="9">
        <f t="shared" si="77"/>
        <v>4</v>
      </c>
      <c r="C1249" s="9">
        <f t="shared" si="78"/>
        <v>0</v>
      </c>
      <c r="D1249" s="7" t="s">
        <v>2116</v>
      </c>
      <c r="E1249" s="8">
        <v>1603</v>
      </c>
      <c r="F1249" s="8">
        <v>5870</v>
      </c>
      <c r="G1249" s="8">
        <v>286957</v>
      </c>
      <c r="H1249" s="8">
        <v>187524</v>
      </c>
      <c r="I1249" s="8">
        <v>1300353.543430022</v>
      </c>
      <c r="J1249" s="8">
        <v>500</v>
      </c>
      <c r="K1249" s="8">
        <v>500</v>
      </c>
      <c r="L1249" s="7">
        <f t="shared" si="79"/>
        <v>480351</v>
      </c>
      <c r="M1249" s="7">
        <f t="shared" si="76"/>
        <v>1780704.543430022</v>
      </c>
      <c r="N1249" s="8"/>
      <c r="O1249" s="8"/>
    </row>
    <row r="1250" spans="1:15" x14ac:dyDescent="0.25">
      <c r="A1250" s="9">
        <v>41703</v>
      </c>
      <c r="B1250" s="9">
        <f t="shared" si="77"/>
        <v>4</v>
      </c>
      <c r="C1250" s="9">
        <f t="shared" si="78"/>
        <v>0</v>
      </c>
      <c r="D1250" s="7" t="s">
        <v>1183</v>
      </c>
      <c r="E1250" s="8">
        <v>8751</v>
      </c>
      <c r="F1250" s="8">
        <v>4418</v>
      </c>
      <c r="G1250" s="8">
        <v>589691</v>
      </c>
      <c r="H1250" s="8">
        <v>3590221</v>
      </c>
      <c r="I1250" s="8">
        <v>6773144.3569772467</v>
      </c>
      <c r="J1250" s="8">
        <v>500</v>
      </c>
      <c r="K1250" s="8">
        <v>500</v>
      </c>
      <c r="L1250" s="7">
        <f t="shared" si="79"/>
        <v>4184330</v>
      </c>
      <c r="M1250" s="7">
        <f t="shared" si="76"/>
        <v>10957474.356977247</v>
      </c>
      <c r="N1250" s="8"/>
      <c r="O1250" s="8"/>
    </row>
    <row r="1251" spans="1:15" x14ac:dyDescent="0.25">
      <c r="A1251" s="9">
        <v>41704</v>
      </c>
      <c r="B1251" s="9">
        <f t="shared" si="77"/>
        <v>4</v>
      </c>
      <c r="C1251" s="9">
        <f t="shared" si="78"/>
        <v>0</v>
      </c>
      <c r="D1251" s="7" t="s">
        <v>1184</v>
      </c>
      <c r="E1251" s="8">
        <v>1171</v>
      </c>
      <c r="F1251" s="8">
        <v>12119</v>
      </c>
      <c r="G1251" s="8">
        <v>64021</v>
      </c>
      <c r="H1251" s="8">
        <v>378393</v>
      </c>
      <c r="I1251" s="8">
        <v>897594.19271464215</v>
      </c>
      <c r="J1251" s="8">
        <v>500</v>
      </c>
      <c r="K1251" s="8">
        <v>500</v>
      </c>
      <c r="L1251" s="7">
        <f t="shared" si="79"/>
        <v>454533</v>
      </c>
      <c r="M1251" s="7">
        <f t="shared" si="76"/>
        <v>1352127.1927146423</v>
      </c>
      <c r="N1251" s="8"/>
      <c r="O1251" s="8"/>
    </row>
    <row r="1252" spans="1:15" x14ac:dyDescent="0.25">
      <c r="A1252" s="9">
        <v>41705</v>
      </c>
      <c r="B1252" s="9">
        <f t="shared" si="77"/>
        <v>4</v>
      </c>
      <c r="C1252" s="9">
        <f t="shared" si="78"/>
        <v>0</v>
      </c>
      <c r="D1252" s="7" t="s">
        <v>1185</v>
      </c>
      <c r="E1252" s="8">
        <v>1653</v>
      </c>
      <c r="F1252" s="8">
        <v>11833</v>
      </c>
      <c r="G1252" s="8">
        <v>91080</v>
      </c>
      <c r="H1252" s="8">
        <v>95909</v>
      </c>
      <c r="I1252" s="8">
        <v>1345048.180218623</v>
      </c>
      <c r="J1252" s="8">
        <v>500</v>
      </c>
      <c r="K1252" s="8">
        <v>500</v>
      </c>
      <c r="L1252" s="7">
        <f t="shared" si="79"/>
        <v>198822</v>
      </c>
      <c r="M1252" s="7">
        <f t="shared" si="76"/>
        <v>1543870.180218623</v>
      </c>
      <c r="N1252" s="8"/>
      <c r="O1252" s="8"/>
    </row>
    <row r="1253" spans="1:15" x14ac:dyDescent="0.25">
      <c r="A1253" s="9">
        <v>41706</v>
      </c>
      <c r="B1253" s="9">
        <f t="shared" si="77"/>
        <v>4</v>
      </c>
      <c r="C1253" s="9">
        <f t="shared" si="78"/>
        <v>0</v>
      </c>
      <c r="D1253" s="7" t="s">
        <v>1186</v>
      </c>
      <c r="E1253" s="8">
        <v>1002</v>
      </c>
      <c r="F1253" s="8">
        <v>12655</v>
      </c>
      <c r="G1253" s="8">
        <v>70404</v>
      </c>
      <c r="H1253" s="8">
        <v>56661</v>
      </c>
      <c r="I1253" s="8">
        <v>847357.86949661816</v>
      </c>
      <c r="J1253" s="8">
        <v>500</v>
      </c>
      <c r="K1253" s="8">
        <v>500</v>
      </c>
      <c r="L1253" s="7">
        <f t="shared" si="79"/>
        <v>139720</v>
      </c>
      <c r="M1253" s="7">
        <f t="shared" si="76"/>
        <v>987077.86949661816</v>
      </c>
      <c r="N1253" s="8"/>
      <c r="O1253" s="8"/>
    </row>
    <row r="1254" spans="1:15" x14ac:dyDescent="0.25">
      <c r="A1254" s="9">
        <v>41707</v>
      </c>
      <c r="B1254" s="9">
        <f t="shared" si="77"/>
        <v>4</v>
      </c>
      <c r="C1254" s="9">
        <f t="shared" si="78"/>
        <v>0</v>
      </c>
      <c r="D1254" s="7" t="s">
        <v>1187</v>
      </c>
      <c r="E1254" s="8">
        <v>1800</v>
      </c>
      <c r="F1254" s="8">
        <v>15676</v>
      </c>
      <c r="G1254" s="8">
        <v>95292</v>
      </c>
      <c r="H1254" s="8">
        <v>229688</v>
      </c>
      <c r="I1254" s="8">
        <v>1440867.7523176388</v>
      </c>
      <c r="J1254" s="8">
        <v>500</v>
      </c>
      <c r="K1254" s="8">
        <v>500</v>
      </c>
      <c r="L1254" s="7">
        <f t="shared" si="79"/>
        <v>340656</v>
      </c>
      <c r="M1254" s="7">
        <f t="shared" si="76"/>
        <v>1781523.7523176388</v>
      </c>
      <c r="N1254" s="8"/>
      <c r="O1254" s="8"/>
    </row>
    <row r="1255" spans="1:15" x14ac:dyDescent="0.25">
      <c r="A1255" s="9">
        <v>41708</v>
      </c>
      <c r="B1255" s="9">
        <f t="shared" si="77"/>
        <v>4</v>
      </c>
      <c r="C1255" s="9">
        <f t="shared" si="78"/>
        <v>0</v>
      </c>
      <c r="D1255" s="7" t="s">
        <v>1188</v>
      </c>
      <c r="E1255" s="8">
        <v>944</v>
      </c>
      <c r="F1255" s="8">
        <v>7800</v>
      </c>
      <c r="G1255" s="8">
        <v>47555</v>
      </c>
      <c r="H1255" s="8">
        <v>133345</v>
      </c>
      <c r="I1255" s="8">
        <v>758419.38541282481</v>
      </c>
      <c r="J1255" s="8">
        <v>500</v>
      </c>
      <c r="K1255" s="8">
        <v>500</v>
      </c>
      <c r="L1255" s="7">
        <f t="shared" si="79"/>
        <v>188700</v>
      </c>
      <c r="M1255" s="7">
        <f t="shared" si="76"/>
        <v>947119.38541282481</v>
      </c>
      <c r="N1255" s="8"/>
      <c r="O1255" s="8"/>
    </row>
    <row r="1256" spans="1:15" x14ac:dyDescent="0.25">
      <c r="A1256" s="9">
        <v>41709</v>
      </c>
      <c r="B1256" s="9">
        <f t="shared" si="77"/>
        <v>4</v>
      </c>
      <c r="C1256" s="9">
        <f t="shared" si="78"/>
        <v>0</v>
      </c>
      <c r="D1256" s="7" t="s">
        <v>1189</v>
      </c>
      <c r="E1256" s="8">
        <v>4846</v>
      </c>
      <c r="F1256" s="8">
        <v>22165</v>
      </c>
      <c r="G1256" s="8">
        <v>311297</v>
      </c>
      <c r="H1256" s="8">
        <v>1245288</v>
      </c>
      <c r="I1256" s="8">
        <v>3850899.9899539715</v>
      </c>
      <c r="J1256" s="8">
        <v>500</v>
      </c>
      <c r="K1256" s="8">
        <v>500</v>
      </c>
      <c r="L1256" s="7">
        <f t="shared" si="79"/>
        <v>1578750</v>
      </c>
      <c r="M1256" s="7">
        <f t="shared" si="76"/>
        <v>5429649.9899539715</v>
      </c>
      <c r="N1256" s="8"/>
      <c r="O1256" s="8"/>
    </row>
    <row r="1257" spans="1:15" x14ac:dyDescent="0.25">
      <c r="A1257" s="9">
        <v>41710</v>
      </c>
      <c r="B1257" s="9">
        <f t="shared" si="77"/>
        <v>4</v>
      </c>
      <c r="C1257" s="9">
        <f t="shared" si="78"/>
        <v>0</v>
      </c>
      <c r="D1257" s="7" t="s">
        <v>1190</v>
      </c>
      <c r="E1257" s="8">
        <v>3672</v>
      </c>
      <c r="F1257" s="8">
        <v>10640</v>
      </c>
      <c r="G1257" s="8">
        <v>264374</v>
      </c>
      <c r="H1257" s="8">
        <v>1432140</v>
      </c>
      <c r="I1257" s="8">
        <v>2851169.4665150605</v>
      </c>
      <c r="J1257" s="8">
        <v>500</v>
      </c>
      <c r="K1257" s="8">
        <v>500</v>
      </c>
      <c r="L1257" s="7">
        <f t="shared" si="79"/>
        <v>1707154</v>
      </c>
      <c r="M1257" s="7">
        <f t="shared" si="76"/>
        <v>4558323.4665150605</v>
      </c>
      <c r="N1257" s="8"/>
      <c r="O1257" s="8"/>
    </row>
    <row r="1258" spans="1:15" x14ac:dyDescent="0.25">
      <c r="A1258" s="9">
        <v>41711</v>
      </c>
      <c r="B1258" s="9">
        <f t="shared" si="77"/>
        <v>4</v>
      </c>
      <c r="C1258" s="9">
        <f t="shared" si="78"/>
        <v>0</v>
      </c>
      <c r="D1258" s="7" t="s">
        <v>1191</v>
      </c>
      <c r="E1258" s="8">
        <v>2797</v>
      </c>
      <c r="F1258" s="8">
        <v>18184</v>
      </c>
      <c r="G1258" s="8">
        <v>152481</v>
      </c>
      <c r="H1258" s="8">
        <v>1485873</v>
      </c>
      <c r="I1258" s="8">
        <v>2123824.9652745551</v>
      </c>
      <c r="J1258" s="8">
        <v>500</v>
      </c>
      <c r="K1258" s="8">
        <v>500</v>
      </c>
      <c r="L1258" s="7">
        <f t="shared" si="79"/>
        <v>1656538</v>
      </c>
      <c r="M1258" s="7">
        <f t="shared" si="76"/>
        <v>3780362.9652745551</v>
      </c>
      <c r="N1258" s="8"/>
      <c r="O1258" s="8"/>
    </row>
    <row r="1259" spans="1:15" x14ac:dyDescent="0.25">
      <c r="A1259" s="9">
        <v>41712</v>
      </c>
      <c r="B1259" s="9">
        <f t="shared" si="77"/>
        <v>4</v>
      </c>
      <c r="C1259" s="9">
        <f t="shared" si="78"/>
        <v>0</v>
      </c>
      <c r="D1259" s="7" t="s">
        <v>1192</v>
      </c>
      <c r="E1259" s="8">
        <v>1109</v>
      </c>
      <c r="F1259" s="8">
        <v>5206</v>
      </c>
      <c r="G1259" s="8">
        <v>114985</v>
      </c>
      <c r="H1259" s="8">
        <v>173486</v>
      </c>
      <c r="I1259" s="8">
        <v>956925.33160603023</v>
      </c>
      <c r="J1259" s="8">
        <v>500</v>
      </c>
      <c r="K1259" s="8">
        <v>500</v>
      </c>
      <c r="L1259" s="7">
        <f t="shared" si="79"/>
        <v>293677</v>
      </c>
      <c r="M1259" s="7">
        <f t="shared" si="76"/>
        <v>1250602.3316060302</v>
      </c>
      <c r="N1259" s="8"/>
      <c r="O1259" s="8"/>
    </row>
    <row r="1260" spans="1:15" x14ac:dyDescent="0.25">
      <c r="A1260" s="9">
        <v>41713</v>
      </c>
      <c r="B1260" s="9">
        <f t="shared" si="77"/>
        <v>4</v>
      </c>
      <c r="C1260" s="9">
        <f t="shared" si="78"/>
        <v>0</v>
      </c>
      <c r="D1260" s="7" t="s">
        <v>1193</v>
      </c>
      <c r="E1260" s="8">
        <v>5006</v>
      </c>
      <c r="F1260" s="8">
        <v>4580</v>
      </c>
      <c r="G1260" s="8">
        <v>445969</v>
      </c>
      <c r="H1260" s="8">
        <v>7052847</v>
      </c>
      <c r="I1260" s="8">
        <v>3689121.7492944626</v>
      </c>
      <c r="J1260" s="8">
        <v>500</v>
      </c>
      <c r="K1260" s="8">
        <v>500</v>
      </c>
      <c r="L1260" s="7">
        <f t="shared" si="79"/>
        <v>7503396</v>
      </c>
      <c r="M1260" s="7">
        <f t="shared" si="76"/>
        <v>11192517.749294464</v>
      </c>
      <c r="N1260" s="8"/>
      <c r="O1260" s="8"/>
    </row>
    <row r="1261" spans="1:15" x14ac:dyDescent="0.25">
      <c r="A1261" s="9">
        <v>41714</v>
      </c>
      <c r="B1261" s="9">
        <f t="shared" si="77"/>
        <v>4</v>
      </c>
      <c r="C1261" s="9">
        <f t="shared" si="78"/>
        <v>0</v>
      </c>
      <c r="D1261" s="7" t="s">
        <v>1194</v>
      </c>
      <c r="E1261" s="8">
        <v>832</v>
      </c>
      <c r="F1261" s="8">
        <v>7445</v>
      </c>
      <c r="G1261" s="8">
        <v>31317</v>
      </c>
      <c r="H1261" s="8">
        <v>25306</v>
      </c>
      <c r="I1261" s="8">
        <v>666296.89657803974</v>
      </c>
      <c r="J1261" s="8">
        <v>500</v>
      </c>
      <c r="K1261" s="8">
        <v>500</v>
      </c>
      <c r="L1261" s="7">
        <f t="shared" si="79"/>
        <v>64068</v>
      </c>
      <c r="M1261" s="7">
        <f t="shared" si="76"/>
        <v>730364.89657803974</v>
      </c>
      <c r="N1261" s="8"/>
      <c r="O1261" s="8"/>
    </row>
    <row r="1262" spans="1:15" x14ac:dyDescent="0.25">
      <c r="A1262" s="9">
        <v>41715</v>
      </c>
      <c r="B1262" s="9">
        <f t="shared" si="77"/>
        <v>4</v>
      </c>
      <c r="C1262" s="9">
        <f t="shared" si="78"/>
        <v>0</v>
      </c>
      <c r="D1262" s="7" t="s">
        <v>1195</v>
      </c>
      <c r="E1262" s="8">
        <v>3495</v>
      </c>
      <c r="F1262" s="8">
        <v>1307</v>
      </c>
      <c r="G1262" s="8">
        <v>419597</v>
      </c>
      <c r="H1262" s="8">
        <v>2299753</v>
      </c>
      <c r="I1262" s="8">
        <v>2760356.5710921478</v>
      </c>
      <c r="J1262" s="8">
        <v>500</v>
      </c>
      <c r="K1262" s="8">
        <v>500</v>
      </c>
      <c r="L1262" s="7">
        <f t="shared" si="79"/>
        <v>2720657</v>
      </c>
      <c r="M1262" s="7">
        <f t="shared" si="76"/>
        <v>5481013.5710921474</v>
      </c>
      <c r="N1262" s="8"/>
      <c r="O1262" s="8"/>
    </row>
    <row r="1263" spans="1:15" x14ac:dyDescent="0.25">
      <c r="A1263" s="9">
        <v>41716</v>
      </c>
      <c r="B1263" s="9">
        <f t="shared" si="77"/>
        <v>4</v>
      </c>
      <c r="C1263" s="9">
        <f t="shared" si="78"/>
        <v>0</v>
      </c>
      <c r="D1263" s="7" t="s">
        <v>1196</v>
      </c>
      <c r="E1263" s="8">
        <v>2541</v>
      </c>
      <c r="F1263" s="8">
        <v>13413</v>
      </c>
      <c r="G1263" s="8">
        <v>166063</v>
      </c>
      <c r="H1263" s="8">
        <v>549922</v>
      </c>
      <c r="I1263" s="8">
        <v>2097843.0471283542</v>
      </c>
      <c r="J1263" s="8">
        <v>500</v>
      </c>
      <c r="K1263" s="8">
        <v>500</v>
      </c>
      <c r="L1263" s="7">
        <f t="shared" si="79"/>
        <v>729398</v>
      </c>
      <c r="M1263" s="7">
        <f t="shared" si="76"/>
        <v>2827241.0471283542</v>
      </c>
      <c r="N1263" s="8"/>
      <c r="O1263" s="8"/>
    </row>
    <row r="1264" spans="1:15" x14ac:dyDescent="0.25">
      <c r="A1264" s="9">
        <v>41717</v>
      </c>
      <c r="B1264" s="9">
        <f t="shared" si="77"/>
        <v>4</v>
      </c>
      <c r="C1264" s="9">
        <f t="shared" si="78"/>
        <v>0</v>
      </c>
      <c r="D1264" s="7" t="s">
        <v>1197</v>
      </c>
      <c r="E1264" s="8">
        <v>1065</v>
      </c>
      <c r="F1264" s="8">
        <v>13478</v>
      </c>
      <c r="G1264" s="8">
        <v>40173</v>
      </c>
      <c r="H1264" s="8">
        <v>65672</v>
      </c>
      <c r="I1264" s="8">
        <v>865329.05589678395</v>
      </c>
      <c r="J1264" s="8">
        <v>500</v>
      </c>
      <c r="K1264" s="8">
        <v>500</v>
      </c>
      <c r="L1264" s="7">
        <f t="shared" si="79"/>
        <v>119323</v>
      </c>
      <c r="M1264" s="7">
        <f t="shared" si="76"/>
        <v>984652.05589678395</v>
      </c>
      <c r="N1264" s="8"/>
      <c r="O1264" s="8"/>
    </row>
    <row r="1265" spans="1:15" x14ac:dyDescent="0.25">
      <c r="A1265" s="9">
        <v>41718</v>
      </c>
      <c r="B1265" s="9">
        <f t="shared" si="77"/>
        <v>4</v>
      </c>
      <c r="C1265" s="9">
        <f t="shared" si="78"/>
        <v>0</v>
      </c>
      <c r="D1265" s="7" t="s">
        <v>1198</v>
      </c>
      <c r="E1265" s="8">
        <v>1145</v>
      </c>
      <c r="F1265" s="8">
        <v>7956</v>
      </c>
      <c r="G1265" s="8">
        <v>265641</v>
      </c>
      <c r="H1265" s="8">
        <v>198267</v>
      </c>
      <c r="I1265" s="8">
        <v>937801.81201525044</v>
      </c>
      <c r="J1265" s="8">
        <v>500</v>
      </c>
      <c r="K1265" s="8">
        <v>500</v>
      </c>
      <c r="L1265" s="7">
        <f t="shared" si="79"/>
        <v>471864</v>
      </c>
      <c r="M1265" s="7">
        <f t="shared" si="76"/>
        <v>1409665.8120152503</v>
      </c>
      <c r="N1265" s="8"/>
      <c r="O1265" s="8"/>
    </row>
    <row r="1266" spans="1:15" x14ac:dyDescent="0.25">
      <c r="A1266" s="9">
        <v>41719</v>
      </c>
      <c r="B1266" s="9">
        <f t="shared" si="77"/>
        <v>4</v>
      </c>
      <c r="C1266" s="9">
        <f t="shared" si="78"/>
        <v>0</v>
      </c>
      <c r="D1266" s="7" t="s">
        <v>1199</v>
      </c>
      <c r="E1266" s="8">
        <v>1579</v>
      </c>
      <c r="F1266" s="8">
        <v>10632</v>
      </c>
      <c r="G1266" s="8">
        <v>100740</v>
      </c>
      <c r="H1266" s="8">
        <v>298256</v>
      </c>
      <c r="I1266" s="8">
        <v>1261881.3554320347</v>
      </c>
      <c r="J1266" s="8">
        <v>500</v>
      </c>
      <c r="K1266" s="8">
        <v>500</v>
      </c>
      <c r="L1266" s="7">
        <f t="shared" si="79"/>
        <v>409628</v>
      </c>
      <c r="M1266" s="7">
        <f t="shared" si="76"/>
        <v>1671509.3554320347</v>
      </c>
      <c r="N1266" s="8"/>
      <c r="O1266" s="8"/>
    </row>
    <row r="1267" spans="1:15" x14ac:dyDescent="0.25">
      <c r="A1267" s="9">
        <v>41720</v>
      </c>
      <c r="B1267" s="9">
        <f t="shared" si="77"/>
        <v>4</v>
      </c>
      <c r="C1267" s="9">
        <f t="shared" si="78"/>
        <v>0</v>
      </c>
      <c r="D1267" s="7" t="s">
        <v>2117</v>
      </c>
      <c r="E1267" s="8">
        <v>1415</v>
      </c>
      <c r="F1267" s="8">
        <v>5426</v>
      </c>
      <c r="G1267" s="8">
        <v>99139</v>
      </c>
      <c r="H1267" s="8">
        <v>306051</v>
      </c>
      <c r="I1267" s="8">
        <v>1104851.394672249</v>
      </c>
      <c r="J1267" s="8">
        <v>500</v>
      </c>
      <c r="K1267" s="8">
        <v>500</v>
      </c>
      <c r="L1267" s="7">
        <f t="shared" si="79"/>
        <v>410616</v>
      </c>
      <c r="M1267" s="7">
        <f t="shared" si="76"/>
        <v>1515467.394672249</v>
      </c>
      <c r="N1267" s="8"/>
      <c r="O1267" s="8"/>
    </row>
    <row r="1268" spans="1:15" x14ac:dyDescent="0.25">
      <c r="A1268" s="9">
        <v>41721</v>
      </c>
      <c r="B1268" s="9">
        <f t="shared" si="77"/>
        <v>4</v>
      </c>
      <c r="C1268" s="9">
        <f t="shared" si="78"/>
        <v>0</v>
      </c>
      <c r="D1268" s="7" t="s">
        <v>1200</v>
      </c>
      <c r="E1268" s="8">
        <v>1644</v>
      </c>
      <c r="F1268" s="8">
        <v>13944</v>
      </c>
      <c r="G1268" s="8">
        <v>102408</v>
      </c>
      <c r="H1268" s="8">
        <v>459255</v>
      </c>
      <c r="I1268" s="8">
        <v>1289120.7235489881</v>
      </c>
      <c r="J1268" s="8">
        <v>500</v>
      </c>
      <c r="K1268" s="8">
        <v>500</v>
      </c>
      <c r="L1268" s="7">
        <f t="shared" si="79"/>
        <v>575607</v>
      </c>
      <c r="M1268" s="7">
        <f t="shared" si="76"/>
        <v>1864727.7235489881</v>
      </c>
      <c r="N1268" s="8"/>
      <c r="O1268" s="8"/>
    </row>
    <row r="1269" spans="1:15" x14ac:dyDescent="0.25">
      <c r="A1269" s="9">
        <v>41722</v>
      </c>
      <c r="B1269" s="9">
        <f t="shared" si="77"/>
        <v>4</v>
      </c>
      <c r="C1269" s="9">
        <f t="shared" si="78"/>
        <v>0</v>
      </c>
      <c r="D1269" s="7" t="s">
        <v>1201</v>
      </c>
      <c r="E1269" s="8">
        <v>3865</v>
      </c>
      <c r="F1269" s="8">
        <v>16389</v>
      </c>
      <c r="G1269" s="8">
        <v>194221</v>
      </c>
      <c r="H1269" s="8">
        <v>406695</v>
      </c>
      <c r="I1269" s="8">
        <v>3110247.0239454033</v>
      </c>
      <c r="J1269" s="8">
        <v>500</v>
      </c>
      <c r="K1269" s="8">
        <v>500</v>
      </c>
      <c r="L1269" s="7">
        <f t="shared" si="79"/>
        <v>617305</v>
      </c>
      <c r="M1269" s="7">
        <f t="shared" si="76"/>
        <v>3727552.0239454033</v>
      </c>
      <c r="N1269" s="8"/>
      <c r="O1269" s="8"/>
    </row>
    <row r="1270" spans="1:15" x14ac:dyDescent="0.25">
      <c r="A1270" s="9">
        <v>41723</v>
      </c>
      <c r="B1270" s="9">
        <f t="shared" si="77"/>
        <v>4</v>
      </c>
      <c r="C1270" s="9">
        <f t="shared" si="78"/>
        <v>0</v>
      </c>
      <c r="D1270" s="7" t="s">
        <v>1202</v>
      </c>
      <c r="E1270" s="8">
        <v>1457</v>
      </c>
      <c r="F1270" s="8">
        <v>8055</v>
      </c>
      <c r="G1270" s="8">
        <v>72448</v>
      </c>
      <c r="H1270" s="8">
        <v>141076</v>
      </c>
      <c r="I1270" s="8">
        <v>1161466.8304207209</v>
      </c>
      <c r="J1270" s="8">
        <v>500</v>
      </c>
      <c r="K1270" s="8">
        <v>500</v>
      </c>
      <c r="L1270" s="7">
        <f t="shared" si="79"/>
        <v>221579</v>
      </c>
      <c r="M1270" s="7">
        <f t="shared" si="76"/>
        <v>1383045.8304207209</v>
      </c>
      <c r="N1270" s="8"/>
      <c r="O1270" s="8"/>
    </row>
    <row r="1271" spans="1:15" x14ac:dyDescent="0.25">
      <c r="A1271" s="9">
        <v>41724</v>
      </c>
      <c r="B1271" s="9">
        <f t="shared" si="77"/>
        <v>4</v>
      </c>
      <c r="C1271" s="9">
        <f t="shared" si="78"/>
        <v>0</v>
      </c>
      <c r="D1271" s="7" t="s">
        <v>1203</v>
      </c>
      <c r="E1271" s="8">
        <v>601</v>
      </c>
      <c r="F1271" s="8">
        <v>7637</v>
      </c>
      <c r="G1271" s="8">
        <v>33458</v>
      </c>
      <c r="H1271" s="8">
        <v>11357</v>
      </c>
      <c r="I1271" s="8">
        <v>475337.27192427736</v>
      </c>
      <c r="J1271" s="8">
        <v>500</v>
      </c>
      <c r="K1271" s="8">
        <v>500</v>
      </c>
      <c r="L1271" s="7">
        <f t="shared" si="79"/>
        <v>52452</v>
      </c>
      <c r="M1271" s="7">
        <f t="shared" si="76"/>
        <v>527789.2719242773</v>
      </c>
      <c r="N1271" s="8"/>
      <c r="O1271" s="8"/>
    </row>
    <row r="1272" spans="1:15" x14ac:dyDescent="0.25">
      <c r="A1272" s="9">
        <v>41725</v>
      </c>
      <c r="B1272" s="9">
        <f t="shared" si="77"/>
        <v>4</v>
      </c>
      <c r="C1272" s="9">
        <f t="shared" si="78"/>
        <v>0</v>
      </c>
      <c r="D1272" s="7" t="s">
        <v>1204</v>
      </c>
      <c r="E1272" s="8">
        <v>506</v>
      </c>
      <c r="F1272" s="8">
        <v>4157</v>
      </c>
      <c r="G1272" s="8">
        <v>21693</v>
      </c>
      <c r="H1272" s="8">
        <v>11733</v>
      </c>
      <c r="I1272" s="8">
        <v>399830.26352751395</v>
      </c>
      <c r="J1272" s="8">
        <v>500</v>
      </c>
      <c r="K1272" s="8">
        <v>500</v>
      </c>
      <c r="L1272" s="7">
        <f t="shared" si="79"/>
        <v>37583</v>
      </c>
      <c r="M1272" s="7">
        <f t="shared" si="76"/>
        <v>437413.26352751395</v>
      </c>
      <c r="N1272" s="8"/>
      <c r="O1272" s="8"/>
    </row>
    <row r="1273" spans="1:15" x14ac:dyDescent="0.25">
      <c r="A1273" s="9">
        <v>41726</v>
      </c>
      <c r="B1273" s="9">
        <f t="shared" si="77"/>
        <v>4</v>
      </c>
      <c r="C1273" s="9">
        <f t="shared" si="78"/>
        <v>0</v>
      </c>
      <c r="D1273" s="7" t="s">
        <v>1205</v>
      </c>
      <c r="E1273" s="8">
        <v>2305</v>
      </c>
      <c r="F1273" s="8">
        <v>25807</v>
      </c>
      <c r="G1273" s="8">
        <v>139616</v>
      </c>
      <c r="H1273" s="8">
        <v>266413</v>
      </c>
      <c r="I1273" s="8">
        <v>1861839.1708476946</v>
      </c>
      <c r="J1273" s="8">
        <v>500</v>
      </c>
      <c r="K1273" s="8">
        <v>500</v>
      </c>
      <c r="L1273" s="7">
        <f t="shared" si="79"/>
        <v>431836</v>
      </c>
      <c r="M1273" s="7">
        <f t="shared" si="76"/>
        <v>2293675.1708476944</v>
      </c>
      <c r="N1273" s="8"/>
      <c r="O1273" s="8"/>
    </row>
    <row r="1274" spans="1:15" x14ac:dyDescent="0.25">
      <c r="A1274" s="9">
        <v>41727</v>
      </c>
      <c r="B1274" s="9">
        <f t="shared" si="77"/>
        <v>4</v>
      </c>
      <c r="C1274" s="9">
        <f t="shared" si="78"/>
        <v>0</v>
      </c>
      <c r="D1274" s="7" t="s">
        <v>1206</v>
      </c>
      <c r="E1274" s="8">
        <v>1004</v>
      </c>
      <c r="F1274" s="8">
        <v>4814</v>
      </c>
      <c r="G1274" s="8">
        <v>44436</v>
      </c>
      <c r="H1274" s="8">
        <v>119608</v>
      </c>
      <c r="I1274" s="8">
        <v>808968.02115394897</v>
      </c>
      <c r="J1274" s="8">
        <v>500</v>
      </c>
      <c r="K1274" s="8">
        <v>500</v>
      </c>
      <c r="L1274" s="7">
        <f t="shared" si="79"/>
        <v>168858</v>
      </c>
      <c r="M1274" s="7">
        <f t="shared" si="76"/>
        <v>977826.02115394897</v>
      </c>
      <c r="N1274" s="8"/>
      <c r="O1274" s="8"/>
    </row>
    <row r="1275" spans="1:15" x14ac:dyDescent="0.25">
      <c r="A1275" s="9">
        <v>41728</v>
      </c>
      <c r="B1275" s="9">
        <f t="shared" si="77"/>
        <v>4</v>
      </c>
      <c r="C1275" s="9">
        <f t="shared" si="78"/>
        <v>0</v>
      </c>
      <c r="D1275" s="7" t="s">
        <v>1207</v>
      </c>
      <c r="E1275" s="8">
        <v>608</v>
      </c>
      <c r="F1275" s="8">
        <v>5073</v>
      </c>
      <c r="G1275" s="8">
        <v>28073</v>
      </c>
      <c r="H1275" s="8">
        <v>10560</v>
      </c>
      <c r="I1275" s="8">
        <v>494367.06036117836</v>
      </c>
      <c r="J1275" s="8">
        <v>500</v>
      </c>
      <c r="K1275" s="8">
        <v>500</v>
      </c>
      <c r="L1275" s="7">
        <f t="shared" si="79"/>
        <v>43706</v>
      </c>
      <c r="M1275" s="7">
        <f t="shared" si="76"/>
        <v>538073.06036117836</v>
      </c>
      <c r="N1275" s="8"/>
      <c r="O1275" s="8"/>
    </row>
    <row r="1276" spans="1:15" x14ac:dyDescent="0.25">
      <c r="A1276" s="9">
        <v>41729</v>
      </c>
      <c r="B1276" s="9">
        <f t="shared" si="77"/>
        <v>4</v>
      </c>
      <c r="C1276" s="9">
        <f t="shared" si="78"/>
        <v>0</v>
      </c>
      <c r="D1276" s="7" t="s">
        <v>1208</v>
      </c>
      <c r="E1276" s="8">
        <v>502</v>
      </c>
      <c r="F1276" s="8">
        <v>6581</v>
      </c>
      <c r="G1276" s="8">
        <v>24795</v>
      </c>
      <c r="H1276" s="8">
        <v>39824</v>
      </c>
      <c r="I1276" s="8">
        <v>400466.7421257727</v>
      </c>
      <c r="J1276" s="8">
        <v>500</v>
      </c>
      <c r="K1276" s="8">
        <v>500</v>
      </c>
      <c r="L1276" s="7">
        <f t="shared" si="79"/>
        <v>71200</v>
      </c>
      <c r="M1276" s="7">
        <f t="shared" si="76"/>
        <v>471666.7421257727</v>
      </c>
      <c r="N1276" s="8"/>
      <c r="O1276" s="8"/>
    </row>
    <row r="1277" spans="1:15" x14ac:dyDescent="0.25">
      <c r="A1277" s="9">
        <v>41730</v>
      </c>
      <c r="B1277" s="9">
        <f t="shared" si="77"/>
        <v>4</v>
      </c>
      <c r="C1277" s="9">
        <f t="shared" si="78"/>
        <v>0</v>
      </c>
      <c r="D1277" s="7" t="s">
        <v>1209</v>
      </c>
      <c r="E1277" s="8">
        <v>1485</v>
      </c>
      <c r="F1277" s="8">
        <v>5525</v>
      </c>
      <c r="G1277" s="8">
        <v>123469</v>
      </c>
      <c r="H1277" s="8">
        <v>670310</v>
      </c>
      <c r="I1277" s="8">
        <v>1116273.0553850154</v>
      </c>
      <c r="J1277" s="8">
        <v>500</v>
      </c>
      <c r="K1277" s="8">
        <v>500</v>
      </c>
      <c r="L1277" s="7">
        <f t="shared" si="79"/>
        <v>799304</v>
      </c>
      <c r="M1277" s="7">
        <f t="shared" si="76"/>
        <v>1915577.0553850154</v>
      </c>
      <c r="N1277" s="8"/>
      <c r="O1277" s="8"/>
    </row>
    <row r="1278" spans="1:15" x14ac:dyDescent="0.25">
      <c r="A1278" s="9">
        <v>41731</v>
      </c>
      <c r="B1278" s="9">
        <f t="shared" si="77"/>
        <v>4</v>
      </c>
      <c r="C1278" s="9">
        <f t="shared" si="78"/>
        <v>0</v>
      </c>
      <c r="D1278" s="7" t="s">
        <v>1210</v>
      </c>
      <c r="E1278" s="8">
        <v>6485</v>
      </c>
      <c r="F1278" s="8">
        <v>15320</v>
      </c>
      <c r="G1278" s="8">
        <v>493714</v>
      </c>
      <c r="H1278" s="8">
        <v>2220344</v>
      </c>
      <c r="I1278" s="8">
        <v>5038456.9133474575</v>
      </c>
      <c r="J1278" s="8">
        <v>500</v>
      </c>
      <c r="K1278" s="8">
        <v>500</v>
      </c>
      <c r="L1278" s="7">
        <f t="shared" si="79"/>
        <v>2729378</v>
      </c>
      <c r="M1278" s="7">
        <f t="shared" si="76"/>
        <v>7767834.9133474575</v>
      </c>
      <c r="N1278" s="8"/>
      <c r="O1278" s="8"/>
    </row>
    <row r="1279" spans="1:15" x14ac:dyDescent="0.25">
      <c r="A1279" s="9">
        <v>41732</v>
      </c>
      <c r="B1279" s="9">
        <f t="shared" si="77"/>
        <v>4</v>
      </c>
      <c r="C1279" s="9">
        <f t="shared" si="78"/>
        <v>0</v>
      </c>
      <c r="D1279" s="7" t="s">
        <v>1211</v>
      </c>
      <c r="E1279" s="8">
        <v>2008</v>
      </c>
      <c r="F1279" s="8">
        <v>7959</v>
      </c>
      <c r="G1279" s="8">
        <v>113718</v>
      </c>
      <c r="H1279" s="8">
        <v>550810</v>
      </c>
      <c r="I1279" s="8">
        <v>1568537.9790013928</v>
      </c>
      <c r="J1279" s="8">
        <v>500</v>
      </c>
      <c r="K1279" s="8">
        <v>500</v>
      </c>
      <c r="L1279" s="7">
        <f t="shared" si="79"/>
        <v>672487</v>
      </c>
      <c r="M1279" s="7">
        <f t="shared" si="76"/>
        <v>2241024.9790013926</v>
      </c>
      <c r="N1279" s="8"/>
      <c r="O1279" s="8"/>
    </row>
    <row r="1280" spans="1:15" x14ac:dyDescent="0.25">
      <c r="A1280" s="9">
        <v>41733</v>
      </c>
      <c r="B1280" s="9">
        <f t="shared" si="77"/>
        <v>4</v>
      </c>
      <c r="C1280" s="9">
        <f t="shared" si="78"/>
        <v>0</v>
      </c>
      <c r="D1280" s="7" t="s">
        <v>1212</v>
      </c>
      <c r="E1280" s="8">
        <v>271</v>
      </c>
      <c r="F1280" s="8">
        <v>4077</v>
      </c>
      <c r="G1280" s="8">
        <v>10716</v>
      </c>
      <c r="H1280" s="8">
        <v>4990</v>
      </c>
      <c r="I1280" s="8">
        <v>227340.30882803694</v>
      </c>
      <c r="J1280" s="8">
        <v>500</v>
      </c>
      <c r="K1280" s="8">
        <v>500</v>
      </c>
      <c r="L1280" s="7">
        <f t="shared" si="79"/>
        <v>19783</v>
      </c>
      <c r="M1280" s="7">
        <f t="shared" si="76"/>
        <v>247123.30882803694</v>
      </c>
      <c r="N1280" s="8"/>
      <c r="O1280" s="8"/>
    </row>
    <row r="1281" spans="1:15" x14ac:dyDescent="0.25">
      <c r="A1281" s="9">
        <v>41734</v>
      </c>
      <c r="B1281" s="9">
        <f t="shared" si="77"/>
        <v>4</v>
      </c>
      <c r="C1281" s="9">
        <f t="shared" si="78"/>
        <v>0</v>
      </c>
      <c r="D1281" s="7" t="s">
        <v>2118</v>
      </c>
      <c r="E1281" s="8">
        <v>4277</v>
      </c>
      <c r="F1281" s="8">
        <v>8227</v>
      </c>
      <c r="G1281" s="8">
        <v>329924</v>
      </c>
      <c r="H1281" s="8">
        <v>1035440</v>
      </c>
      <c r="I1281" s="8">
        <v>3540140.327110942</v>
      </c>
      <c r="J1281" s="8">
        <v>500</v>
      </c>
      <c r="K1281" s="8">
        <v>500</v>
      </c>
      <c r="L1281" s="7">
        <f t="shared" si="79"/>
        <v>1373591</v>
      </c>
      <c r="M1281" s="7">
        <f t="shared" si="76"/>
        <v>4913731.3271109425</v>
      </c>
      <c r="N1281" s="8"/>
      <c r="O1281" s="8"/>
    </row>
    <row r="1282" spans="1:15" x14ac:dyDescent="0.25">
      <c r="A1282" s="9">
        <v>41735</v>
      </c>
      <c r="B1282" s="9">
        <f t="shared" si="77"/>
        <v>4</v>
      </c>
      <c r="C1282" s="9">
        <f t="shared" si="78"/>
        <v>0</v>
      </c>
      <c r="D1282" s="7" t="s">
        <v>2119</v>
      </c>
      <c r="E1282" s="8">
        <v>2425</v>
      </c>
      <c r="F1282" s="8">
        <v>9410</v>
      </c>
      <c r="G1282" s="8">
        <v>221248</v>
      </c>
      <c r="H1282" s="8">
        <v>496366</v>
      </c>
      <c r="I1282" s="8">
        <v>1967225.2744757421</v>
      </c>
      <c r="J1282" s="8">
        <v>500</v>
      </c>
      <c r="K1282" s="8">
        <v>500</v>
      </c>
      <c r="L1282" s="7">
        <f t="shared" si="79"/>
        <v>727024</v>
      </c>
      <c r="M1282" s="7">
        <f t="shared" si="76"/>
        <v>2694249.2744757421</v>
      </c>
      <c r="N1282" s="8"/>
      <c r="O1282" s="8"/>
    </row>
    <row r="1283" spans="1:15" x14ac:dyDescent="0.25">
      <c r="A1283" s="9">
        <v>41736</v>
      </c>
      <c r="B1283" s="9">
        <f t="shared" si="77"/>
        <v>4</v>
      </c>
      <c r="C1283" s="9">
        <f t="shared" si="78"/>
        <v>0</v>
      </c>
      <c r="D1283" s="7" t="s">
        <v>1213</v>
      </c>
      <c r="E1283" s="8">
        <v>1282</v>
      </c>
      <c r="F1283" s="8">
        <v>9173</v>
      </c>
      <c r="G1283" s="8">
        <v>86027</v>
      </c>
      <c r="H1283" s="8">
        <v>223261</v>
      </c>
      <c r="I1283" s="8">
        <v>1004863.9020222023</v>
      </c>
      <c r="J1283" s="8">
        <v>500</v>
      </c>
      <c r="K1283" s="8">
        <v>500</v>
      </c>
      <c r="L1283" s="7">
        <f t="shared" si="79"/>
        <v>318461</v>
      </c>
      <c r="M1283" s="7">
        <f t="shared" si="76"/>
        <v>1323324.9020222023</v>
      </c>
      <c r="N1283" s="8"/>
      <c r="O1283" s="8"/>
    </row>
    <row r="1284" spans="1:15" x14ac:dyDescent="0.25">
      <c r="A1284" s="9">
        <v>41737</v>
      </c>
      <c r="B1284" s="9">
        <f t="shared" si="77"/>
        <v>4</v>
      </c>
      <c r="C1284" s="9">
        <f t="shared" si="78"/>
        <v>0</v>
      </c>
      <c r="D1284" s="7" t="s">
        <v>1214</v>
      </c>
      <c r="E1284" s="8">
        <v>3338</v>
      </c>
      <c r="F1284" s="8">
        <v>10192</v>
      </c>
      <c r="G1284" s="8">
        <v>315208</v>
      </c>
      <c r="H1284" s="8">
        <v>1090913</v>
      </c>
      <c r="I1284" s="8">
        <v>2631761.3311297246</v>
      </c>
      <c r="J1284" s="8">
        <v>500</v>
      </c>
      <c r="K1284" s="8">
        <v>500</v>
      </c>
      <c r="L1284" s="7">
        <f t="shared" si="79"/>
        <v>1416313</v>
      </c>
      <c r="M1284" s="7">
        <f t="shared" si="76"/>
        <v>4048074.3311297246</v>
      </c>
      <c r="N1284" s="8"/>
      <c r="O1284" s="8"/>
    </row>
    <row r="1285" spans="1:15" x14ac:dyDescent="0.25">
      <c r="A1285" s="9">
        <v>41738</v>
      </c>
      <c r="B1285" s="9">
        <f t="shared" si="77"/>
        <v>4</v>
      </c>
      <c r="C1285" s="9">
        <f t="shared" si="78"/>
        <v>0</v>
      </c>
      <c r="D1285" s="7" t="s">
        <v>1215</v>
      </c>
      <c r="E1285" s="8">
        <v>4131</v>
      </c>
      <c r="F1285" s="8">
        <v>653</v>
      </c>
      <c r="G1285" s="8">
        <v>357417</v>
      </c>
      <c r="H1285" s="8">
        <v>1452807</v>
      </c>
      <c r="I1285" s="8">
        <v>3372097.8114074091</v>
      </c>
      <c r="J1285" s="8">
        <v>500</v>
      </c>
      <c r="K1285" s="8">
        <v>500</v>
      </c>
      <c r="L1285" s="7">
        <f t="shared" si="79"/>
        <v>1810877</v>
      </c>
      <c r="M1285" s="7">
        <f t="shared" si="76"/>
        <v>5182974.8114074096</v>
      </c>
      <c r="N1285" s="8"/>
      <c r="O1285" s="8"/>
    </row>
    <row r="1286" spans="1:15" x14ac:dyDescent="0.25">
      <c r="A1286" s="9">
        <v>41739</v>
      </c>
      <c r="B1286" s="9">
        <f t="shared" si="77"/>
        <v>4</v>
      </c>
      <c r="C1286" s="9">
        <f t="shared" si="78"/>
        <v>0</v>
      </c>
      <c r="D1286" s="7" t="s">
        <v>1216</v>
      </c>
      <c r="E1286" s="8">
        <v>5443</v>
      </c>
      <c r="F1286" s="8">
        <v>11966</v>
      </c>
      <c r="G1286" s="8">
        <v>581144</v>
      </c>
      <c r="H1286" s="8">
        <v>826945</v>
      </c>
      <c r="I1286" s="8">
        <v>4341475.8117883354</v>
      </c>
      <c r="J1286" s="8">
        <v>500</v>
      </c>
      <c r="K1286" s="8">
        <v>500</v>
      </c>
      <c r="L1286" s="7">
        <f t="shared" si="79"/>
        <v>1420055</v>
      </c>
      <c r="M1286" s="7">
        <f t="shared" ref="M1286:M1349" si="80">L1286+I1286</f>
        <v>5761530.8117883354</v>
      </c>
      <c r="N1286" s="8"/>
      <c r="O1286" s="8"/>
    </row>
    <row r="1287" spans="1:15" x14ac:dyDescent="0.25">
      <c r="A1287" s="9">
        <v>41740</v>
      </c>
      <c r="B1287" s="9">
        <f t="shared" ref="B1287:B1350" si="81">INT(A1287/10000)</f>
        <v>4</v>
      </c>
      <c r="C1287" s="9">
        <f t="shared" ref="C1287:C1350" si="82">IF(E1287&lt;=10000,0,IF(E1287&lt;=20000,1,IF(E1287&lt;=50000,2,3)))</f>
        <v>0</v>
      </c>
      <c r="D1287" s="7" t="s">
        <v>1217</v>
      </c>
      <c r="E1287" s="8">
        <v>872</v>
      </c>
      <c r="F1287" s="8">
        <v>15111</v>
      </c>
      <c r="G1287" s="8">
        <v>211343</v>
      </c>
      <c r="H1287" s="8">
        <v>160421</v>
      </c>
      <c r="I1287" s="8">
        <v>712927.49852562125</v>
      </c>
      <c r="J1287" s="8">
        <v>500</v>
      </c>
      <c r="K1287" s="8">
        <v>500</v>
      </c>
      <c r="L1287" s="7">
        <f t="shared" ref="L1287:L1350" si="83">F1287/J1287*500+G1287/K1287*500+H1287</f>
        <v>386875</v>
      </c>
      <c r="M1287" s="7">
        <f t="shared" si="80"/>
        <v>1099802.4985256214</v>
      </c>
      <c r="N1287" s="8"/>
      <c r="O1287" s="8"/>
    </row>
    <row r="1288" spans="1:15" x14ac:dyDescent="0.25">
      <c r="A1288" s="9">
        <v>41741</v>
      </c>
      <c r="B1288" s="9">
        <f t="shared" si="81"/>
        <v>4</v>
      </c>
      <c r="C1288" s="9">
        <f t="shared" si="82"/>
        <v>0</v>
      </c>
      <c r="D1288" s="7" t="s">
        <v>1218</v>
      </c>
      <c r="E1288" s="8">
        <v>1479</v>
      </c>
      <c r="F1288" s="8">
        <v>13321</v>
      </c>
      <c r="G1288" s="8">
        <v>115934</v>
      </c>
      <c r="H1288" s="8">
        <v>151318</v>
      </c>
      <c r="I1288" s="8">
        <v>1202497.7585387081</v>
      </c>
      <c r="J1288" s="8">
        <v>500</v>
      </c>
      <c r="K1288" s="8">
        <v>500</v>
      </c>
      <c r="L1288" s="7">
        <f t="shared" si="83"/>
        <v>280573</v>
      </c>
      <c r="M1288" s="7">
        <f t="shared" si="80"/>
        <v>1483070.7585387081</v>
      </c>
      <c r="N1288" s="8"/>
      <c r="O1288" s="8"/>
    </row>
    <row r="1289" spans="1:15" x14ac:dyDescent="0.25">
      <c r="A1289" s="9">
        <v>41742</v>
      </c>
      <c r="B1289" s="9">
        <f t="shared" si="81"/>
        <v>4</v>
      </c>
      <c r="C1289" s="9">
        <f t="shared" si="82"/>
        <v>0</v>
      </c>
      <c r="D1289" s="7" t="s">
        <v>1219</v>
      </c>
      <c r="E1289" s="8">
        <v>3852</v>
      </c>
      <c r="F1289" s="8">
        <v>13478</v>
      </c>
      <c r="G1289" s="8">
        <v>289751</v>
      </c>
      <c r="H1289" s="8">
        <v>834082</v>
      </c>
      <c r="I1289" s="8">
        <v>3087900.2848958331</v>
      </c>
      <c r="J1289" s="8">
        <v>500</v>
      </c>
      <c r="K1289" s="8">
        <v>500</v>
      </c>
      <c r="L1289" s="7">
        <f t="shared" si="83"/>
        <v>1137311</v>
      </c>
      <c r="M1289" s="7">
        <f t="shared" si="80"/>
        <v>4225211.2848958336</v>
      </c>
      <c r="N1289" s="8"/>
      <c r="O1289" s="8"/>
    </row>
    <row r="1290" spans="1:15" x14ac:dyDescent="0.25">
      <c r="A1290" s="9">
        <v>41743</v>
      </c>
      <c r="B1290" s="9">
        <f t="shared" si="81"/>
        <v>4</v>
      </c>
      <c r="C1290" s="9">
        <f t="shared" si="82"/>
        <v>0</v>
      </c>
      <c r="D1290" s="7" t="s">
        <v>1220</v>
      </c>
      <c r="E1290" s="8">
        <v>5992</v>
      </c>
      <c r="F1290" s="8">
        <v>9239</v>
      </c>
      <c r="G1290" s="8">
        <v>339843</v>
      </c>
      <c r="H1290" s="8">
        <v>1089486</v>
      </c>
      <c r="I1290" s="8">
        <v>4798468.7039657971</v>
      </c>
      <c r="J1290" s="8">
        <v>500</v>
      </c>
      <c r="K1290" s="8">
        <v>500</v>
      </c>
      <c r="L1290" s="7">
        <f t="shared" si="83"/>
        <v>1438568</v>
      </c>
      <c r="M1290" s="7">
        <f t="shared" si="80"/>
        <v>6237036.7039657971</v>
      </c>
      <c r="N1290" s="8"/>
      <c r="O1290" s="8"/>
    </row>
    <row r="1291" spans="1:15" x14ac:dyDescent="0.25">
      <c r="A1291" s="9">
        <v>41744</v>
      </c>
      <c r="B1291" s="9">
        <f t="shared" si="81"/>
        <v>4</v>
      </c>
      <c r="C1291" s="9">
        <f t="shared" si="82"/>
        <v>0</v>
      </c>
      <c r="D1291" s="7" t="s">
        <v>1221</v>
      </c>
      <c r="E1291" s="8">
        <v>1445</v>
      </c>
      <c r="F1291" s="8">
        <v>9945</v>
      </c>
      <c r="G1291" s="8">
        <v>65877</v>
      </c>
      <c r="H1291" s="8">
        <v>75656</v>
      </c>
      <c r="I1291" s="8">
        <v>1165631.265977554</v>
      </c>
      <c r="J1291" s="8">
        <v>500</v>
      </c>
      <c r="K1291" s="8">
        <v>500</v>
      </c>
      <c r="L1291" s="7">
        <f t="shared" si="83"/>
        <v>151478</v>
      </c>
      <c r="M1291" s="7">
        <f t="shared" si="80"/>
        <v>1317109.265977554</v>
      </c>
      <c r="N1291" s="8"/>
      <c r="O1291" s="8"/>
    </row>
    <row r="1292" spans="1:15" x14ac:dyDescent="0.25">
      <c r="A1292" s="9">
        <v>41745</v>
      </c>
      <c r="B1292" s="9">
        <f t="shared" si="81"/>
        <v>4</v>
      </c>
      <c r="C1292" s="9">
        <f t="shared" si="82"/>
        <v>0</v>
      </c>
      <c r="D1292" s="7" t="s">
        <v>1222</v>
      </c>
      <c r="E1292" s="8">
        <v>1459</v>
      </c>
      <c r="F1292" s="8">
        <v>5809</v>
      </c>
      <c r="G1292" s="8">
        <v>223426</v>
      </c>
      <c r="H1292" s="8">
        <v>1191684</v>
      </c>
      <c r="I1292" s="8">
        <v>1127591.5924668207</v>
      </c>
      <c r="J1292" s="8">
        <v>500</v>
      </c>
      <c r="K1292" s="8">
        <v>500</v>
      </c>
      <c r="L1292" s="7">
        <f t="shared" si="83"/>
        <v>1420919</v>
      </c>
      <c r="M1292" s="7">
        <f t="shared" si="80"/>
        <v>2548510.592466821</v>
      </c>
      <c r="N1292" s="8"/>
      <c r="O1292" s="8"/>
    </row>
    <row r="1293" spans="1:15" x14ac:dyDescent="0.25">
      <c r="A1293" s="9">
        <v>41746</v>
      </c>
      <c r="B1293" s="9">
        <f t="shared" si="81"/>
        <v>4</v>
      </c>
      <c r="C1293" s="9">
        <f t="shared" si="82"/>
        <v>1</v>
      </c>
      <c r="D1293" s="7" t="s">
        <v>1223</v>
      </c>
      <c r="E1293" s="8">
        <v>11897</v>
      </c>
      <c r="F1293" s="8">
        <v>6866</v>
      </c>
      <c r="G1293" s="8">
        <v>1417010</v>
      </c>
      <c r="H1293" s="8">
        <v>6438637</v>
      </c>
      <c r="I1293" s="8">
        <v>10872344.731233694</v>
      </c>
      <c r="J1293" s="8">
        <v>500</v>
      </c>
      <c r="K1293" s="8">
        <v>500</v>
      </c>
      <c r="L1293" s="7">
        <f t="shared" si="83"/>
        <v>7862513</v>
      </c>
      <c r="M1293" s="7">
        <f t="shared" si="80"/>
        <v>18734857.731233694</v>
      </c>
      <c r="N1293" s="8"/>
      <c r="O1293" s="8"/>
    </row>
    <row r="1294" spans="1:15" x14ac:dyDescent="0.25">
      <c r="A1294" s="9">
        <v>41747</v>
      </c>
      <c r="B1294" s="9">
        <f t="shared" si="81"/>
        <v>4</v>
      </c>
      <c r="C1294" s="9">
        <f t="shared" si="82"/>
        <v>0</v>
      </c>
      <c r="D1294" s="7" t="s">
        <v>1224</v>
      </c>
      <c r="E1294" s="8">
        <v>4752</v>
      </c>
      <c r="F1294" s="8">
        <v>15334</v>
      </c>
      <c r="G1294" s="8">
        <v>350458</v>
      </c>
      <c r="H1294" s="8">
        <v>1736760</v>
      </c>
      <c r="I1294" s="8">
        <v>3748540.6622596625</v>
      </c>
      <c r="J1294" s="8">
        <v>500</v>
      </c>
      <c r="K1294" s="8">
        <v>500</v>
      </c>
      <c r="L1294" s="7">
        <f t="shared" si="83"/>
        <v>2102552</v>
      </c>
      <c r="M1294" s="7">
        <f t="shared" si="80"/>
        <v>5851092.6622596625</v>
      </c>
      <c r="N1294" s="8"/>
      <c r="O1294" s="8"/>
    </row>
    <row r="1295" spans="1:15" x14ac:dyDescent="0.25">
      <c r="A1295" s="9">
        <v>41748</v>
      </c>
      <c r="B1295" s="9">
        <f t="shared" si="81"/>
        <v>4</v>
      </c>
      <c r="C1295" s="9">
        <f t="shared" si="82"/>
        <v>0</v>
      </c>
      <c r="D1295" s="7" t="s">
        <v>2120</v>
      </c>
      <c r="E1295" s="8">
        <v>940</v>
      </c>
      <c r="F1295" s="8">
        <v>13743</v>
      </c>
      <c r="G1295" s="8">
        <v>50423</v>
      </c>
      <c r="H1295" s="8">
        <v>150808</v>
      </c>
      <c r="I1295" s="8">
        <v>739976.86288281484</v>
      </c>
      <c r="J1295" s="8">
        <v>500</v>
      </c>
      <c r="K1295" s="8">
        <v>500</v>
      </c>
      <c r="L1295" s="7">
        <f t="shared" si="83"/>
        <v>214974</v>
      </c>
      <c r="M1295" s="7">
        <f t="shared" si="80"/>
        <v>954950.86288281484</v>
      </c>
      <c r="N1295" s="8"/>
      <c r="O1295" s="8"/>
    </row>
    <row r="1296" spans="1:15" x14ac:dyDescent="0.25">
      <c r="A1296" s="9">
        <v>41749</v>
      </c>
      <c r="B1296" s="9">
        <f t="shared" si="81"/>
        <v>4</v>
      </c>
      <c r="C1296" s="9">
        <f t="shared" si="82"/>
        <v>0</v>
      </c>
      <c r="D1296" s="7" t="s">
        <v>1225</v>
      </c>
      <c r="E1296" s="8">
        <v>1484</v>
      </c>
      <c r="F1296" s="8">
        <v>9713</v>
      </c>
      <c r="G1296" s="8">
        <v>236712</v>
      </c>
      <c r="H1296" s="8">
        <v>127788</v>
      </c>
      <c r="I1296" s="8">
        <v>1230245.2488649595</v>
      </c>
      <c r="J1296" s="8">
        <v>500</v>
      </c>
      <c r="K1296" s="8">
        <v>500</v>
      </c>
      <c r="L1296" s="7">
        <f t="shared" si="83"/>
        <v>374213</v>
      </c>
      <c r="M1296" s="7">
        <f t="shared" si="80"/>
        <v>1604458.2488649595</v>
      </c>
      <c r="N1296" s="8"/>
      <c r="O1296" s="8"/>
    </row>
    <row r="1297" spans="1:15" x14ac:dyDescent="0.25">
      <c r="A1297" s="9">
        <v>41750</v>
      </c>
      <c r="B1297" s="9">
        <f t="shared" si="81"/>
        <v>4</v>
      </c>
      <c r="C1297" s="9">
        <f t="shared" si="82"/>
        <v>0</v>
      </c>
      <c r="D1297" s="7" t="s">
        <v>1226</v>
      </c>
      <c r="E1297" s="8">
        <v>2009</v>
      </c>
      <c r="F1297" s="8">
        <v>7515</v>
      </c>
      <c r="G1297" s="8">
        <v>115080</v>
      </c>
      <c r="H1297" s="8">
        <v>425201</v>
      </c>
      <c r="I1297" s="8">
        <v>1593402.7214256234</v>
      </c>
      <c r="J1297" s="8">
        <v>500</v>
      </c>
      <c r="K1297" s="8">
        <v>500</v>
      </c>
      <c r="L1297" s="7">
        <f t="shared" si="83"/>
        <v>547796</v>
      </c>
      <c r="M1297" s="7">
        <f t="shared" si="80"/>
        <v>2141198.7214256236</v>
      </c>
      <c r="N1297" s="8"/>
      <c r="O1297" s="8"/>
    </row>
    <row r="1298" spans="1:15" x14ac:dyDescent="0.25">
      <c r="A1298" s="9">
        <v>41751</v>
      </c>
      <c r="B1298" s="9">
        <f t="shared" si="81"/>
        <v>4</v>
      </c>
      <c r="C1298" s="9">
        <f t="shared" si="82"/>
        <v>0</v>
      </c>
      <c r="D1298" s="7" t="s">
        <v>1227</v>
      </c>
      <c r="E1298" s="8">
        <v>1564</v>
      </c>
      <c r="F1298" s="8">
        <v>8730</v>
      </c>
      <c r="G1298" s="8">
        <v>122581</v>
      </c>
      <c r="H1298" s="8">
        <v>454520</v>
      </c>
      <c r="I1298" s="8">
        <v>1228555.4275885345</v>
      </c>
      <c r="J1298" s="8">
        <v>500</v>
      </c>
      <c r="K1298" s="8">
        <v>500</v>
      </c>
      <c r="L1298" s="7">
        <f t="shared" si="83"/>
        <v>585831</v>
      </c>
      <c r="M1298" s="7">
        <f t="shared" si="80"/>
        <v>1814386.4275885345</v>
      </c>
      <c r="N1298" s="8"/>
      <c r="O1298" s="8"/>
    </row>
    <row r="1299" spans="1:15" x14ac:dyDescent="0.25">
      <c r="A1299" s="9">
        <v>41752</v>
      </c>
      <c r="B1299" s="9">
        <f t="shared" si="81"/>
        <v>4</v>
      </c>
      <c r="C1299" s="9">
        <f t="shared" si="82"/>
        <v>0</v>
      </c>
      <c r="D1299" s="7" t="s">
        <v>1228</v>
      </c>
      <c r="E1299" s="8">
        <v>1161</v>
      </c>
      <c r="F1299" s="8">
        <v>7585</v>
      </c>
      <c r="G1299" s="8">
        <v>58347</v>
      </c>
      <c r="H1299" s="8">
        <v>98211</v>
      </c>
      <c r="I1299" s="8">
        <v>934036.27733092743</v>
      </c>
      <c r="J1299" s="8">
        <v>500</v>
      </c>
      <c r="K1299" s="8">
        <v>500</v>
      </c>
      <c r="L1299" s="7">
        <f t="shared" si="83"/>
        <v>164143</v>
      </c>
      <c r="M1299" s="7">
        <f t="shared" si="80"/>
        <v>1098179.2773309276</v>
      </c>
      <c r="N1299" s="8"/>
      <c r="O1299" s="8"/>
    </row>
    <row r="1300" spans="1:15" x14ac:dyDescent="0.25">
      <c r="A1300" s="9">
        <v>41801</v>
      </c>
      <c r="B1300" s="9">
        <f t="shared" si="81"/>
        <v>4</v>
      </c>
      <c r="C1300" s="9">
        <f t="shared" si="82"/>
        <v>0</v>
      </c>
      <c r="D1300" s="7" t="s">
        <v>1229</v>
      </c>
      <c r="E1300" s="8">
        <v>566</v>
      </c>
      <c r="F1300" s="8">
        <v>5893</v>
      </c>
      <c r="G1300" s="8">
        <v>23544</v>
      </c>
      <c r="H1300" s="8">
        <v>8074</v>
      </c>
      <c r="I1300" s="8">
        <v>452765.17198163975</v>
      </c>
      <c r="J1300" s="8">
        <v>500</v>
      </c>
      <c r="K1300" s="8">
        <v>500</v>
      </c>
      <c r="L1300" s="7">
        <f t="shared" si="83"/>
        <v>37511</v>
      </c>
      <c r="M1300" s="7">
        <f t="shared" si="80"/>
        <v>490276.17198163975</v>
      </c>
      <c r="N1300" s="8"/>
      <c r="O1300" s="8"/>
    </row>
    <row r="1301" spans="1:15" x14ac:dyDescent="0.25">
      <c r="A1301" s="9">
        <v>41802</v>
      </c>
      <c r="B1301" s="9">
        <f t="shared" si="81"/>
        <v>4</v>
      </c>
      <c r="C1301" s="9">
        <f t="shared" si="82"/>
        <v>0</v>
      </c>
      <c r="D1301" s="7" t="s">
        <v>1230</v>
      </c>
      <c r="E1301" s="8">
        <v>672</v>
      </c>
      <c r="F1301" s="8">
        <v>6432</v>
      </c>
      <c r="G1301" s="8">
        <v>38971</v>
      </c>
      <c r="H1301" s="8">
        <v>111849</v>
      </c>
      <c r="I1301" s="8">
        <v>534095.84052152198</v>
      </c>
      <c r="J1301" s="8">
        <v>500</v>
      </c>
      <c r="K1301" s="8">
        <v>500</v>
      </c>
      <c r="L1301" s="7">
        <f t="shared" si="83"/>
        <v>157252</v>
      </c>
      <c r="M1301" s="7">
        <f t="shared" si="80"/>
        <v>691347.84052152198</v>
      </c>
      <c r="N1301" s="8"/>
      <c r="O1301" s="8"/>
    </row>
    <row r="1302" spans="1:15" x14ac:dyDescent="0.25">
      <c r="A1302" s="9">
        <v>41803</v>
      </c>
      <c r="B1302" s="9">
        <f t="shared" si="81"/>
        <v>4</v>
      </c>
      <c r="C1302" s="9">
        <f t="shared" si="82"/>
        <v>0</v>
      </c>
      <c r="D1302" s="7" t="s">
        <v>1231</v>
      </c>
      <c r="E1302" s="8">
        <v>2453</v>
      </c>
      <c r="F1302" s="8">
        <v>22561</v>
      </c>
      <c r="G1302" s="8">
        <v>176145</v>
      </c>
      <c r="H1302" s="8">
        <v>664621</v>
      </c>
      <c r="I1302" s="8">
        <v>1945129.4835861912</v>
      </c>
      <c r="J1302" s="8">
        <v>500</v>
      </c>
      <c r="K1302" s="8">
        <v>500</v>
      </c>
      <c r="L1302" s="7">
        <f t="shared" si="83"/>
        <v>863327</v>
      </c>
      <c r="M1302" s="7">
        <f t="shared" si="80"/>
        <v>2808456.4835861912</v>
      </c>
      <c r="N1302" s="8"/>
      <c r="O1302" s="8"/>
    </row>
    <row r="1303" spans="1:15" x14ac:dyDescent="0.25">
      <c r="A1303" s="9">
        <v>41804</v>
      </c>
      <c r="B1303" s="9">
        <f t="shared" si="81"/>
        <v>4</v>
      </c>
      <c r="C1303" s="9">
        <f t="shared" si="82"/>
        <v>0</v>
      </c>
      <c r="D1303" s="7" t="s">
        <v>1232</v>
      </c>
      <c r="E1303" s="8">
        <v>4097</v>
      </c>
      <c r="F1303" s="8">
        <v>34548</v>
      </c>
      <c r="G1303" s="8">
        <v>314148</v>
      </c>
      <c r="H1303" s="8">
        <v>711145</v>
      </c>
      <c r="I1303" s="8">
        <v>3235454.5881916075</v>
      </c>
      <c r="J1303" s="8">
        <v>500</v>
      </c>
      <c r="K1303" s="8">
        <v>500</v>
      </c>
      <c r="L1303" s="7">
        <f t="shared" si="83"/>
        <v>1059841</v>
      </c>
      <c r="M1303" s="7">
        <f t="shared" si="80"/>
        <v>4295295.588191608</v>
      </c>
      <c r="N1303" s="8"/>
      <c r="O1303" s="8"/>
    </row>
    <row r="1304" spans="1:15" x14ac:dyDescent="0.25">
      <c r="A1304" s="9">
        <v>41805</v>
      </c>
      <c r="B1304" s="9">
        <f t="shared" si="81"/>
        <v>4</v>
      </c>
      <c r="C1304" s="9">
        <f t="shared" si="82"/>
        <v>0</v>
      </c>
      <c r="D1304" s="7" t="s">
        <v>1233</v>
      </c>
      <c r="E1304" s="8">
        <v>2470</v>
      </c>
      <c r="F1304" s="8">
        <v>32220</v>
      </c>
      <c r="G1304" s="8">
        <v>163076</v>
      </c>
      <c r="H1304" s="8">
        <v>334802</v>
      </c>
      <c r="I1304" s="8">
        <v>1994288.1980811742</v>
      </c>
      <c r="J1304" s="8">
        <v>500</v>
      </c>
      <c r="K1304" s="8">
        <v>500</v>
      </c>
      <c r="L1304" s="7">
        <f t="shared" si="83"/>
        <v>530098</v>
      </c>
      <c r="M1304" s="7">
        <f t="shared" si="80"/>
        <v>2524386.1980811739</v>
      </c>
      <c r="N1304" s="8"/>
      <c r="O1304" s="8"/>
    </row>
    <row r="1305" spans="1:15" x14ac:dyDescent="0.25">
      <c r="A1305" s="9">
        <v>41806</v>
      </c>
      <c r="B1305" s="9">
        <f t="shared" si="81"/>
        <v>4</v>
      </c>
      <c r="C1305" s="9">
        <f t="shared" si="82"/>
        <v>0</v>
      </c>
      <c r="D1305" s="7" t="s">
        <v>1234</v>
      </c>
      <c r="E1305" s="8">
        <v>2026</v>
      </c>
      <c r="F1305" s="8">
        <v>14399</v>
      </c>
      <c r="G1305" s="8">
        <v>189342</v>
      </c>
      <c r="H1305" s="8">
        <v>1301906</v>
      </c>
      <c r="I1305" s="8">
        <v>1479185.5058837244</v>
      </c>
      <c r="J1305" s="8">
        <v>500</v>
      </c>
      <c r="K1305" s="8">
        <v>500</v>
      </c>
      <c r="L1305" s="7">
        <f t="shared" si="83"/>
        <v>1505647</v>
      </c>
      <c r="M1305" s="7">
        <f t="shared" si="80"/>
        <v>2984832.5058837244</v>
      </c>
      <c r="N1305" s="8"/>
      <c r="O1305" s="8"/>
    </row>
    <row r="1306" spans="1:15" x14ac:dyDescent="0.25">
      <c r="A1306" s="9">
        <v>41807</v>
      </c>
      <c r="B1306" s="9">
        <f t="shared" si="81"/>
        <v>4</v>
      </c>
      <c r="C1306" s="9">
        <f t="shared" si="82"/>
        <v>0</v>
      </c>
      <c r="D1306" s="7" t="s">
        <v>1235</v>
      </c>
      <c r="E1306" s="8">
        <v>1317</v>
      </c>
      <c r="F1306" s="8">
        <v>14200</v>
      </c>
      <c r="G1306" s="8">
        <v>83878</v>
      </c>
      <c r="H1306" s="8">
        <v>271220</v>
      </c>
      <c r="I1306" s="8">
        <v>1046315.5615245826</v>
      </c>
      <c r="J1306" s="8">
        <v>500</v>
      </c>
      <c r="K1306" s="8">
        <v>500</v>
      </c>
      <c r="L1306" s="7">
        <f t="shared" si="83"/>
        <v>369298</v>
      </c>
      <c r="M1306" s="7">
        <f t="shared" si="80"/>
        <v>1415613.5615245826</v>
      </c>
      <c r="N1306" s="8"/>
      <c r="O1306" s="8"/>
    </row>
    <row r="1307" spans="1:15" x14ac:dyDescent="0.25">
      <c r="A1307" s="9">
        <v>41808</v>
      </c>
      <c r="B1307" s="9">
        <f t="shared" si="81"/>
        <v>4</v>
      </c>
      <c r="C1307" s="9">
        <f t="shared" si="82"/>
        <v>0</v>
      </c>
      <c r="D1307" s="7" t="s">
        <v>1236</v>
      </c>
      <c r="E1307" s="8">
        <v>5775</v>
      </c>
      <c r="F1307" s="8">
        <v>35072</v>
      </c>
      <c r="G1307" s="8">
        <v>594113</v>
      </c>
      <c r="H1307" s="8">
        <v>4025103</v>
      </c>
      <c r="I1307" s="8">
        <v>4216026.8583688457</v>
      </c>
      <c r="J1307" s="8">
        <v>500</v>
      </c>
      <c r="K1307" s="8">
        <v>500</v>
      </c>
      <c r="L1307" s="7">
        <f t="shared" si="83"/>
        <v>4654288</v>
      </c>
      <c r="M1307" s="7">
        <f t="shared" si="80"/>
        <v>8870314.8583688457</v>
      </c>
      <c r="N1307" s="8"/>
      <c r="O1307" s="8"/>
    </row>
    <row r="1308" spans="1:15" x14ac:dyDescent="0.25">
      <c r="A1308" s="9">
        <v>41809</v>
      </c>
      <c r="B1308" s="9">
        <f t="shared" si="81"/>
        <v>4</v>
      </c>
      <c r="C1308" s="9">
        <f t="shared" si="82"/>
        <v>0</v>
      </c>
      <c r="D1308" s="7" t="s">
        <v>1237</v>
      </c>
      <c r="E1308" s="8">
        <v>796</v>
      </c>
      <c r="F1308" s="8">
        <v>11266</v>
      </c>
      <c r="G1308" s="8">
        <v>84481</v>
      </c>
      <c r="H1308" s="8">
        <v>447662</v>
      </c>
      <c r="I1308" s="8">
        <v>595285.37037020526</v>
      </c>
      <c r="J1308" s="8">
        <v>500</v>
      </c>
      <c r="K1308" s="8">
        <v>500</v>
      </c>
      <c r="L1308" s="7">
        <f t="shared" si="83"/>
        <v>543409</v>
      </c>
      <c r="M1308" s="7">
        <f t="shared" si="80"/>
        <v>1138694.3703702053</v>
      </c>
      <c r="N1308" s="8"/>
      <c r="O1308" s="8"/>
    </row>
    <row r="1309" spans="1:15" x14ac:dyDescent="0.25">
      <c r="A1309" s="9">
        <v>41810</v>
      </c>
      <c r="B1309" s="9">
        <f t="shared" si="81"/>
        <v>4</v>
      </c>
      <c r="C1309" s="9">
        <f t="shared" si="82"/>
        <v>0</v>
      </c>
      <c r="D1309" s="7" t="s">
        <v>1238</v>
      </c>
      <c r="E1309" s="8">
        <v>3039</v>
      </c>
      <c r="F1309" s="8">
        <v>13481</v>
      </c>
      <c r="G1309" s="8">
        <v>290028</v>
      </c>
      <c r="H1309" s="8">
        <v>1002930</v>
      </c>
      <c r="I1309" s="8">
        <v>2360566.7072820435</v>
      </c>
      <c r="J1309" s="8">
        <v>500</v>
      </c>
      <c r="K1309" s="8">
        <v>500</v>
      </c>
      <c r="L1309" s="7">
        <f t="shared" si="83"/>
        <v>1306439</v>
      </c>
      <c r="M1309" s="7">
        <f t="shared" si="80"/>
        <v>3667005.7072820435</v>
      </c>
      <c r="N1309" s="8"/>
      <c r="O1309" s="8"/>
    </row>
    <row r="1310" spans="1:15" x14ac:dyDescent="0.25">
      <c r="A1310" s="9">
        <v>41811</v>
      </c>
      <c r="B1310" s="9">
        <f t="shared" si="81"/>
        <v>4</v>
      </c>
      <c r="C1310" s="9">
        <f t="shared" si="82"/>
        <v>0</v>
      </c>
      <c r="D1310" s="7" t="s">
        <v>1239</v>
      </c>
      <c r="E1310" s="8">
        <v>3308</v>
      </c>
      <c r="F1310" s="8">
        <v>2542</v>
      </c>
      <c r="G1310" s="8">
        <v>243646</v>
      </c>
      <c r="H1310" s="8">
        <v>684995</v>
      </c>
      <c r="I1310" s="8">
        <v>2666984.1340033966</v>
      </c>
      <c r="J1310" s="8">
        <v>500</v>
      </c>
      <c r="K1310" s="8">
        <v>500</v>
      </c>
      <c r="L1310" s="7">
        <f t="shared" si="83"/>
        <v>931183</v>
      </c>
      <c r="M1310" s="7">
        <f t="shared" si="80"/>
        <v>3598167.1340033966</v>
      </c>
      <c r="N1310" s="8"/>
      <c r="O1310" s="8"/>
    </row>
    <row r="1311" spans="1:15" x14ac:dyDescent="0.25">
      <c r="A1311" s="9">
        <v>41812</v>
      </c>
      <c r="B1311" s="9">
        <f t="shared" si="81"/>
        <v>4</v>
      </c>
      <c r="C1311" s="9">
        <f t="shared" si="82"/>
        <v>1</v>
      </c>
      <c r="D1311" s="7" t="s">
        <v>1240</v>
      </c>
      <c r="E1311" s="8">
        <v>12723</v>
      </c>
      <c r="F1311" s="8">
        <v>14132</v>
      </c>
      <c r="G1311" s="8">
        <v>1188263</v>
      </c>
      <c r="H1311" s="8">
        <v>5135654</v>
      </c>
      <c r="I1311" s="8">
        <v>11485193.04532571</v>
      </c>
      <c r="J1311" s="8">
        <v>500</v>
      </c>
      <c r="K1311" s="8">
        <v>500</v>
      </c>
      <c r="L1311" s="7">
        <f t="shared" si="83"/>
        <v>6338049</v>
      </c>
      <c r="M1311" s="7">
        <f t="shared" si="80"/>
        <v>17823242.045325711</v>
      </c>
      <c r="N1311" s="8"/>
      <c r="O1311" s="8"/>
    </row>
    <row r="1312" spans="1:15" x14ac:dyDescent="0.25">
      <c r="A1312" s="9">
        <v>41813</v>
      </c>
      <c r="B1312" s="9">
        <f t="shared" si="81"/>
        <v>4</v>
      </c>
      <c r="C1312" s="9">
        <f t="shared" si="82"/>
        <v>0</v>
      </c>
      <c r="D1312" s="7" t="s">
        <v>1241</v>
      </c>
      <c r="E1312" s="8">
        <v>895</v>
      </c>
      <c r="F1312" s="8">
        <v>10887</v>
      </c>
      <c r="G1312" s="8">
        <v>48214</v>
      </c>
      <c r="H1312" s="8">
        <v>144995</v>
      </c>
      <c r="I1312" s="8">
        <v>707989.49764929037</v>
      </c>
      <c r="J1312" s="8">
        <v>500</v>
      </c>
      <c r="K1312" s="8">
        <v>500</v>
      </c>
      <c r="L1312" s="7">
        <f t="shared" si="83"/>
        <v>204096</v>
      </c>
      <c r="M1312" s="7">
        <f t="shared" si="80"/>
        <v>912085.49764929037</v>
      </c>
      <c r="N1312" s="8"/>
      <c r="O1312" s="8"/>
    </row>
    <row r="1313" spans="1:15" x14ac:dyDescent="0.25">
      <c r="A1313" s="9">
        <v>41814</v>
      </c>
      <c r="B1313" s="9">
        <f t="shared" si="81"/>
        <v>4</v>
      </c>
      <c r="C1313" s="9">
        <f t="shared" si="82"/>
        <v>0</v>
      </c>
      <c r="D1313" s="7" t="s">
        <v>1242</v>
      </c>
      <c r="E1313" s="8">
        <v>1613</v>
      </c>
      <c r="F1313" s="8">
        <v>12512</v>
      </c>
      <c r="G1313" s="8">
        <v>83064</v>
      </c>
      <c r="H1313" s="8">
        <v>191583</v>
      </c>
      <c r="I1313" s="8">
        <v>1294850.0714876156</v>
      </c>
      <c r="J1313" s="8">
        <v>500</v>
      </c>
      <c r="K1313" s="8">
        <v>500</v>
      </c>
      <c r="L1313" s="7">
        <f t="shared" si="83"/>
        <v>287159</v>
      </c>
      <c r="M1313" s="7">
        <f t="shared" si="80"/>
        <v>1582009.0714876156</v>
      </c>
      <c r="N1313" s="8"/>
      <c r="O1313" s="8"/>
    </row>
    <row r="1314" spans="1:15" x14ac:dyDescent="0.25">
      <c r="A1314" s="9">
        <v>41815</v>
      </c>
      <c r="B1314" s="9">
        <f t="shared" si="81"/>
        <v>4</v>
      </c>
      <c r="C1314" s="9">
        <f t="shared" si="82"/>
        <v>0</v>
      </c>
      <c r="D1314" s="7" t="s">
        <v>1243</v>
      </c>
      <c r="E1314" s="8">
        <v>899</v>
      </c>
      <c r="F1314" s="8">
        <v>14818</v>
      </c>
      <c r="G1314" s="8">
        <v>41334</v>
      </c>
      <c r="H1314" s="8">
        <v>57863</v>
      </c>
      <c r="I1314" s="8">
        <v>716771.44914355711</v>
      </c>
      <c r="J1314" s="8">
        <v>500</v>
      </c>
      <c r="K1314" s="8">
        <v>500</v>
      </c>
      <c r="L1314" s="7">
        <f t="shared" si="83"/>
        <v>114015</v>
      </c>
      <c r="M1314" s="7">
        <f t="shared" si="80"/>
        <v>830786.44914355711</v>
      </c>
      <c r="N1314" s="8"/>
      <c r="O1314" s="8"/>
    </row>
    <row r="1315" spans="1:15" x14ac:dyDescent="0.25">
      <c r="A1315" s="9">
        <v>41816</v>
      </c>
      <c r="B1315" s="9">
        <f t="shared" si="81"/>
        <v>4</v>
      </c>
      <c r="C1315" s="9">
        <f t="shared" si="82"/>
        <v>0</v>
      </c>
      <c r="D1315" s="7" t="s">
        <v>1244</v>
      </c>
      <c r="E1315" s="8">
        <v>2794</v>
      </c>
      <c r="F1315" s="8">
        <v>21690</v>
      </c>
      <c r="G1315" s="8">
        <v>199936</v>
      </c>
      <c r="H1315" s="8">
        <v>756586</v>
      </c>
      <c r="I1315" s="8">
        <v>2191496.7639148738</v>
      </c>
      <c r="J1315" s="8">
        <v>500</v>
      </c>
      <c r="K1315" s="8">
        <v>500</v>
      </c>
      <c r="L1315" s="7">
        <f t="shared" si="83"/>
        <v>978212</v>
      </c>
      <c r="M1315" s="7">
        <f t="shared" si="80"/>
        <v>3169708.7639148738</v>
      </c>
      <c r="N1315" s="8"/>
      <c r="O1315" s="8"/>
    </row>
    <row r="1316" spans="1:15" x14ac:dyDescent="0.25">
      <c r="A1316" s="9">
        <v>41817</v>
      </c>
      <c r="B1316" s="9">
        <f t="shared" si="81"/>
        <v>4</v>
      </c>
      <c r="C1316" s="9">
        <f t="shared" si="82"/>
        <v>0</v>
      </c>
      <c r="D1316" s="7" t="s">
        <v>1245</v>
      </c>
      <c r="E1316" s="8">
        <v>2541</v>
      </c>
      <c r="F1316" s="8">
        <v>22808</v>
      </c>
      <c r="G1316" s="8">
        <v>399039</v>
      </c>
      <c r="H1316" s="8">
        <v>4053551</v>
      </c>
      <c r="I1316" s="8">
        <v>1883751.4368020261</v>
      </c>
      <c r="J1316" s="8">
        <v>500</v>
      </c>
      <c r="K1316" s="8">
        <v>500</v>
      </c>
      <c r="L1316" s="7">
        <f t="shared" si="83"/>
        <v>4475398</v>
      </c>
      <c r="M1316" s="7">
        <f t="shared" si="80"/>
        <v>6359149.4368020259</v>
      </c>
      <c r="N1316" s="8"/>
      <c r="O1316" s="8"/>
    </row>
    <row r="1317" spans="1:15" x14ac:dyDescent="0.25">
      <c r="A1317" s="9">
        <v>41818</v>
      </c>
      <c r="B1317" s="9">
        <f t="shared" si="81"/>
        <v>4</v>
      </c>
      <c r="C1317" s="9">
        <f t="shared" si="82"/>
        <v>0</v>
      </c>
      <c r="D1317" s="7" t="s">
        <v>1246</v>
      </c>
      <c r="E1317" s="8">
        <v>1306</v>
      </c>
      <c r="F1317" s="8">
        <v>6282</v>
      </c>
      <c r="G1317" s="8">
        <v>89542</v>
      </c>
      <c r="H1317" s="8">
        <v>82941</v>
      </c>
      <c r="I1317" s="8">
        <v>1044048.1300979983</v>
      </c>
      <c r="J1317" s="8">
        <v>500</v>
      </c>
      <c r="K1317" s="8">
        <v>500</v>
      </c>
      <c r="L1317" s="7">
        <f t="shared" si="83"/>
        <v>178765</v>
      </c>
      <c r="M1317" s="7">
        <f t="shared" si="80"/>
        <v>1222813.1300979983</v>
      </c>
      <c r="N1317" s="8"/>
      <c r="O1317" s="8"/>
    </row>
    <row r="1318" spans="1:15" x14ac:dyDescent="0.25">
      <c r="A1318" s="9">
        <v>41819</v>
      </c>
      <c r="B1318" s="9">
        <f t="shared" si="81"/>
        <v>4</v>
      </c>
      <c r="C1318" s="9">
        <f t="shared" si="82"/>
        <v>0</v>
      </c>
      <c r="D1318" s="7" t="s">
        <v>1247</v>
      </c>
      <c r="E1318" s="8">
        <v>1908</v>
      </c>
      <c r="F1318" s="8">
        <v>26080</v>
      </c>
      <c r="G1318" s="8">
        <v>115336</v>
      </c>
      <c r="H1318" s="8">
        <v>293881</v>
      </c>
      <c r="I1318" s="8">
        <v>1517157.2232930108</v>
      </c>
      <c r="J1318" s="8">
        <v>500</v>
      </c>
      <c r="K1318" s="8">
        <v>500</v>
      </c>
      <c r="L1318" s="7">
        <f t="shared" si="83"/>
        <v>435297</v>
      </c>
      <c r="M1318" s="7">
        <f t="shared" si="80"/>
        <v>1952454.2232930108</v>
      </c>
      <c r="N1318" s="8"/>
      <c r="O1318" s="8"/>
    </row>
    <row r="1319" spans="1:15" x14ac:dyDescent="0.25">
      <c r="A1319" s="9">
        <v>41820</v>
      </c>
      <c r="B1319" s="9">
        <f t="shared" si="81"/>
        <v>4</v>
      </c>
      <c r="C1319" s="9">
        <f t="shared" si="82"/>
        <v>0</v>
      </c>
      <c r="D1319" s="7" t="s">
        <v>1248</v>
      </c>
      <c r="E1319" s="8">
        <v>4967</v>
      </c>
      <c r="F1319" s="8">
        <v>3278</v>
      </c>
      <c r="G1319" s="8">
        <v>287544</v>
      </c>
      <c r="H1319" s="8">
        <v>780915</v>
      </c>
      <c r="I1319" s="8">
        <v>3969083.7056713784</v>
      </c>
      <c r="J1319" s="8">
        <v>500</v>
      </c>
      <c r="K1319" s="8">
        <v>500</v>
      </c>
      <c r="L1319" s="7">
        <f t="shared" si="83"/>
        <v>1071737</v>
      </c>
      <c r="M1319" s="7">
        <f t="shared" si="80"/>
        <v>5040820.7056713784</v>
      </c>
      <c r="N1319" s="8"/>
      <c r="O1319" s="8"/>
    </row>
    <row r="1320" spans="1:15" x14ac:dyDescent="0.25">
      <c r="A1320" s="9">
        <v>41821</v>
      </c>
      <c r="B1320" s="9">
        <f t="shared" si="81"/>
        <v>4</v>
      </c>
      <c r="C1320" s="9">
        <f t="shared" si="82"/>
        <v>0</v>
      </c>
      <c r="D1320" s="7" t="s">
        <v>2121</v>
      </c>
      <c r="E1320" s="8">
        <v>2392</v>
      </c>
      <c r="F1320" s="8">
        <v>32123</v>
      </c>
      <c r="G1320" s="8">
        <v>143622</v>
      </c>
      <c r="H1320" s="8">
        <v>255083</v>
      </c>
      <c r="I1320" s="8">
        <v>1921986.521511914</v>
      </c>
      <c r="J1320" s="8">
        <v>500</v>
      </c>
      <c r="K1320" s="8">
        <v>500</v>
      </c>
      <c r="L1320" s="7">
        <f t="shared" si="83"/>
        <v>430828</v>
      </c>
      <c r="M1320" s="7">
        <f t="shared" si="80"/>
        <v>2352814.5215119142</v>
      </c>
      <c r="N1320" s="8"/>
      <c r="O1320" s="8"/>
    </row>
    <row r="1321" spans="1:15" x14ac:dyDescent="0.25">
      <c r="A1321" s="9">
        <v>41822</v>
      </c>
      <c r="B1321" s="9">
        <f t="shared" si="81"/>
        <v>4</v>
      </c>
      <c r="C1321" s="9">
        <f t="shared" si="82"/>
        <v>0</v>
      </c>
      <c r="D1321" s="7" t="s">
        <v>1249</v>
      </c>
      <c r="E1321" s="8">
        <v>1961</v>
      </c>
      <c r="F1321" s="8">
        <v>30823</v>
      </c>
      <c r="G1321" s="8">
        <v>210037</v>
      </c>
      <c r="H1321" s="8">
        <v>1987382</v>
      </c>
      <c r="I1321" s="8">
        <v>1423210.7691056016</v>
      </c>
      <c r="J1321" s="8">
        <v>500</v>
      </c>
      <c r="K1321" s="8">
        <v>500</v>
      </c>
      <c r="L1321" s="7">
        <f t="shared" si="83"/>
        <v>2228242</v>
      </c>
      <c r="M1321" s="7">
        <f t="shared" si="80"/>
        <v>3651452.7691056016</v>
      </c>
      <c r="N1321" s="8"/>
      <c r="O1321" s="8"/>
    </row>
    <row r="1322" spans="1:15" x14ac:dyDescent="0.25">
      <c r="A1322" s="9">
        <v>41823</v>
      </c>
      <c r="B1322" s="9">
        <f t="shared" si="81"/>
        <v>4</v>
      </c>
      <c r="C1322" s="9">
        <f t="shared" si="82"/>
        <v>0</v>
      </c>
      <c r="D1322" s="7" t="s">
        <v>1250</v>
      </c>
      <c r="E1322" s="8">
        <v>5448</v>
      </c>
      <c r="F1322" s="8">
        <v>18045</v>
      </c>
      <c r="G1322" s="8">
        <v>581332</v>
      </c>
      <c r="H1322" s="8">
        <v>2747344</v>
      </c>
      <c r="I1322" s="8">
        <v>4099143.1319829947</v>
      </c>
      <c r="J1322" s="8">
        <v>500</v>
      </c>
      <c r="K1322" s="8">
        <v>500</v>
      </c>
      <c r="L1322" s="7">
        <f t="shared" si="83"/>
        <v>3346721</v>
      </c>
      <c r="M1322" s="7">
        <f t="shared" si="80"/>
        <v>7445864.1319829952</v>
      </c>
      <c r="N1322" s="8"/>
      <c r="O1322" s="8"/>
    </row>
    <row r="1323" spans="1:15" x14ac:dyDescent="0.25">
      <c r="A1323" s="9">
        <v>41824</v>
      </c>
      <c r="B1323" s="9">
        <f t="shared" si="81"/>
        <v>4</v>
      </c>
      <c r="C1323" s="9">
        <f t="shared" si="82"/>
        <v>0</v>
      </c>
      <c r="D1323" s="7" t="s">
        <v>1251</v>
      </c>
      <c r="E1323" s="8">
        <v>3289</v>
      </c>
      <c r="F1323" s="8">
        <v>17982</v>
      </c>
      <c r="G1323" s="8">
        <v>294655</v>
      </c>
      <c r="H1323" s="8">
        <v>1022368</v>
      </c>
      <c r="I1323" s="8">
        <v>2569479.1782964435</v>
      </c>
      <c r="J1323" s="8">
        <v>500</v>
      </c>
      <c r="K1323" s="8">
        <v>500</v>
      </c>
      <c r="L1323" s="7">
        <f t="shared" si="83"/>
        <v>1335005</v>
      </c>
      <c r="M1323" s="7">
        <f t="shared" si="80"/>
        <v>3904484.1782964435</v>
      </c>
      <c r="N1323" s="8"/>
      <c r="O1323" s="8"/>
    </row>
    <row r="1324" spans="1:15" x14ac:dyDescent="0.25">
      <c r="A1324" s="9">
        <v>50101</v>
      </c>
      <c r="B1324" s="9">
        <f t="shared" si="81"/>
        <v>5</v>
      </c>
      <c r="C1324" s="9">
        <f t="shared" si="82"/>
        <v>3</v>
      </c>
      <c r="D1324" s="7" t="s">
        <v>1252</v>
      </c>
      <c r="E1324" s="8">
        <v>148358</v>
      </c>
      <c r="F1324" s="8">
        <v>19304</v>
      </c>
      <c r="G1324" s="8">
        <v>14647541</v>
      </c>
      <c r="H1324" s="8">
        <v>80188049</v>
      </c>
      <c r="I1324" s="8">
        <v>208511027.80346096</v>
      </c>
      <c r="J1324" s="8">
        <v>500</v>
      </c>
      <c r="K1324" s="8">
        <v>500</v>
      </c>
      <c r="L1324" s="7">
        <f t="shared" si="83"/>
        <v>94854894</v>
      </c>
      <c r="M1324" s="7">
        <f t="shared" si="80"/>
        <v>303365921.80346096</v>
      </c>
      <c r="N1324" s="8">
        <v>1</v>
      </c>
      <c r="O1324" s="8">
        <v>1</v>
      </c>
    </row>
    <row r="1325" spans="1:15" x14ac:dyDescent="0.25">
      <c r="A1325" s="9">
        <v>50201</v>
      </c>
      <c r="B1325" s="9">
        <f t="shared" si="81"/>
        <v>5</v>
      </c>
      <c r="C1325" s="9">
        <f t="shared" si="82"/>
        <v>0</v>
      </c>
      <c r="D1325" s="7" t="s">
        <v>1253</v>
      </c>
      <c r="E1325" s="8">
        <v>5766</v>
      </c>
      <c r="F1325" s="8">
        <v>34986</v>
      </c>
      <c r="G1325" s="8">
        <v>506672</v>
      </c>
      <c r="H1325" s="8">
        <v>1563290</v>
      </c>
      <c r="I1325" s="8">
        <v>5176231.5705628032</v>
      </c>
      <c r="J1325" s="8">
        <v>500</v>
      </c>
      <c r="K1325" s="8">
        <v>500</v>
      </c>
      <c r="L1325" s="7">
        <f t="shared" si="83"/>
        <v>2104948</v>
      </c>
      <c r="M1325" s="7">
        <f t="shared" si="80"/>
        <v>7281179.5705628032</v>
      </c>
      <c r="N1325" s="8"/>
      <c r="O1325" s="8"/>
    </row>
    <row r="1326" spans="1:15" x14ac:dyDescent="0.25">
      <c r="A1326" s="9">
        <v>50202</v>
      </c>
      <c r="B1326" s="9">
        <f t="shared" si="81"/>
        <v>5</v>
      </c>
      <c r="C1326" s="9">
        <f t="shared" si="82"/>
        <v>0</v>
      </c>
      <c r="D1326" s="7" t="s">
        <v>1254</v>
      </c>
      <c r="E1326" s="8">
        <v>3489</v>
      </c>
      <c r="F1326" s="8">
        <v>8001</v>
      </c>
      <c r="G1326" s="8">
        <v>302341</v>
      </c>
      <c r="H1326" s="8">
        <v>960487</v>
      </c>
      <c r="I1326" s="8">
        <v>2989589.0716043832</v>
      </c>
      <c r="J1326" s="8">
        <v>500</v>
      </c>
      <c r="K1326" s="8">
        <v>500</v>
      </c>
      <c r="L1326" s="7">
        <f t="shared" si="83"/>
        <v>1270829</v>
      </c>
      <c r="M1326" s="7">
        <f t="shared" si="80"/>
        <v>4260418.0716043832</v>
      </c>
      <c r="N1326" s="8"/>
      <c r="O1326" s="8"/>
    </row>
    <row r="1327" spans="1:15" x14ac:dyDescent="0.25">
      <c r="A1327" s="9">
        <v>50203</v>
      </c>
      <c r="B1327" s="9">
        <f t="shared" si="81"/>
        <v>5</v>
      </c>
      <c r="C1327" s="9">
        <f t="shared" si="82"/>
        <v>0</v>
      </c>
      <c r="D1327" s="7" t="s">
        <v>1255</v>
      </c>
      <c r="E1327" s="8">
        <v>2243</v>
      </c>
      <c r="F1327" s="8">
        <v>13213</v>
      </c>
      <c r="G1327" s="8">
        <v>168066</v>
      </c>
      <c r="H1327" s="8">
        <v>599434</v>
      </c>
      <c r="I1327" s="8">
        <v>2025054.6226795227</v>
      </c>
      <c r="J1327" s="8">
        <v>500</v>
      </c>
      <c r="K1327" s="8">
        <v>500</v>
      </c>
      <c r="L1327" s="7">
        <f t="shared" si="83"/>
        <v>780713</v>
      </c>
      <c r="M1327" s="7">
        <f t="shared" si="80"/>
        <v>2805767.6226795227</v>
      </c>
      <c r="N1327" s="8"/>
      <c r="O1327" s="8"/>
    </row>
    <row r="1328" spans="1:15" x14ac:dyDescent="0.25">
      <c r="A1328" s="9">
        <v>50204</v>
      </c>
      <c r="B1328" s="9">
        <f t="shared" si="81"/>
        <v>5</v>
      </c>
      <c r="C1328" s="9">
        <f t="shared" si="82"/>
        <v>0</v>
      </c>
      <c r="D1328" s="7" t="s">
        <v>1256</v>
      </c>
      <c r="E1328" s="8">
        <v>4211</v>
      </c>
      <c r="F1328" s="8">
        <v>11473</v>
      </c>
      <c r="G1328" s="8">
        <v>348949</v>
      </c>
      <c r="H1328" s="8">
        <v>1101588</v>
      </c>
      <c r="I1328" s="8">
        <v>3803766.9264455643</v>
      </c>
      <c r="J1328" s="8">
        <v>500</v>
      </c>
      <c r="K1328" s="8">
        <v>500</v>
      </c>
      <c r="L1328" s="7">
        <f t="shared" si="83"/>
        <v>1462010</v>
      </c>
      <c r="M1328" s="7">
        <f t="shared" si="80"/>
        <v>5265776.9264455643</v>
      </c>
      <c r="N1328" s="8"/>
      <c r="O1328" s="8"/>
    </row>
    <row r="1329" spans="1:15" x14ac:dyDescent="0.25">
      <c r="A1329" s="9">
        <v>50205</v>
      </c>
      <c r="B1329" s="9">
        <f t="shared" si="81"/>
        <v>5</v>
      </c>
      <c r="C1329" s="9">
        <f t="shared" si="82"/>
        <v>2</v>
      </c>
      <c r="D1329" s="7" t="s">
        <v>1257</v>
      </c>
      <c r="E1329" s="8">
        <v>20596</v>
      </c>
      <c r="F1329" s="8">
        <v>7044</v>
      </c>
      <c r="G1329" s="8">
        <v>1563223</v>
      </c>
      <c r="H1329" s="8">
        <v>6825807</v>
      </c>
      <c r="I1329" s="8">
        <v>24627050.400210746</v>
      </c>
      <c r="J1329" s="8">
        <v>500</v>
      </c>
      <c r="K1329" s="8">
        <v>500</v>
      </c>
      <c r="L1329" s="7">
        <f t="shared" si="83"/>
        <v>8396074</v>
      </c>
      <c r="M1329" s="7">
        <f t="shared" si="80"/>
        <v>33023124.400210746</v>
      </c>
      <c r="N1329" s="8"/>
      <c r="O1329" s="8"/>
    </row>
    <row r="1330" spans="1:15" x14ac:dyDescent="0.25">
      <c r="A1330" s="9">
        <v>50206</v>
      </c>
      <c r="B1330" s="9">
        <f t="shared" si="81"/>
        <v>5</v>
      </c>
      <c r="C1330" s="9">
        <f t="shared" si="82"/>
        <v>0</v>
      </c>
      <c r="D1330" s="7" t="s">
        <v>1258</v>
      </c>
      <c r="E1330" s="8">
        <v>869</v>
      </c>
      <c r="F1330" s="8">
        <v>4871</v>
      </c>
      <c r="G1330" s="8">
        <v>47236</v>
      </c>
      <c r="H1330" s="8">
        <v>59595</v>
      </c>
      <c r="I1330" s="8">
        <v>786433.18538238748</v>
      </c>
      <c r="J1330" s="8">
        <v>500</v>
      </c>
      <c r="K1330" s="8">
        <v>500</v>
      </c>
      <c r="L1330" s="7">
        <f t="shared" si="83"/>
        <v>111702</v>
      </c>
      <c r="M1330" s="7">
        <f t="shared" si="80"/>
        <v>898135.18538238748</v>
      </c>
      <c r="N1330" s="8"/>
      <c r="O1330" s="8"/>
    </row>
    <row r="1331" spans="1:15" x14ac:dyDescent="0.25">
      <c r="A1331" s="9">
        <v>50207</v>
      </c>
      <c r="B1331" s="9">
        <f t="shared" si="81"/>
        <v>5</v>
      </c>
      <c r="C1331" s="9">
        <f t="shared" si="82"/>
        <v>0</v>
      </c>
      <c r="D1331" s="7" t="s">
        <v>1259</v>
      </c>
      <c r="E1331" s="8">
        <v>7060</v>
      </c>
      <c r="F1331" s="8">
        <v>15286</v>
      </c>
      <c r="G1331" s="8">
        <v>609917</v>
      </c>
      <c r="H1331" s="8">
        <v>1808361</v>
      </c>
      <c r="I1331" s="8">
        <v>6072238.4332736516</v>
      </c>
      <c r="J1331" s="8">
        <v>500</v>
      </c>
      <c r="K1331" s="8">
        <v>500</v>
      </c>
      <c r="L1331" s="7">
        <f t="shared" si="83"/>
        <v>2433564</v>
      </c>
      <c r="M1331" s="7">
        <f t="shared" si="80"/>
        <v>8505802.4332736507</v>
      </c>
      <c r="N1331" s="8"/>
      <c r="O1331" s="8"/>
    </row>
    <row r="1332" spans="1:15" x14ac:dyDescent="0.25">
      <c r="A1332" s="9">
        <v>50208</v>
      </c>
      <c r="B1332" s="9">
        <f t="shared" si="81"/>
        <v>5</v>
      </c>
      <c r="C1332" s="9">
        <f t="shared" si="82"/>
        <v>0</v>
      </c>
      <c r="D1332" s="7" t="s">
        <v>1260</v>
      </c>
      <c r="E1332" s="8">
        <v>4262</v>
      </c>
      <c r="F1332" s="8">
        <v>2157</v>
      </c>
      <c r="G1332" s="8">
        <v>293319</v>
      </c>
      <c r="H1332" s="8">
        <v>752106</v>
      </c>
      <c r="I1332" s="8">
        <v>3758175.7972058463</v>
      </c>
      <c r="J1332" s="8">
        <v>500</v>
      </c>
      <c r="K1332" s="8">
        <v>500</v>
      </c>
      <c r="L1332" s="7">
        <f t="shared" si="83"/>
        <v>1047582</v>
      </c>
      <c r="M1332" s="7">
        <f t="shared" si="80"/>
        <v>4805757.7972058468</v>
      </c>
      <c r="N1332" s="8"/>
      <c r="O1332" s="8"/>
    </row>
    <row r="1333" spans="1:15" x14ac:dyDescent="0.25">
      <c r="A1333" s="9">
        <v>50209</v>
      </c>
      <c r="B1333" s="9">
        <f t="shared" si="81"/>
        <v>5</v>
      </c>
      <c r="C1333" s="9">
        <f t="shared" si="82"/>
        <v>0</v>
      </c>
      <c r="D1333" s="7" t="s">
        <v>1261</v>
      </c>
      <c r="E1333" s="8">
        <v>4476</v>
      </c>
      <c r="F1333" s="8">
        <v>4955</v>
      </c>
      <c r="G1333" s="8">
        <v>431497</v>
      </c>
      <c r="H1333" s="8">
        <v>1386515</v>
      </c>
      <c r="I1333" s="8">
        <v>3798449.7088672305</v>
      </c>
      <c r="J1333" s="8">
        <v>500</v>
      </c>
      <c r="K1333" s="8">
        <v>500</v>
      </c>
      <c r="L1333" s="7">
        <f t="shared" si="83"/>
        <v>1822967</v>
      </c>
      <c r="M1333" s="7">
        <f t="shared" si="80"/>
        <v>5621416.7088672305</v>
      </c>
      <c r="N1333" s="8"/>
      <c r="O1333" s="8"/>
    </row>
    <row r="1334" spans="1:15" x14ac:dyDescent="0.25">
      <c r="A1334" s="9">
        <v>50210</v>
      </c>
      <c r="B1334" s="9">
        <f t="shared" si="81"/>
        <v>5</v>
      </c>
      <c r="C1334" s="9">
        <f t="shared" si="82"/>
        <v>0</v>
      </c>
      <c r="D1334" s="7" t="s">
        <v>1262</v>
      </c>
      <c r="E1334" s="8">
        <v>785</v>
      </c>
      <c r="F1334" s="8">
        <v>5783</v>
      </c>
      <c r="G1334" s="8">
        <v>67613</v>
      </c>
      <c r="H1334" s="8">
        <v>152810</v>
      </c>
      <c r="I1334" s="8">
        <v>733598.10194580408</v>
      </c>
      <c r="J1334" s="8">
        <v>500</v>
      </c>
      <c r="K1334" s="8">
        <v>500</v>
      </c>
      <c r="L1334" s="7">
        <f t="shared" si="83"/>
        <v>226206</v>
      </c>
      <c r="M1334" s="7">
        <f t="shared" si="80"/>
        <v>959804.10194580408</v>
      </c>
      <c r="N1334" s="8"/>
      <c r="O1334" s="8"/>
    </row>
    <row r="1335" spans="1:15" x14ac:dyDescent="0.25">
      <c r="A1335" s="9">
        <v>50211</v>
      </c>
      <c r="B1335" s="9">
        <f t="shared" si="81"/>
        <v>5</v>
      </c>
      <c r="C1335" s="9">
        <f t="shared" si="82"/>
        <v>0</v>
      </c>
      <c r="D1335" s="7" t="s">
        <v>2122</v>
      </c>
      <c r="E1335" s="8">
        <v>1663</v>
      </c>
      <c r="F1335" s="8">
        <v>8821</v>
      </c>
      <c r="G1335" s="8">
        <v>114705</v>
      </c>
      <c r="H1335" s="8">
        <v>101021</v>
      </c>
      <c r="I1335" s="8">
        <v>1470895.2186365095</v>
      </c>
      <c r="J1335" s="8">
        <v>500</v>
      </c>
      <c r="K1335" s="8">
        <v>500</v>
      </c>
      <c r="L1335" s="7">
        <f t="shared" si="83"/>
        <v>224547</v>
      </c>
      <c r="M1335" s="7">
        <f t="shared" si="80"/>
        <v>1695442.2186365095</v>
      </c>
      <c r="N1335" s="8"/>
      <c r="O1335" s="8"/>
    </row>
    <row r="1336" spans="1:15" x14ac:dyDescent="0.25">
      <c r="A1336" s="9">
        <v>50212</v>
      </c>
      <c r="B1336" s="9">
        <f t="shared" si="81"/>
        <v>5</v>
      </c>
      <c r="C1336" s="9">
        <f t="shared" si="82"/>
        <v>0</v>
      </c>
      <c r="D1336" s="7" t="s">
        <v>1263</v>
      </c>
      <c r="E1336" s="8">
        <v>1356</v>
      </c>
      <c r="F1336" s="8">
        <v>9304</v>
      </c>
      <c r="G1336" s="8">
        <v>94339</v>
      </c>
      <c r="H1336" s="8">
        <v>173601</v>
      </c>
      <c r="I1336" s="8">
        <v>1186466.1059680069</v>
      </c>
      <c r="J1336" s="8">
        <v>500</v>
      </c>
      <c r="K1336" s="8">
        <v>500</v>
      </c>
      <c r="L1336" s="7">
        <f t="shared" si="83"/>
        <v>277244</v>
      </c>
      <c r="M1336" s="7">
        <f t="shared" si="80"/>
        <v>1463710.1059680069</v>
      </c>
      <c r="N1336" s="8"/>
      <c r="O1336" s="8"/>
    </row>
    <row r="1337" spans="1:15" x14ac:dyDescent="0.25">
      <c r="A1337" s="9">
        <v>50213</v>
      </c>
      <c r="B1337" s="9">
        <f t="shared" si="81"/>
        <v>5</v>
      </c>
      <c r="C1337" s="9">
        <f t="shared" si="82"/>
        <v>0</v>
      </c>
      <c r="D1337" s="7" t="s">
        <v>1264</v>
      </c>
      <c r="E1337" s="8">
        <v>2060</v>
      </c>
      <c r="F1337" s="8">
        <v>4156</v>
      </c>
      <c r="G1337" s="8">
        <v>154833</v>
      </c>
      <c r="H1337" s="8">
        <v>402673</v>
      </c>
      <c r="I1337" s="8">
        <v>1870844.5976669528</v>
      </c>
      <c r="J1337" s="8">
        <v>500</v>
      </c>
      <c r="K1337" s="8">
        <v>500</v>
      </c>
      <c r="L1337" s="7">
        <f t="shared" si="83"/>
        <v>561662</v>
      </c>
      <c r="M1337" s="7">
        <f t="shared" si="80"/>
        <v>2432506.5976669528</v>
      </c>
      <c r="N1337" s="8"/>
      <c r="O1337" s="8"/>
    </row>
    <row r="1338" spans="1:15" x14ac:dyDescent="0.25">
      <c r="A1338" s="9">
        <v>50301</v>
      </c>
      <c r="B1338" s="9">
        <f t="shared" si="81"/>
        <v>5</v>
      </c>
      <c r="C1338" s="9">
        <f t="shared" si="82"/>
        <v>0</v>
      </c>
      <c r="D1338" s="7" t="s">
        <v>1265</v>
      </c>
      <c r="E1338" s="8">
        <v>4032</v>
      </c>
      <c r="F1338" s="8">
        <v>5814</v>
      </c>
      <c r="G1338" s="8">
        <v>504521</v>
      </c>
      <c r="H1338" s="8">
        <v>2755014</v>
      </c>
      <c r="I1338" s="8">
        <v>3559193.9519478045</v>
      </c>
      <c r="J1338" s="8">
        <v>500</v>
      </c>
      <c r="K1338" s="8">
        <v>500</v>
      </c>
      <c r="L1338" s="7">
        <f t="shared" si="83"/>
        <v>3265349</v>
      </c>
      <c r="M1338" s="7">
        <f t="shared" si="80"/>
        <v>6824542.9519478045</v>
      </c>
      <c r="N1338" s="8"/>
      <c r="O1338" s="8"/>
    </row>
    <row r="1339" spans="1:15" x14ac:dyDescent="0.25">
      <c r="A1339" s="9">
        <v>50302</v>
      </c>
      <c r="B1339" s="9">
        <f t="shared" si="81"/>
        <v>5</v>
      </c>
      <c r="C1339" s="9">
        <f t="shared" si="82"/>
        <v>0</v>
      </c>
      <c r="D1339" s="7" t="s">
        <v>1266</v>
      </c>
      <c r="E1339" s="8">
        <v>3678</v>
      </c>
      <c r="F1339" s="8">
        <v>14876</v>
      </c>
      <c r="G1339" s="8">
        <v>258863</v>
      </c>
      <c r="H1339" s="8">
        <v>1038186</v>
      </c>
      <c r="I1339" s="8">
        <v>3173234.6738884826</v>
      </c>
      <c r="J1339" s="8">
        <v>500</v>
      </c>
      <c r="K1339" s="8">
        <v>500</v>
      </c>
      <c r="L1339" s="7">
        <f t="shared" si="83"/>
        <v>1311925</v>
      </c>
      <c r="M1339" s="7">
        <f t="shared" si="80"/>
        <v>4485159.6738884822</v>
      </c>
      <c r="N1339" s="8"/>
      <c r="O1339" s="8"/>
    </row>
    <row r="1340" spans="1:15" x14ac:dyDescent="0.25">
      <c r="A1340" s="9">
        <v>50303</v>
      </c>
      <c r="B1340" s="9">
        <f t="shared" si="81"/>
        <v>5</v>
      </c>
      <c r="C1340" s="9">
        <f t="shared" si="82"/>
        <v>0</v>
      </c>
      <c r="D1340" s="7" t="s">
        <v>1267</v>
      </c>
      <c r="E1340" s="8">
        <v>5053</v>
      </c>
      <c r="F1340" s="8">
        <v>8261</v>
      </c>
      <c r="G1340" s="8">
        <v>677116</v>
      </c>
      <c r="H1340" s="8">
        <v>4723240</v>
      </c>
      <c r="I1340" s="8">
        <v>4173342.3294601282</v>
      </c>
      <c r="J1340" s="8">
        <v>500</v>
      </c>
      <c r="K1340" s="8">
        <v>500</v>
      </c>
      <c r="L1340" s="7">
        <f t="shared" si="83"/>
        <v>5408617</v>
      </c>
      <c r="M1340" s="7">
        <f t="shared" si="80"/>
        <v>9581959.3294601291</v>
      </c>
      <c r="N1340" s="8"/>
      <c r="O1340" s="8"/>
    </row>
    <row r="1341" spans="1:15" x14ac:dyDescent="0.25">
      <c r="A1341" s="9">
        <v>50304</v>
      </c>
      <c r="B1341" s="9">
        <f t="shared" si="81"/>
        <v>5</v>
      </c>
      <c r="C1341" s="9">
        <f t="shared" si="82"/>
        <v>0</v>
      </c>
      <c r="D1341" s="7" t="s">
        <v>1268</v>
      </c>
      <c r="E1341" s="8">
        <v>1658</v>
      </c>
      <c r="F1341" s="8">
        <v>9375</v>
      </c>
      <c r="G1341" s="8">
        <v>115721</v>
      </c>
      <c r="H1341" s="8">
        <v>244513</v>
      </c>
      <c r="I1341" s="8">
        <v>1442705.8137231898</v>
      </c>
      <c r="J1341" s="8">
        <v>500</v>
      </c>
      <c r="K1341" s="8">
        <v>500</v>
      </c>
      <c r="L1341" s="7">
        <f t="shared" si="83"/>
        <v>369609</v>
      </c>
      <c r="M1341" s="7">
        <f t="shared" si="80"/>
        <v>1812314.8137231898</v>
      </c>
      <c r="N1341" s="8"/>
      <c r="O1341" s="8"/>
    </row>
    <row r="1342" spans="1:15" x14ac:dyDescent="0.25">
      <c r="A1342" s="9">
        <v>50305</v>
      </c>
      <c r="B1342" s="9">
        <f t="shared" si="81"/>
        <v>5</v>
      </c>
      <c r="C1342" s="9">
        <f t="shared" si="82"/>
        <v>0</v>
      </c>
      <c r="D1342" s="7" t="s">
        <v>1269</v>
      </c>
      <c r="E1342" s="8">
        <v>4788</v>
      </c>
      <c r="F1342" s="8">
        <v>595</v>
      </c>
      <c r="G1342" s="8">
        <v>296758</v>
      </c>
      <c r="H1342" s="8">
        <v>1678177</v>
      </c>
      <c r="I1342" s="8">
        <v>4069461.5059861206</v>
      </c>
      <c r="J1342" s="8">
        <v>500</v>
      </c>
      <c r="K1342" s="8">
        <v>500</v>
      </c>
      <c r="L1342" s="7">
        <f t="shared" si="83"/>
        <v>1975530</v>
      </c>
      <c r="M1342" s="7">
        <f t="shared" si="80"/>
        <v>6044991.5059861206</v>
      </c>
      <c r="N1342" s="8"/>
      <c r="O1342" s="8"/>
    </row>
    <row r="1343" spans="1:15" x14ac:dyDescent="0.25">
      <c r="A1343" s="9">
        <v>50306</v>
      </c>
      <c r="B1343" s="9">
        <f t="shared" si="81"/>
        <v>5</v>
      </c>
      <c r="C1343" s="9">
        <f t="shared" si="82"/>
        <v>0</v>
      </c>
      <c r="D1343" s="7" t="s">
        <v>1270</v>
      </c>
      <c r="E1343" s="8">
        <v>1503</v>
      </c>
      <c r="F1343" s="8">
        <v>7456</v>
      </c>
      <c r="G1343" s="8">
        <v>84136</v>
      </c>
      <c r="H1343" s="8">
        <v>74054</v>
      </c>
      <c r="I1343" s="8">
        <v>1326329.4673821568</v>
      </c>
      <c r="J1343" s="8">
        <v>500</v>
      </c>
      <c r="K1343" s="8">
        <v>500</v>
      </c>
      <c r="L1343" s="7">
        <f t="shared" si="83"/>
        <v>165646</v>
      </c>
      <c r="M1343" s="7">
        <f t="shared" si="80"/>
        <v>1491975.4673821568</v>
      </c>
      <c r="N1343" s="8"/>
      <c r="O1343" s="8"/>
    </row>
    <row r="1344" spans="1:15" x14ac:dyDescent="0.25">
      <c r="A1344" s="9">
        <v>50307</v>
      </c>
      <c r="B1344" s="9">
        <f t="shared" si="81"/>
        <v>5</v>
      </c>
      <c r="C1344" s="9">
        <f t="shared" si="82"/>
        <v>0</v>
      </c>
      <c r="D1344" s="7" t="s">
        <v>1271</v>
      </c>
      <c r="E1344" s="8">
        <v>1379</v>
      </c>
      <c r="F1344" s="8">
        <v>3850</v>
      </c>
      <c r="G1344" s="8">
        <v>83627</v>
      </c>
      <c r="H1344" s="8">
        <v>72717</v>
      </c>
      <c r="I1344" s="8">
        <v>1222934.1282044803</v>
      </c>
      <c r="J1344" s="8">
        <v>500</v>
      </c>
      <c r="K1344" s="8">
        <v>500</v>
      </c>
      <c r="L1344" s="7">
        <f t="shared" si="83"/>
        <v>160194</v>
      </c>
      <c r="M1344" s="7">
        <f t="shared" si="80"/>
        <v>1383128.1282044803</v>
      </c>
      <c r="N1344" s="8"/>
      <c r="O1344" s="8"/>
    </row>
    <row r="1345" spans="1:15" x14ac:dyDescent="0.25">
      <c r="A1345" s="9">
        <v>50308</v>
      </c>
      <c r="B1345" s="9">
        <f t="shared" si="81"/>
        <v>5</v>
      </c>
      <c r="C1345" s="9">
        <f t="shared" si="82"/>
        <v>0</v>
      </c>
      <c r="D1345" s="7" t="s">
        <v>1272</v>
      </c>
      <c r="E1345" s="8">
        <v>2826</v>
      </c>
      <c r="F1345" s="8">
        <v>5745</v>
      </c>
      <c r="G1345" s="8">
        <v>253185</v>
      </c>
      <c r="H1345" s="8">
        <v>610443</v>
      </c>
      <c r="I1345" s="8">
        <v>2449229.5399735328</v>
      </c>
      <c r="J1345" s="8">
        <v>500</v>
      </c>
      <c r="K1345" s="8">
        <v>500</v>
      </c>
      <c r="L1345" s="7">
        <f t="shared" si="83"/>
        <v>869373</v>
      </c>
      <c r="M1345" s="7">
        <f t="shared" si="80"/>
        <v>3318602.5399735328</v>
      </c>
      <c r="N1345" s="8"/>
      <c r="O1345" s="8"/>
    </row>
    <row r="1346" spans="1:15" x14ac:dyDescent="0.25">
      <c r="A1346" s="9">
        <v>50309</v>
      </c>
      <c r="B1346" s="9">
        <f t="shared" si="81"/>
        <v>5</v>
      </c>
      <c r="C1346" s="9">
        <f t="shared" si="82"/>
        <v>0</v>
      </c>
      <c r="D1346" s="7" t="s">
        <v>1273</v>
      </c>
      <c r="E1346" s="8">
        <v>5341</v>
      </c>
      <c r="F1346" s="8">
        <v>6534</v>
      </c>
      <c r="G1346" s="8">
        <v>411554</v>
      </c>
      <c r="H1346" s="8">
        <v>1335137</v>
      </c>
      <c r="I1346" s="8">
        <v>4641130.1985682473</v>
      </c>
      <c r="J1346" s="8">
        <v>500</v>
      </c>
      <c r="K1346" s="8">
        <v>500</v>
      </c>
      <c r="L1346" s="7">
        <f t="shared" si="83"/>
        <v>1753225</v>
      </c>
      <c r="M1346" s="7">
        <f t="shared" si="80"/>
        <v>6394355.1985682473</v>
      </c>
      <c r="N1346" s="8"/>
      <c r="O1346" s="8"/>
    </row>
    <row r="1347" spans="1:15" x14ac:dyDescent="0.25">
      <c r="A1347" s="9">
        <v>50310</v>
      </c>
      <c r="B1347" s="9">
        <f t="shared" si="81"/>
        <v>5</v>
      </c>
      <c r="C1347" s="9">
        <f t="shared" si="82"/>
        <v>0</v>
      </c>
      <c r="D1347" s="7" t="s">
        <v>1274</v>
      </c>
      <c r="E1347" s="8">
        <v>6847</v>
      </c>
      <c r="F1347" s="8">
        <v>16724</v>
      </c>
      <c r="G1347" s="8">
        <v>750605</v>
      </c>
      <c r="H1347" s="8">
        <v>3660437</v>
      </c>
      <c r="I1347" s="8">
        <v>5783830.1184639493</v>
      </c>
      <c r="J1347" s="8">
        <v>500</v>
      </c>
      <c r="K1347" s="8">
        <v>500</v>
      </c>
      <c r="L1347" s="7">
        <f t="shared" si="83"/>
        <v>4427766</v>
      </c>
      <c r="M1347" s="7">
        <f t="shared" si="80"/>
        <v>10211596.118463948</v>
      </c>
      <c r="N1347" s="8"/>
      <c r="O1347" s="8"/>
    </row>
    <row r="1348" spans="1:15" x14ac:dyDescent="0.25">
      <c r="A1348" s="9">
        <v>50311</v>
      </c>
      <c r="B1348" s="9">
        <f t="shared" si="81"/>
        <v>5</v>
      </c>
      <c r="C1348" s="9">
        <f t="shared" si="82"/>
        <v>0</v>
      </c>
      <c r="D1348" s="7" t="s">
        <v>1275</v>
      </c>
      <c r="E1348" s="8">
        <v>2983</v>
      </c>
      <c r="F1348" s="8">
        <v>12496</v>
      </c>
      <c r="G1348" s="8">
        <v>201838</v>
      </c>
      <c r="H1348" s="8">
        <v>223402</v>
      </c>
      <c r="I1348" s="8">
        <v>2666026.3765445561</v>
      </c>
      <c r="J1348" s="8">
        <v>500</v>
      </c>
      <c r="K1348" s="8">
        <v>500</v>
      </c>
      <c r="L1348" s="7">
        <f t="shared" si="83"/>
        <v>437736</v>
      </c>
      <c r="M1348" s="7">
        <f t="shared" si="80"/>
        <v>3103762.3765445561</v>
      </c>
      <c r="N1348" s="8"/>
      <c r="O1348" s="8"/>
    </row>
    <row r="1349" spans="1:15" x14ac:dyDescent="0.25">
      <c r="A1349" s="9">
        <v>50312</v>
      </c>
      <c r="B1349" s="9">
        <f t="shared" si="81"/>
        <v>5</v>
      </c>
      <c r="C1349" s="9">
        <f t="shared" si="82"/>
        <v>0</v>
      </c>
      <c r="D1349" s="7" t="s">
        <v>1276</v>
      </c>
      <c r="E1349" s="8">
        <v>1500</v>
      </c>
      <c r="F1349" s="8">
        <v>3956</v>
      </c>
      <c r="G1349" s="8">
        <v>232277</v>
      </c>
      <c r="H1349" s="8">
        <v>3063360</v>
      </c>
      <c r="I1349" s="8">
        <v>1346883.6526837999</v>
      </c>
      <c r="J1349" s="8">
        <v>500</v>
      </c>
      <c r="K1349" s="8">
        <v>500</v>
      </c>
      <c r="L1349" s="7">
        <f t="shared" si="83"/>
        <v>3299593</v>
      </c>
      <c r="M1349" s="7">
        <f t="shared" si="80"/>
        <v>4646476.6526838001</v>
      </c>
      <c r="N1349" s="8"/>
      <c r="O1349" s="8"/>
    </row>
    <row r="1350" spans="1:15" x14ac:dyDescent="0.25">
      <c r="A1350" s="9">
        <v>50313</v>
      </c>
      <c r="B1350" s="9">
        <f t="shared" si="81"/>
        <v>5</v>
      </c>
      <c r="C1350" s="9">
        <f t="shared" si="82"/>
        <v>0</v>
      </c>
      <c r="D1350" s="7" t="s">
        <v>1277</v>
      </c>
      <c r="E1350" s="8">
        <v>736</v>
      </c>
      <c r="F1350" s="8">
        <v>6485</v>
      </c>
      <c r="G1350" s="8">
        <v>64319</v>
      </c>
      <c r="H1350" s="8">
        <v>357376</v>
      </c>
      <c r="I1350" s="8">
        <v>596334.34005232458</v>
      </c>
      <c r="J1350" s="8">
        <v>500</v>
      </c>
      <c r="K1350" s="8">
        <v>500</v>
      </c>
      <c r="L1350" s="7">
        <f t="shared" si="83"/>
        <v>428180</v>
      </c>
      <c r="M1350" s="7">
        <f t="shared" ref="M1350:M1413" si="84">L1350+I1350</f>
        <v>1024514.3400523246</v>
      </c>
      <c r="N1350" s="8"/>
      <c r="O1350" s="8"/>
    </row>
    <row r="1351" spans="1:15" x14ac:dyDescent="0.25">
      <c r="A1351" s="9">
        <v>50314</v>
      </c>
      <c r="B1351" s="9">
        <f t="shared" ref="B1351:B1414" si="85">INT(A1351/10000)</f>
        <v>5</v>
      </c>
      <c r="C1351" s="9">
        <f t="shared" ref="C1351:C1414" si="86">IF(E1351&lt;=10000,0,IF(E1351&lt;=20000,1,IF(E1351&lt;=50000,2,3)))</f>
        <v>0</v>
      </c>
      <c r="D1351" s="7" t="s">
        <v>1278</v>
      </c>
      <c r="E1351" s="8">
        <v>7011</v>
      </c>
      <c r="F1351" s="8">
        <v>9362</v>
      </c>
      <c r="G1351" s="8">
        <v>531388</v>
      </c>
      <c r="H1351" s="8">
        <v>3704305</v>
      </c>
      <c r="I1351" s="8">
        <v>5892618.3805612428</v>
      </c>
      <c r="J1351" s="8">
        <v>500</v>
      </c>
      <c r="K1351" s="8">
        <v>500</v>
      </c>
      <c r="L1351" s="7">
        <f t="shared" ref="L1351:L1414" si="87">F1351/J1351*500+G1351/K1351*500+H1351</f>
        <v>4245055</v>
      </c>
      <c r="M1351" s="7">
        <f t="shared" si="84"/>
        <v>10137673.380561244</v>
      </c>
      <c r="N1351" s="8"/>
      <c r="O1351" s="8"/>
    </row>
    <row r="1352" spans="1:15" x14ac:dyDescent="0.25">
      <c r="A1352" s="9">
        <v>50315</v>
      </c>
      <c r="B1352" s="9">
        <f t="shared" si="85"/>
        <v>5</v>
      </c>
      <c r="C1352" s="9">
        <f t="shared" si="86"/>
        <v>0</v>
      </c>
      <c r="D1352" s="7" t="s">
        <v>1279</v>
      </c>
      <c r="E1352" s="8">
        <v>2541</v>
      </c>
      <c r="F1352" s="8">
        <v>12590</v>
      </c>
      <c r="G1352" s="8">
        <v>251357</v>
      </c>
      <c r="H1352" s="8">
        <v>404821</v>
      </c>
      <c r="I1352" s="8">
        <v>2274699.3113992726</v>
      </c>
      <c r="J1352" s="8">
        <v>500</v>
      </c>
      <c r="K1352" s="8">
        <v>500</v>
      </c>
      <c r="L1352" s="7">
        <f t="shared" si="87"/>
        <v>668768</v>
      </c>
      <c r="M1352" s="7">
        <f t="shared" si="84"/>
        <v>2943467.3113992726</v>
      </c>
      <c r="N1352" s="8"/>
      <c r="O1352" s="8"/>
    </row>
    <row r="1353" spans="1:15" x14ac:dyDescent="0.25">
      <c r="A1353" s="9">
        <v>50316</v>
      </c>
      <c r="B1353" s="9">
        <f t="shared" si="85"/>
        <v>5</v>
      </c>
      <c r="C1353" s="9">
        <f t="shared" si="86"/>
        <v>0</v>
      </c>
      <c r="D1353" s="7" t="s">
        <v>1280</v>
      </c>
      <c r="E1353" s="8">
        <v>3998</v>
      </c>
      <c r="F1353" s="8">
        <v>7302</v>
      </c>
      <c r="G1353" s="8">
        <v>409323</v>
      </c>
      <c r="H1353" s="8">
        <v>1850163</v>
      </c>
      <c r="I1353" s="8">
        <v>3346871.2747679595</v>
      </c>
      <c r="J1353" s="8">
        <v>500</v>
      </c>
      <c r="K1353" s="8">
        <v>500</v>
      </c>
      <c r="L1353" s="7">
        <f t="shared" si="87"/>
        <v>2266788</v>
      </c>
      <c r="M1353" s="7">
        <f t="shared" si="84"/>
        <v>5613659.2747679595</v>
      </c>
      <c r="N1353" s="8"/>
      <c r="O1353" s="8"/>
    </row>
    <row r="1354" spans="1:15" x14ac:dyDescent="0.25">
      <c r="A1354" s="9">
        <v>50317</v>
      </c>
      <c r="B1354" s="9">
        <f t="shared" si="85"/>
        <v>5</v>
      </c>
      <c r="C1354" s="9">
        <f t="shared" si="86"/>
        <v>0</v>
      </c>
      <c r="D1354" s="7" t="s">
        <v>1281</v>
      </c>
      <c r="E1354" s="8">
        <v>4814</v>
      </c>
      <c r="F1354" s="8">
        <v>12098</v>
      </c>
      <c r="G1354" s="8">
        <v>439217</v>
      </c>
      <c r="H1354" s="8">
        <v>1258255</v>
      </c>
      <c r="I1354" s="8">
        <v>4136339.2994915615</v>
      </c>
      <c r="J1354" s="8">
        <v>500</v>
      </c>
      <c r="K1354" s="8">
        <v>500</v>
      </c>
      <c r="L1354" s="7">
        <f t="shared" si="87"/>
        <v>1709570</v>
      </c>
      <c r="M1354" s="7">
        <f t="shared" si="84"/>
        <v>5845909.2994915619</v>
      </c>
      <c r="N1354" s="8"/>
      <c r="O1354" s="8"/>
    </row>
    <row r="1355" spans="1:15" x14ac:dyDescent="0.25">
      <c r="A1355" s="9">
        <v>50318</v>
      </c>
      <c r="B1355" s="9">
        <f t="shared" si="85"/>
        <v>5</v>
      </c>
      <c r="C1355" s="9">
        <f t="shared" si="86"/>
        <v>0</v>
      </c>
      <c r="D1355" s="7" t="s">
        <v>1282</v>
      </c>
      <c r="E1355" s="8">
        <v>441</v>
      </c>
      <c r="F1355" s="8">
        <v>8545</v>
      </c>
      <c r="G1355" s="8">
        <v>23738</v>
      </c>
      <c r="H1355" s="8">
        <v>36252</v>
      </c>
      <c r="I1355" s="8">
        <v>405375.67626751645</v>
      </c>
      <c r="J1355" s="8">
        <v>500</v>
      </c>
      <c r="K1355" s="8">
        <v>500</v>
      </c>
      <c r="L1355" s="7">
        <f t="shared" si="87"/>
        <v>68535</v>
      </c>
      <c r="M1355" s="7">
        <f t="shared" si="84"/>
        <v>473910.67626751645</v>
      </c>
      <c r="N1355" s="8"/>
      <c r="O1355" s="8"/>
    </row>
    <row r="1356" spans="1:15" x14ac:dyDescent="0.25">
      <c r="A1356" s="9">
        <v>50319</v>
      </c>
      <c r="B1356" s="9">
        <f t="shared" si="85"/>
        <v>5</v>
      </c>
      <c r="C1356" s="9">
        <f t="shared" si="86"/>
        <v>0</v>
      </c>
      <c r="D1356" s="7" t="s">
        <v>1283</v>
      </c>
      <c r="E1356" s="8">
        <v>3393</v>
      </c>
      <c r="F1356" s="8">
        <v>5796</v>
      </c>
      <c r="G1356" s="8">
        <v>346737</v>
      </c>
      <c r="H1356" s="8">
        <v>1024463</v>
      </c>
      <c r="I1356" s="8">
        <v>2989521.2564557022</v>
      </c>
      <c r="J1356" s="8">
        <v>500</v>
      </c>
      <c r="K1356" s="8">
        <v>500</v>
      </c>
      <c r="L1356" s="7">
        <f t="shared" si="87"/>
        <v>1376996</v>
      </c>
      <c r="M1356" s="7">
        <f t="shared" si="84"/>
        <v>4366517.2564557027</v>
      </c>
      <c r="N1356" s="8"/>
      <c r="O1356" s="8"/>
    </row>
    <row r="1357" spans="1:15" x14ac:dyDescent="0.25">
      <c r="A1357" s="9">
        <v>50320</v>
      </c>
      <c r="B1357" s="9">
        <f t="shared" si="85"/>
        <v>5</v>
      </c>
      <c r="C1357" s="9">
        <f t="shared" si="86"/>
        <v>0</v>
      </c>
      <c r="D1357" s="7" t="s">
        <v>1284</v>
      </c>
      <c r="E1357" s="8">
        <v>2535</v>
      </c>
      <c r="F1357" s="8">
        <v>14512</v>
      </c>
      <c r="G1357" s="8">
        <v>163182</v>
      </c>
      <c r="H1357" s="8">
        <v>941087</v>
      </c>
      <c r="I1357" s="8">
        <v>2164535.0781606077</v>
      </c>
      <c r="J1357" s="8">
        <v>500</v>
      </c>
      <c r="K1357" s="8">
        <v>500</v>
      </c>
      <c r="L1357" s="7">
        <f t="shared" si="87"/>
        <v>1118781</v>
      </c>
      <c r="M1357" s="7">
        <f t="shared" si="84"/>
        <v>3283316.0781606077</v>
      </c>
      <c r="N1357" s="8"/>
      <c r="O1357" s="8"/>
    </row>
    <row r="1358" spans="1:15" x14ac:dyDescent="0.25">
      <c r="A1358" s="9">
        <v>50321</v>
      </c>
      <c r="B1358" s="9">
        <f t="shared" si="85"/>
        <v>5</v>
      </c>
      <c r="C1358" s="9">
        <f t="shared" si="86"/>
        <v>0</v>
      </c>
      <c r="D1358" s="7" t="s">
        <v>1285</v>
      </c>
      <c r="E1358" s="8">
        <v>3331</v>
      </c>
      <c r="F1358" s="8">
        <v>7165</v>
      </c>
      <c r="G1358" s="8">
        <v>269966</v>
      </c>
      <c r="H1358" s="8">
        <v>583234</v>
      </c>
      <c r="I1358" s="8">
        <v>2923838.4059333671</v>
      </c>
      <c r="J1358" s="8">
        <v>500</v>
      </c>
      <c r="K1358" s="8">
        <v>500</v>
      </c>
      <c r="L1358" s="7">
        <f t="shared" si="87"/>
        <v>860365</v>
      </c>
      <c r="M1358" s="7">
        <f t="shared" si="84"/>
        <v>3784203.4059333671</v>
      </c>
      <c r="N1358" s="8"/>
      <c r="O1358" s="8"/>
    </row>
    <row r="1359" spans="1:15" x14ac:dyDescent="0.25">
      <c r="A1359" s="9">
        <v>50322</v>
      </c>
      <c r="B1359" s="9">
        <f t="shared" si="85"/>
        <v>5</v>
      </c>
      <c r="C1359" s="9">
        <f t="shared" si="86"/>
        <v>0</v>
      </c>
      <c r="D1359" s="7" t="s">
        <v>1286</v>
      </c>
      <c r="E1359" s="8">
        <v>3848</v>
      </c>
      <c r="F1359" s="8">
        <v>22623</v>
      </c>
      <c r="G1359" s="8">
        <v>280304</v>
      </c>
      <c r="H1359" s="8">
        <v>1509801</v>
      </c>
      <c r="I1359" s="8">
        <v>3251718.2726339558</v>
      </c>
      <c r="J1359" s="8">
        <v>500</v>
      </c>
      <c r="K1359" s="8">
        <v>500</v>
      </c>
      <c r="L1359" s="7">
        <f t="shared" si="87"/>
        <v>1812728</v>
      </c>
      <c r="M1359" s="7">
        <f t="shared" si="84"/>
        <v>5064446.2726339558</v>
      </c>
      <c r="N1359" s="8"/>
      <c r="O1359" s="8"/>
    </row>
    <row r="1360" spans="1:15" x14ac:dyDescent="0.25">
      <c r="A1360" s="9">
        <v>50323</v>
      </c>
      <c r="B1360" s="9">
        <f t="shared" si="85"/>
        <v>5</v>
      </c>
      <c r="C1360" s="9">
        <f t="shared" si="86"/>
        <v>0</v>
      </c>
      <c r="D1360" s="7" t="s">
        <v>1287</v>
      </c>
      <c r="E1360" s="8">
        <v>3107</v>
      </c>
      <c r="F1360" s="8">
        <v>9109</v>
      </c>
      <c r="G1360" s="8">
        <v>357117</v>
      </c>
      <c r="H1360" s="8">
        <v>584873</v>
      </c>
      <c r="I1360" s="8">
        <v>2749168.3746644026</v>
      </c>
      <c r="J1360" s="8">
        <v>500</v>
      </c>
      <c r="K1360" s="8">
        <v>500</v>
      </c>
      <c r="L1360" s="7">
        <f t="shared" si="87"/>
        <v>951099</v>
      </c>
      <c r="M1360" s="7">
        <f t="shared" si="84"/>
        <v>3700267.3746644026</v>
      </c>
      <c r="N1360" s="8"/>
      <c r="O1360" s="8"/>
    </row>
    <row r="1361" spans="1:15" x14ac:dyDescent="0.25">
      <c r="A1361" s="9">
        <v>50324</v>
      </c>
      <c r="B1361" s="9">
        <f t="shared" si="85"/>
        <v>5</v>
      </c>
      <c r="C1361" s="9">
        <f t="shared" si="86"/>
        <v>0</v>
      </c>
      <c r="D1361" s="7" t="s">
        <v>1288</v>
      </c>
      <c r="E1361" s="8">
        <v>6109</v>
      </c>
      <c r="F1361" s="8">
        <v>18033</v>
      </c>
      <c r="G1361" s="8">
        <v>501706</v>
      </c>
      <c r="H1361" s="8">
        <v>1941048</v>
      </c>
      <c r="I1361" s="8">
        <v>5208564.6453132927</v>
      </c>
      <c r="J1361" s="8">
        <v>500</v>
      </c>
      <c r="K1361" s="8">
        <v>500</v>
      </c>
      <c r="L1361" s="7">
        <f t="shared" si="87"/>
        <v>2460787</v>
      </c>
      <c r="M1361" s="7">
        <f t="shared" si="84"/>
        <v>7669351.6453132927</v>
      </c>
      <c r="N1361" s="8"/>
      <c r="O1361" s="8"/>
    </row>
    <row r="1362" spans="1:15" x14ac:dyDescent="0.25">
      <c r="A1362" s="9">
        <v>50325</v>
      </c>
      <c r="B1362" s="9">
        <f t="shared" si="85"/>
        <v>5</v>
      </c>
      <c r="C1362" s="9">
        <f t="shared" si="86"/>
        <v>0</v>
      </c>
      <c r="D1362" s="7" t="s">
        <v>1289</v>
      </c>
      <c r="E1362" s="8">
        <v>2326</v>
      </c>
      <c r="F1362" s="8">
        <v>18243</v>
      </c>
      <c r="G1362" s="8">
        <v>152361</v>
      </c>
      <c r="H1362" s="8">
        <v>470696</v>
      </c>
      <c r="I1362" s="8">
        <v>2007629.0872682331</v>
      </c>
      <c r="J1362" s="8">
        <v>500</v>
      </c>
      <c r="K1362" s="8">
        <v>500</v>
      </c>
      <c r="L1362" s="7">
        <f t="shared" si="87"/>
        <v>641300</v>
      </c>
      <c r="M1362" s="7">
        <f t="shared" si="84"/>
        <v>2648929.0872682333</v>
      </c>
      <c r="N1362" s="8"/>
      <c r="O1362" s="8"/>
    </row>
    <row r="1363" spans="1:15" x14ac:dyDescent="0.25">
      <c r="A1363" s="9">
        <v>50326</v>
      </c>
      <c r="B1363" s="9">
        <f t="shared" si="85"/>
        <v>5</v>
      </c>
      <c r="C1363" s="9">
        <f t="shared" si="86"/>
        <v>0</v>
      </c>
      <c r="D1363" s="7" t="s">
        <v>1290</v>
      </c>
      <c r="E1363" s="8">
        <v>5445</v>
      </c>
      <c r="F1363" s="8">
        <v>2826</v>
      </c>
      <c r="G1363" s="8">
        <v>376430</v>
      </c>
      <c r="H1363" s="8">
        <v>1195356</v>
      </c>
      <c r="I1363" s="8">
        <v>4874507.3528908119</v>
      </c>
      <c r="J1363" s="8">
        <v>500</v>
      </c>
      <c r="K1363" s="8">
        <v>500</v>
      </c>
      <c r="L1363" s="7">
        <f t="shared" si="87"/>
        <v>1574612</v>
      </c>
      <c r="M1363" s="7">
        <f t="shared" si="84"/>
        <v>6449119.3528908119</v>
      </c>
      <c r="N1363" s="8"/>
      <c r="O1363" s="8"/>
    </row>
    <row r="1364" spans="1:15" x14ac:dyDescent="0.25">
      <c r="A1364" s="9">
        <v>50327</v>
      </c>
      <c r="B1364" s="9">
        <f t="shared" si="85"/>
        <v>5</v>
      </c>
      <c r="C1364" s="9">
        <f t="shared" si="86"/>
        <v>0</v>
      </c>
      <c r="D1364" s="7" t="s">
        <v>1291</v>
      </c>
      <c r="E1364" s="8">
        <v>4651</v>
      </c>
      <c r="F1364" s="8">
        <v>13587</v>
      </c>
      <c r="G1364" s="8">
        <v>397042</v>
      </c>
      <c r="H1364" s="8">
        <v>1115032</v>
      </c>
      <c r="I1364" s="8">
        <v>4089987.9984715935</v>
      </c>
      <c r="J1364" s="8">
        <v>500</v>
      </c>
      <c r="K1364" s="8">
        <v>500</v>
      </c>
      <c r="L1364" s="7">
        <f t="shared" si="87"/>
        <v>1525661</v>
      </c>
      <c r="M1364" s="7">
        <f t="shared" si="84"/>
        <v>5615648.9984715935</v>
      </c>
      <c r="N1364" s="8"/>
      <c r="O1364" s="8"/>
    </row>
    <row r="1365" spans="1:15" x14ac:dyDescent="0.25">
      <c r="A1365" s="9">
        <v>50328</v>
      </c>
      <c r="B1365" s="9">
        <f t="shared" si="85"/>
        <v>5</v>
      </c>
      <c r="C1365" s="9">
        <f t="shared" si="86"/>
        <v>0</v>
      </c>
      <c r="D1365" s="7" t="s">
        <v>1292</v>
      </c>
      <c r="E1365" s="8">
        <v>1257</v>
      </c>
      <c r="F1365" s="8">
        <v>2414</v>
      </c>
      <c r="G1365" s="8">
        <v>90224</v>
      </c>
      <c r="H1365" s="8">
        <v>186480</v>
      </c>
      <c r="I1365" s="8">
        <v>1080477.7264780323</v>
      </c>
      <c r="J1365" s="8">
        <v>500</v>
      </c>
      <c r="K1365" s="8">
        <v>500</v>
      </c>
      <c r="L1365" s="7">
        <f t="shared" si="87"/>
        <v>279118</v>
      </c>
      <c r="M1365" s="7">
        <f t="shared" si="84"/>
        <v>1359595.7264780323</v>
      </c>
      <c r="N1365" s="8"/>
      <c r="O1365" s="8"/>
    </row>
    <row r="1366" spans="1:15" x14ac:dyDescent="0.25">
      <c r="A1366" s="9">
        <v>50329</v>
      </c>
      <c r="B1366" s="9">
        <f t="shared" si="85"/>
        <v>5</v>
      </c>
      <c r="C1366" s="9">
        <f t="shared" si="86"/>
        <v>0</v>
      </c>
      <c r="D1366" s="7" t="s">
        <v>2123</v>
      </c>
      <c r="E1366" s="8">
        <v>2867</v>
      </c>
      <c r="F1366" s="8">
        <v>15792</v>
      </c>
      <c r="G1366" s="8">
        <v>190021</v>
      </c>
      <c r="H1366" s="8">
        <v>517783</v>
      </c>
      <c r="I1366" s="8">
        <v>2492784.9746200158</v>
      </c>
      <c r="J1366" s="8">
        <v>500</v>
      </c>
      <c r="K1366" s="8">
        <v>500</v>
      </c>
      <c r="L1366" s="7">
        <f t="shared" si="87"/>
        <v>723596</v>
      </c>
      <c r="M1366" s="7">
        <f t="shared" si="84"/>
        <v>3216380.9746200158</v>
      </c>
      <c r="N1366" s="8"/>
      <c r="O1366" s="8"/>
    </row>
    <row r="1367" spans="1:15" x14ac:dyDescent="0.25">
      <c r="A1367" s="9">
        <v>50330</v>
      </c>
      <c r="B1367" s="9">
        <f t="shared" si="85"/>
        <v>5</v>
      </c>
      <c r="C1367" s="9">
        <f t="shared" si="86"/>
        <v>0</v>
      </c>
      <c r="D1367" s="7" t="s">
        <v>2124</v>
      </c>
      <c r="E1367" s="8">
        <v>3832</v>
      </c>
      <c r="F1367" s="8">
        <v>16090</v>
      </c>
      <c r="G1367" s="8">
        <v>710712</v>
      </c>
      <c r="H1367" s="8">
        <v>1049662</v>
      </c>
      <c r="I1367" s="8">
        <v>3549344.1921930881</v>
      </c>
      <c r="J1367" s="8">
        <v>500</v>
      </c>
      <c r="K1367" s="8">
        <v>500</v>
      </c>
      <c r="L1367" s="7">
        <f t="shared" si="87"/>
        <v>1776464</v>
      </c>
      <c r="M1367" s="7">
        <f t="shared" si="84"/>
        <v>5325808.1921930881</v>
      </c>
      <c r="N1367" s="8"/>
      <c r="O1367" s="8"/>
    </row>
    <row r="1368" spans="1:15" x14ac:dyDescent="0.25">
      <c r="A1368" s="9">
        <v>50331</v>
      </c>
      <c r="B1368" s="9">
        <f t="shared" si="85"/>
        <v>5</v>
      </c>
      <c r="C1368" s="9">
        <f t="shared" si="86"/>
        <v>0</v>
      </c>
      <c r="D1368" s="7" t="s">
        <v>1293</v>
      </c>
      <c r="E1368" s="8">
        <v>1057</v>
      </c>
      <c r="F1368" s="8">
        <v>7016</v>
      </c>
      <c r="G1368" s="8">
        <v>56526</v>
      </c>
      <c r="H1368" s="8">
        <v>76911</v>
      </c>
      <c r="I1368" s="8">
        <v>930954.46155288606</v>
      </c>
      <c r="J1368" s="8">
        <v>500</v>
      </c>
      <c r="K1368" s="8">
        <v>500</v>
      </c>
      <c r="L1368" s="7">
        <f t="shared" si="87"/>
        <v>140453</v>
      </c>
      <c r="M1368" s="7">
        <f t="shared" si="84"/>
        <v>1071407.4615528861</v>
      </c>
      <c r="N1368" s="8"/>
      <c r="O1368" s="8"/>
    </row>
    <row r="1369" spans="1:15" x14ac:dyDescent="0.25">
      <c r="A1369" s="9">
        <v>50332</v>
      </c>
      <c r="B1369" s="9">
        <f t="shared" si="85"/>
        <v>5</v>
      </c>
      <c r="C1369" s="9">
        <f t="shared" si="86"/>
        <v>0</v>
      </c>
      <c r="D1369" s="7" t="s">
        <v>1294</v>
      </c>
      <c r="E1369" s="8">
        <v>1793</v>
      </c>
      <c r="F1369" s="8">
        <v>5768</v>
      </c>
      <c r="G1369" s="8">
        <v>159427</v>
      </c>
      <c r="H1369" s="8">
        <v>197624</v>
      </c>
      <c r="I1369" s="8">
        <v>1579341.3356181844</v>
      </c>
      <c r="J1369" s="8">
        <v>500</v>
      </c>
      <c r="K1369" s="8">
        <v>500</v>
      </c>
      <c r="L1369" s="7">
        <f t="shared" si="87"/>
        <v>362819</v>
      </c>
      <c r="M1369" s="7">
        <f t="shared" si="84"/>
        <v>1942160.3356181844</v>
      </c>
      <c r="N1369" s="8"/>
      <c r="O1369" s="8"/>
    </row>
    <row r="1370" spans="1:15" x14ac:dyDescent="0.25">
      <c r="A1370" s="9">
        <v>50335</v>
      </c>
      <c r="B1370" s="9">
        <f t="shared" si="85"/>
        <v>5</v>
      </c>
      <c r="C1370" s="9">
        <f t="shared" si="86"/>
        <v>0</v>
      </c>
      <c r="D1370" s="7" t="s">
        <v>1295</v>
      </c>
      <c r="E1370" s="8">
        <v>7160</v>
      </c>
      <c r="F1370" s="8">
        <v>29172</v>
      </c>
      <c r="G1370" s="8">
        <v>636988</v>
      </c>
      <c r="H1370" s="8">
        <v>2838223</v>
      </c>
      <c r="I1370" s="8">
        <v>6061640.6636428405</v>
      </c>
      <c r="J1370" s="8">
        <v>500</v>
      </c>
      <c r="K1370" s="8">
        <v>500</v>
      </c>
      <c r="L1370" s="7">
        <f t="shared" si="87"/>
        <v>3504383</v>
      </c>
      <c r="M1370" s="7">
        <f t="shared" si="84"/>
        <v>9566023.6636428405</v>
      </c>
      <c r="N1370" s="8"/>
      <c r="O1370" s="8"/>
    </row>
    <row r="1371" spans="1:15" x14ac:dyDescent="0.25">
      <c r="A1371" s="9">
        <v>50336</v>
      </c>
      <c r="B1371" s="9">
        <f t="shared" si="85"/>
        <v>5</v>
      </c>
      <c r="C1371" s="9">
        <f t="shared" si="86"/>
        <v>0</v>
      </c>
      <c r="D1371" s="7" t="s">
        <v>1296</v>
      </c>
      <c r="E1371" s="8">
        <v>3599</v>
      </c>
      <c r="F1371" s="8">
        <v>15683</v>
      </c>
      <c r="G1371" s="8">
        <v>450634</v>
      </c>
      <c r="H1371" s="8">
        <v>754925</v>
      </c>
      <c r="I1371" s="8">
        <v>3239252.2732675667</v>
      </c>
      <c r="J1371" s="8">
        <v>500</v>
      </c>
      <c r="K1371" s="8">
        <v>500</v>
      </c>
      <c r="L1371" s="7">
        <f t="shared" si="87"/>
        <v>1221242</v>
      </c>
      <c r="M1371" s="7">
        <f t="shared" si="84"/>
        <v>4460494.2732675672</v>
      </c>
      <c r="N1371" s="8"/>
      <c r="O1371" s="8"/>
    </row>
    <row r="1372" spans="1:15" x14ac:dyDescent="0.25">
      <c r="A1372" s="9">
        <v>50337</v>
      </c>
      <c r="B1372" s="9">
        <f t="shared" si="85"/>
        <v>5</v>
      </c>
      <c r="C1372" s="9">
        <f t="shared" si="86"/>
        <v>0</v>
      </c>
      <c r="D1372" s="7" t="s">
        <v>1297</v>
      </c>
      <c r="E1372" s="8">
        <v>5721</v>
      </c>
      <c r="F1372" s="8">
        <v>19412</v>
      </c>
      <c r="G1372" s="8">
        <v>497690</v>
      </c>
      <c r="H1372" s="8">
        <v>2335130</v>
      </c>
      <c r="I1372" s="8">
        <v>4800896.647308154</v>
      </c>
      <c r="J1372" s="8">
        <v>500</v>
      </c>
      <c r="K1372" s="8">
        <v>500</v>
      </c>
      <c r="L1372" s="7">
        <f t="shared" si="87"/>
        <v>2852232</v>
      </c>
      <c r="M1372" s="7">
        <f t="shared" si="84"/>
        <v>7653128.647308154</v>
      </c>
      <c r="N1372" s="8"/>
      <c r="O1372" s="8"/>
    </row>
    <row r="1373" spans="1:15" x14ac:dyDescent="0.25">
      <c r="A1373" s="9">
        <v>50338</v>
      </c>
      <c r="B1373" s="9">
        <f t="shared" si="85"/>
        <v>5</v>
      </c>
      <c r="C1373" s="9">
        <f t="shared" si="86"/>
        <v>1</v>
      </c>
      <c r="D1373" s="7" t="s">
        <v>1298</v>
      </c>
      <c r="E1373" s="8">
        <v>12701</v>
      </c>
      <c r="F1373" s="8">
        <v>28232</v>
      </c>
      <c r="G1373" s="8">
        <v>1542857</v>
      </c>
      <c r="H1373" s="8">
        <v>12996647</v>
      </c>
      <c r="I1373" s="8">
        <v>12353222.686105054</v>
      </c>
      <c r="J1373" s="8">
        <v>500</v>
      </c>
      <c r="K1373" s="8">
        <v>500</v>
      </c>
      <c r="L1373" s="7">
        <f t="shared" si="87"/>
        <v>14567736</v>
      </c>
      <c r="M1373" s="7">
        <f t="shared" si="84"/>
        <v>26920958.686105054</v>
      </c>
      <c r="N1373" s="8"/>
      <c r="O1373" s="8"/>
    </row>
    <row r="1374" spans="1:15" x14ac:dyDescent="0.25">
      <c r="A1374" s="9">
        <v>50339</v>
      </c>
      <c r="B1374" s="9">
        <f t="shared" si="85"/>
        <v>5</v>
      </c>
      <c r="C1374" s="9">
        <f t="shared" si="86"/>
        <v>1</v>
      </c>
      <c r="D1374" s="7" t="s">
        <v>1299</v>
      </c>
      <c r="E1374" s="8">
        <v>10275</v>
      </c>
      <c r="F1374" s="8">
        <v>39238</v>
      </c>
      <c r="G1374" s="8">
        <v>785250</v>
      </c>
      <c r="H1374" s="8">
        <v>2926646</v>
      </c>
      <c r="I1374" s="8">
        <v>10310116.962087894</v>
      </c>
      <c r="J1374" s="8">
        <v>500</v>
      </c>
      <c r="K1374" s="8">
        <v>500</v>
      </c>
      <c r="L1374" s="7">
        <f t="shared" si="87"/>
        <v>3751134</v>
      </c>
      <c r="M1374" s="7">
        <f t="shared" si="84"/>
        <v>14061250.962087894</v>
      </c>
      <c r="N1374" s="8"/>
      <c r="O1374" s="8"/>
    </row>
    <row r="1375" spans="1:15" x14ac:dyDescent="0.25">
      <c r="A1375" s="9">
        <v>50401</v>
      </c>
      <c r="B1375" s="9">
        <f t="shared" si="85"/>
        <v>5</v>
      </c>
      <c r="C1375" s="9">
        <f t="shared" si="86"/>
        <v>0</v>
      </c>
      <c r="D1375" s="7" t="s">
        <v>1300</v>
      </c>
      <c r="E1375" s="8">
        <v>3889</v>
      </c>
      <c r="F1375" s="8">
        <v>6739</v>
      </c>
      <c r="G1375" s="8">
        <v>506317</v>
      </c>
      <c r="H1375" s="8">
        <v>2327857</v>
      </c>
      <c r="I1375" s="8">
        <v>3691792.4146682508</v>
      </c>
      <c r="J1375" s="8">
        <v>500</v>
      </c>
      <c r="K1375" s="8">
        <v>500</v>
      </c>
      <c r="L1375" s="7">
        <f t="shared" si="87"/>
        <v>2840913</v>
      </c>
      <c r="M1375" s="7">
        <f t="shared" si="84"/>
        <v>6532705.4146682508</v>
      </c>
      <c r="N1375" s="8"/>
      <c r="O1375" s="8"/>
    </row>
    <row r="1376" spans="1:15" x14ac:dyDescent="0.25">
      <c r="A1376" s="9">
        <v>50402</v>
      </c>
      <c r="B1376" s="9">
        <f t="shared" si="85"/>
        <v>5</v>
      </c>
      <c r="C1376" s="9">
        <f t="shared" si="86"/>
        <v>0</v>
      </c>
      <c r="D1376" s="7" t="s">
        <v>1301</v>
      </c>
      <c r="E1376" s="8">
        <v>6782</v>
      </c>
      <c r="F1376" s="8">
        <v>12848</v>
      </c>
      <c r="G1376" s="8">
        <v>903101</v>
      </c>
      <c r="H1376" s="8">
        <v>1866298</v>
      </c>
      <c r="I1376" s="8">
        <v>6687158.6642070496</v>
      </c>
      <c r="J1376" s="8">
        <v>500</v>
      </c>
      <c r="K1376" s="8">
        <v>500</v>
      </c>
      <c r="L1376" s="7">
        <f t="shared" si="87"/>
        <v>2782247</v>
      </c>
      <c r="M1376" s="7">
        <f t="shared" si="84"/>
        <v>9469405.6642070487</v>
      </c>
      <c r="N1376" s="8"/>
      <c r="O1376" s="8"/>
    </row>
    <row r="1377" spans="1:15" x14ac:dyDescent="0.25">
      <c r="A1377" s="9">
        <v>50403</v>
      </c>
      <c r="B1377" s="9">
        <f t="shared" si="85"/>
        <v>5</v>
      </c>
      <c r="C1377" s="9">
        <f t="shared" si="86"/>
        <v>0</v>
      </c>
      <c r="D1377" s="7" t="s">
        <v>1302</v>
      </c>
      <c r="E1377" s="8">
        <v>4206</v>
      </c>
      <c r="F1377" s="8">
        <v>9070</v>
      </c>
      <c r="G1377" s="8">
        <v>764786</v>
      </c>
      <c r="H1377" s="8">
        <v>1316920</v>
      </c>
      <c r="I1377" s="8">
        <v>4473115.4054356571</v>
      </c>
      <c r="J1377" s="8">
        <v>500</v>
      </c>
      <c r="K1377" s="8">
        <v>500</v>
      </c>
      <c r="L1377" s="7">
        <f t="shared" si="87"/>
        <v>2090776</v>
      </c>
      <c r="M1377" s="7">
        <f t="shared" si="84"/>
        <v>6563891.4054356571</v>
      </c>
      <c r="N1377" s="8"/>
      <c r="O1377" s="8"/>
    </row>
    <row r="1378" spans="1:15" x14ac:dyDescent="0.25">
      <c r="A1378" s="9">
        <v>50404</v>
      </c>
      <c r="B1378" s="9">
        <f t="shared" si="85"/>
        <v>5</v>
      </c>
      <c r="C1378" s="9">
        <f t="shared" si="86"/>
        <v>1</v>
      </c>
      <c r="D1378" s="7" t="s">
        <v>1303</v>
      </c>
      <c r="E1378" s="8">
        <v>10320</v>
      </c>
      <c r="F1378" s="8">
        <v>9894</v>
      </c>
      <c r="G1378" s="8">
        <v>709826</v>
      </c>
      <c r="H1378" s="8">
        <v>3508049</v>
      </c>
      <c r="I1378" s="8">
        <v>10385722.335787479</v>
      </c>
      <c r="J1378" s="8">
        <v>500</v>
      </c>
      <c r="K1378" s="8">
        <v>500</v>
      </c>
      <c r="L1378" s="7">
        <f t="shared" si="87"/>
        <v>4227769</v>
      </c>
      <c r="M1378" s="7">
        <f t="shared" si="84"/>
        <v>14613491.335787479</v>
      </c>
      <c r="N1378" s="8"/>
      <c r="O1378" s="8"/>
    </row>
    <row r="1379" spans="1:15" x14ac:dyDescent="0.25">
      <c r="A1379" s="9">
        <v>50405</v>
      </c>
      <c r="B1379" s="9">
        <f t="shared" si="85"/>
        <v>5</v>
      </c>
      <c r="C1379" s="9">
        <f t="shared" si="86"/>
        <v>0</v>
      </c>
      <c r="D1379" s="7" t="s">
        <v>1304</v>
      </c>
      <c r="E1379" s="8">
        <v>1644</v>
      </c>
      <c r="F1379" s="8">
        <v>6391</v>
      </c>
      <c r="G1379" s="8">
        <v>130421</v>
      </c>
      <c r="H1379" s="8">
        <v>257862</v>
      </c>
      <c r="I1379" s="8">
        <v>1608129.0763402202</v>
      </c>
      <c r="J1379" s="8">
        <v>500</v>
      </c>
      <c r="K1379" s="8">
        <v>500</v>
      </c>
      <c r="L1379" s="7">
        <f t="shared" si="87"/>
        <v>394674</v>
      </c>
      <c r="M1379" s="7">
        <f t="shared" si="84"/>
        <v>2002803.0763402202</v>
      </c>
      <c r="N1379" s="8"/>
      <c r="O1379" s="8"/>
    </row>
    <row r="1380" spans="1:15" x14ac:dyDescent="0.25">
      <c r="A1380" s="9">
        <v>50406</v>
      </c>
      <c r="B1380" s="9">
        <f t="shared" si="85"/>
        <v>5</v>
      </c>
      <c r="C1380" s="9">
        <f t="shared" si="86"/>
        <v>0</v>
      </c>
      <c r="D1380" s="7" t="s">
        <v>1305</v>
      </c>
      <c r="E1380" s="8">
        <v>2280</v>
      </c>
      <c r="F1380" s="8">
        <v>5747</v>
      </c>
      <c r="G1380" s="8">
        <v>174578</v>
      </c>
      <c r="H1380" s="8">
        <v>629051</v>
      </c>
      <c r="I1380" s="8">
        <v>2069616.0417574144</v>
      </c>
      <c r="J1380" s="8">
        <v>500</v>
      </c>
      <c r="K1380" s="8">
        <v>500</v>
      </c>
      <c r="L1380" s="7">
        <f t="shared" si="87"/>
        <v>809376</v>
      </c>
      <c r="M1380" s="7">
        <f t="shared" si="84"/>
        <v>2878992.0417574141</v>
      </c>
      <c r="N1380" s="8"/>
      <c r="O1380" s="8"/>
    </row>
    <row r="1381" spans="1:15" x14ac:dyDescent="0.25">
      <c r="A1381" s="9">
        <v>50407</v>
      </c>
      <c r="B1381" s="9">
        <f t="shared" si="85"/>
        <v>5</v>
      </c>
      <c r="C1381" s="9">
        <f t="shared" si="86"/>
        <v>0</v>
      </c>
      <c r="D1381" s="7" t="s">
        <v>1306</v>
      </c>
      <c r="E1381" s="8">
        <v>1466</v>
      </c>
      <c r="F1381" s="8">
        <v>8678</v>
      </c>
      <c r="G1381" s="8">
        <v>226723</v>
      </c>
      <c r="H1381" s="8">
        <v>355961</v>
      </c>
      <c r="I1381" s="8">
        <v>1630617.4648233184</v>
      </c>
      <c r="J1381" s="8">
        <v>500</v>
      </c>
      <c r="K1381" s="8">
        <v>500</v>
      </c>
      <c r="L1381" s="7">
        <f t="shared" si="87"/>
        <v>591362</v>
      </c>
      <c r="M1381" s="7">
        <f t="shared" si="84"/>
        <v>2221979.4648233186</v>
      </c>
      <c r="N1381" s="8"/>
      <c r="O1381" s="8"/>
    </row>
    <row r="1382" spans="1:15" x14ac:dyDescent="0.25">
      <c r="A1382" s="9">
        <v>50408</v>
      </c>
      <c r="B1382" s="9">
        <f t="shared" si="85"/>
        <v>5</v>
      </c>
      <c r="C1382" s="9">
        <f t="shared" si="86"/>
        <v>0</v>
      </c>
      <c r="D1382" s="7" t="s">
        <v>1307</v>
      </c>
      <c r="E1382" s="8">
        <v>2722</v>
      </c>
      <c r="F1382" s="8">
        <v>11771</v>
      </c>
      <c r="G1382" s="8">
        <v>521555</v>
      </c>
      <c r="H1382" s="8">
        <v>1409142</v>
      </c>
      <c r="I1382" s="8">
        <v>3047982.2776308325</v>
      </c>
      <c r="J1382" s="8">
        <v>500</v>
      </c>
      <c r="K1382" s="8">
        <v>500</v>
      </c>
      <c r="L1382" s="7">
        <f t="shared" si="87"/>
        <v>1942468</v>
      </c>
      <c r="M1382" s="7">
        <f t="shared" si="84"/>
        <v>4990450.277630832</v>
      </c>
      <c r="N1382" s="8"/>
      <c r="O1382" s="8"/>
    </row>
    <row r="1383" spans="1:15" x14ac:dyDescent="0.25">
      <c r="A1383" s="9">
        <v>50409</v>
      </c>
      <c r="B1383" s="9">
        <f t="shared" si="85"/>
        <v>5</v>
      </c>
      <c r="C1383" s="9">
        <f t="shared" si="86"/>
        <v>0</v>
      </c>
      <c r="D1383" s="7" t="s">
        <v>1308</v>
      </c>
      <c r="E1383" s="8">
        <v>526</v>
      </c>
      <c r="F1383" s="8">
        <v>5199</v>
      </c>
      <c r="G1383" s="8">
        <v>40739</v>
      </c>
      <c r="H1383" s="8">
        <v>252057</v>
      </c>
      <c r="I1383" s="8">
        <v>498203.30019574706</v>
      </c>
      <c r="J1383" s="8">
        <v>500</v>
      </c>
      <c r="K1383" s="8">
        <v>500</v>
      </c>
      <c r="L1383" s="7">
        <f t="shared" si="87"/>
        <v>297995</v>
      </c>
      <c r="M1383" s="7">
        <f t="shared" si="84"/>
        <v>796198.30019574706</v>
      </c>
      <c r="N1383" s="8"/>
      <c r="O1383" s="8"/>
    </row>
    <row r="1384" spans="1:15" x14ac:dyDescent="0.25">
      <c r="A1384" s="9">
        <v>50410</v>
      </c>
      <c r="B1384" s="9">
        <f t="shared" si="85"/>
        <v>5</v>
      </c>
      <c r="C1384" s="9">
        <f t="shared" si="86"/>
        <v>0</v>
      </c>
      <c r="D1384" s="7" t="s">
        <v>1309</v>
      </c>
      <c r="E1384" s="8">
        <v>2478</v>
      </c>
      <c r="F1384" s="8">
        <v>7905</v>
      </c>
      <c r="G1384" s="8">
        <v>167257</v>
      </c>
      <c r="H1384" s="8">
        <v>118574</v>
      </c>
      <c r="I1384" s="8">
        <v>2250945.1462094639</v>
      </c>
      <c r="J1384" s="8">
        <v>500</v>
      </c>
      <c r="K1384" s="8">
        <v>500</v>
      </c>
      <c r="L1384" s="7">
        <f t="shared" si="87"/>
        <v>293736</v>
      </c>
      <c r="M1384" s="7">
        <f t="shared" si="84"/>
        <v>2544681.1462094639</v>
      </c>
      <c r="N1384" s="8"/>
      <c r="O1384" s="8"/>
    </row>
    <row r="1385" spans="1:15" x14ac:dyDescent="0.25">
      <c r="A1385" s="9">
        <v>50411</v>
      </c>
      <c r="B1385" s="9">
        <f t="shared" si="85"/>
        <v>5</v>
      </c>
      <c r="C1385" s="9">
        <f t="shared" si="86"/>
        <v>0</v>
      </c>
      <c r="D1385" s="7" t="s">
        <v>1310</v>
      </c>
      <c r="E1385" s="8">
        <v>3807</v>
      </c>
      <c r="F1385" s="8">
        <v>11924</v>
      </c>
      <c r="G1385" s="8">
        <v>363180</v>
      </c>
      <c r="H1385" s="8">
        <v>1148140</v>
      </c>
      <c r="I1385" s="8">
        <v>3765403.1626825202</v>
      </c>
      <c r="J1385" s="8">
        <v>500</v>
      </c>
      <c r="K1385" s="8">
        <v>500</v>
      </c>
      <c r="L1385" s="7">
        <f t="shared" si="87"/>
        <v>1523244</v>
      </c>
      <c r="M1385" s="7">
        <f t="shared" si="84"/>
        <v>5288647.1626825202</v>
      </c>
      <c r="N1385" s="8"/>
      <c r="O1385" s="8"/>
    </row>
    <row r="1386" spans="1:15" x14ac:dyDescent="0.25">
      <c r="A1386" s="9">
        <v>50412</v>
      </c>
      <c r="B1386" s="9">
        <f t="shared" si="85"/>
        <v>5</v>
      </c>
      <c r="C1386" s="9">
        <f t="shared" si="86"/>
        <v>0</v>
      </c>
      <c r="D1386" s="7" t="s">
        <v>1311</v>
      </c>
      <c r="E1386" s="8">
        <v>1513</v>
      </c>
      <c r="F1386" s="8">
        <v>7949</v>
      </c>
      <c r="G1386" s="8">
        <v>79122</v>
      </c>
      <c r="H1386" s="8">
        <v>179777</v>
      </c>
      <c r="I1386" s="8">
        <v>1350987.3843817783</v>
      </c>
      <c r="J1386" s="8">
        <v>500</v>
      </c>
      <c r="K1386" s="8">
        <v>500</v>
      </c>
      <c r="L1386" s="7">
        <f t="shared" si="87"/>
        <v>266848</v>
      </c>
      <c r="M1386" s="7">
        <f t="shared" si="84"/>
        <v>1617835.3843817783</v>
      </c>
      <c r="N1386" s="8"/>
      <c r="O1386" s="8"/>
    </row>
    <row r="1387" spans="1:15" x14ac:dyDescent="0.25">
      <c r="A1387" s="9">
        <v>50413</v>
      </c>
      <c r="B1387" s="9">
        <f t="shared" si="85"/>
        <v>5</v>
      </c>
      <c r="C1387" s="9">
        <f t="shared" si="86"/>
        <v>0</v>
      </c>
      <c r="D1387" s="7" t="s">
        <v>1312</v>
      </c>
      <c r="E1387" s="8">
        <v>891</v>
      </c>
      <c r="F1387" s="8">
        <v>6050</v>
      </c>
      <c r="G1387" s="8">
        <v>43285</v>
      </c>
      <c r="H1387" s="8">
        <v>83014</v>
      </c>
      <c r="I1387" s="8">
        <v>820858.06487332238</v>
      </c>
      <c r="J1387" s="8">
        <v>500</v>
      </c>
      <c r="K1387" s="8">
        <v>500</v>
      </c>
      <c r="L1387" s="7">
        <f t="shared" si="87"/>
        <v>132349</v>
      </c>
      <c r="M1387" s="7">
        <f t="shared" si="84"/>
        <v>953207.06487332238</v>
      </c>
      <c r="N1387" s="8"/>
      <c r="O1387" s="8"/>
    </row>
    <row r="1388" spans="1:15" x14ac:dyDescent="0.25">
      <c r="A1388" s="9">
        <v>50414</v>
      </c>
      <c r="B1388" s="9">
        <f t="shared" si="85"/>
        <v>5</v>
      </c>
      <c r="C1388" s="9">
        <f t="shared" si="86"/>
        <v>0</v>
      </c>
      <c r="D1388" s="7" t="s">
        <v>1313</v>
      </c>
      <c r="E1388" s="8">
        <v>769</v>
      </c>
      <c r="F1388" s="8">
        <v>5052</v>
      </c>
      <c r="G1388" s="8">
        <v>97557</v>
      </c>
      <c r="H1388" s="8">
        <v>211816</v>
      </c>
      <c r="I1388" s="8">
        <v>858176.68565480749</v>
      </c>
      <c r="J1388" s="8">
        <v>500</v>
      </c>
      <c r="K1388" s="8">
        <v>500</v>
      </c>
      <c r="L1388" s="7">
        <f t="shared" si="87"/>
        <v>314425</v>
      </c>
      <c r="M1388" s="7">
        <f t="shared" si="84"/>
        <v>1172601.6856548074</v>
      </c>
      <c r="N1388" s="8"/>
      <c r="O1388" s="8"/>
    </row>
    <row r="1389" spans="1:15" x14ac:dyDescent="0.25">
      <c r="A1389" s="9">
        <v>50415</v>
      </c>
      <c r="B1389" s="9">
        <f t="shared" si="85"/>
        <v>5</v>
      </c>
      <c r="C1389" s="9">
        <f t="shared" si="86"/>
        <v>0</v>
      </c>
      <c r="D1389" s="7" t="s">
        <v>1314</v>
      </c>
      <c r="E1389" s="8">
        <v>1498</v>
      </c>
      <c r="F1389" s="8">
        <v>6377</v>
      </c>
      <c r="G1389" s="8">
        <v>151227</v>
      </c>
      <c r="H1389" s="8">
        <v>285506</v>
      </c>
      <c r="I1389" s="8">
        <v>1523678.664688576</v>
      </c>
      <c r="J1389" s="8">
        <v>500</v>
      </c>
      <c r="K1389" s="8">
        <v>500</v>
      </c>
      <c r="L1389" s="7">
        <f t="shared" si="87"/>
        <v>443110</v>
      </c>
      <c r="M1389" s="7">
        <f t="shared" si="84"/>
        <v>1966788.664688576</v>
      </c>
      <c r="N1389" s="8"/>
      <c r="O1389" s="8"/>
    </row>
    <row r="1390" spans="1:15" x14ac:dyDescent="0.25">
      <c r="A1390" s="9">
        <v>50416</v>
      </c>
      <c r="B1390" s="9">
        <f t="shared" si="85"/>
        <v>5</v>
      </c>
      <c r="C1390" s="9">
        <f t="shared" si="86"/>
        <v>0</v>
      </c>
      <c r="D1390" s="7" t="s">
        <v>1315</v>
      </c>
      <c r="E1390" s="8">
        <v>2218</v>
      </c>
      <c r="F1390" s="8">
        <v>5460</v>
      </c>
      <c r="G1390" s="8">
        <v>154433</v>
      </c>
      <c r="H1390" s="8">
        <v>369560</v>
      </c>
      <c r="I1390" s="8">
        <v>1961371.0288928717</v>
      </c>
      <c r="J1390" s="8">
        <v>500</v>
      </c>
      <c r="K1390" s="8">
        <v>500</v>
      </c>
      <c r="L1390" s="7">
        <f t="shared" si="87"/>
        <v>529453</v>
      </c>
      <c r="M1390" s="7">
        <f t="shared" si="84"/>
        <v>2490824.0288928719</v>
      </c>
      <c r="N1390" s="8"/>
      <c r="O1390" s="8"/>
    </row>
    <row r="1391" spans="1:15" x14ac:dyDescent="0.25">
      <c r="A1391" s="9">
        <v>50417</v>
      </c>
      <c r="B1391" s="9">
        <f t="shared" si="85"/>
        <v>5</v>
      </c>
      <c r="C1391" s="9">
        <f t="shared" si="86"/>
        <v>0</v>
      </c>
      <c r="D1391" s="7" t="s">
        <v>1316</v>
      </c>
      <c r="E1391" s="8">
        <v>4821</v>
      </c>
      <c r="F1391" s="8">
        <v>19684</v>
      </c>
      <c r="G1391" s="8">
        <v>493088</v>
      </c>
      <c r="H1391" s="8">
        <v>1624094</v>
      </c>
      <c r="I1391" s="8">
        <v>4411703.1444503348</v>
      </c>
      <c r="J1391" s="8">
        <v>500</v>
      </c>
      <c r="K1391" s="8">
        <v>500</v>
      </c>
      <c r="L1391" s="7">
        <f t="shared" si="87"/>
        <v>2136866</v>
      </c>
      <c r="M1391" s="7">
        <f t="shared" si="84"/>
        <v>6548569.1444503348</v>
      </c>
      <c r="N1391" s="8"/>
      <c r="O1391" s="8"/>
    </row>
    <row r="1392" spans="1:15" x14ac:dyDescent="0.25">
      <c r="A1392" s="9">
        <v>50418</v>
      </c>
      <c r="B1392" s="9">
        <f t="shared" si="85"/>
        <v>5</v>
      </c>
      <c r="C1392" s="9">
        <f t="shared" si="86"/>
        <v>1</v>
      </c>
      <c r="D1392" s="7" t="s">
        <v>2125</v>
      </c>
      <c r="E1392" s="8">
        <v>10840</v>
      </c>
      <c r="F1392" s="8">
        <v>12224</v>
      </c>
      <c r="G1392" s="8">
        <v>1051969</v>
      </c>
      <c r="H1392" s="8">
        <v>4565529</v>
      </c>
      <c r="I1392" s="8">
        <v>10898985.271685204</v>
      </c>
      <c r="J1392" s="8">
        <v>500</v>
      </c>
      <c r="K1392" s="8">
        <v>500</v>
      </c>
      <c r="L1392" s="7">
        <f t="shared" si="87"/>
        <v>5629722</v>
      </c>
      <c r="M1392" s="7">
        <f t="shared" si="84"/>
        <v>16528707.271685204</v>
      </c>
      <c r="N1392" s="8"/>
      <c r="O1392" s="8"/>
    </row>
    <row r="1393" spans="1:15" x14ac:dyDescent="0.25">
      <c r="A1393" s="9">
        <v>50419</v>
      </c>
      <c r="B1393" s="9">
        <f t="shared" si="85"/>
        <v>5</v>
      </c>
      <c r="C1393" s="9">
        <f t="shared" si="86"/>
        <v>0</v>
      </c>
      <c r="D1393" s="7" t="s">
        <v>2126</v>
      </c>
      <c r="E1393" s="8">
        <v>1580</v>
      </c>
      <c r="F1393" s="8">
        <v>6815</v>
      </c>
      <c r="G1393" s="8">
        <v>126113</v>
      </c>
      <c r="H1393" s="8">
        <v>141484</v>
      </c>
      <c r="I1393" s="8">
        <v>1483157.4827021293</v>
      </c>
      <c r="J1393" s="8">
        <v>500</v>
      </c>
      <c r="K1393" s="8">
        <v>500</v>
      </c>
      <c r="L1393" s="7">
        <f t="shared" si="87"/>
        <v>274412</v>
      </c>
      <c r="M1393" s="7">
        <f t="shared" si="84"/>
        <v>1757569.4827021293</v>
      </c>
      <c r="N1393" s="8"/>
      <c r="O1393" s="8"/>
    </row>
    <row r="1394" spans="1:15" x14ac:dyDescent="0.25">
      <c r="A1394" s="9">
        <v>50420</v>
      </c>
      <c r="B1394" s="9">
        <f t="shared" si="85"/>
        <v>5</v>
      </c>
      <c r="C1394" s="9">
        <f t="shared" si="86"/>
        <v>0</v>
      </c>
      <c r="D1394" s="7" t="s">
        <v>2127</v>
      </c>
      <c r="E1394" s="8">
        <v>3613</v>
      </c>
      <c r="F1394" s="8">
        <v>9595</v>
      </c>
      <c r="G1394" s="8">
        <v>215296</v>
      </c>
      <c r="H1394" s="8">
        <v>692849</v>
      </c>
      <c r="I1394" s="8">
        <v>3167527.4334442448</v>
      </c>
      <c r="J1394" s="8">
        <v>500</v>
      </c>
      <c r="K1394" s="8">
        <v>500</v>
      </c>
      <c r="L1394" s="7">
        <f t="shared" si="87"/>
        <v>917740</v>
      </c>
      <c r="M1394" s="7">
        <f t="shared" si="84"/>
        <v>4085267.4334442448</v>
      </c>
      <c r="N1394" s="8"/>
      <c r="O1394" s="8"/>
    </row>
    <row r="1395" spans="1:15" x14ac:dyDescent="0.25">
      <c r="A1395" s="9">
        <v>50421</v>
      </c>
      <c r="B1395" s="9">
        <f t="shared" si="85"/>
        <v>5</v>
      </c>
      <c r="C1395" s="9">
        <f t="shared" si="86"/>
        <v>0</v>
      </c>
      <c r="D1395" s="7" t="s">
        <v>1317</v>
      </c>
      <c r="E1395" s="8">
        <v>3530</v>
      </c>
      <c r="F1395" s="8">
        <v>960</v>
      </c>
      <c r="G1395" s="8">
        <v>220187</v>
      </c>
      <c r="H1395" s="8">
        <v>873006</v>
      </c>
      <c r="I1395" s="8">
        <v>3142770.9823530009</v>
      </c>
      <c r="J1395" s="8">
        <v>500</v>
      </c>
      <c r="K1395" s="8">
        <v>500</v>
      </c>
      <c r="L1395" s="7">
        <f t="shared" si="87"/>
        <v>1094153</v>
      </c>
      <c r="M1395" s="7">
        <f t="shared" si="84"/>
        <v>4236923.9823530009</v>
      </c>
      <c r="N1395" s="8"/>
      <c r="O1395" s="8"/>
    </row>
    <row r="1396" spans="1:15" x14ac:dyDescent="0.25">
      <c r="A1396" s="9">
        <v>50422</v>
      </c>
      <c r="B1396" s="9">
        <f t="shared" si="85"/>
        <v>5</v>
      </c>
      <c r="C1396" s="9">
        <f t="shared" si="86"/>
        <v>0</v>
      </c>
      <c r="D1396" s="7" t="s">
        <v>1318</v>
      </c>
      <c r="E1396" s="8">
        <v>469</v>
      </c>
      <c r="F1396" s="8">
        <v>4628</v>
      </c>
      <c r="G1396" s="8">
        <v>273341</v>
      </c>
      <c r="H1396" s="8">
        <v>644885</v>
      </c>
      <c r="I1396" s="8">
        <v>861707.71544115769</v>
      </c>
      <c r="J1396" s="8">
        <v>500</v>
      </c>
      <c r="K1396" s="8">
        <v>500</v>
      </c>
      <c r="L1396" s="7">
        <f t="shared" si="87"/>
        <v>922854</v>
      </c>
      <c r="M1396" s="7">
        <f t="shared" si="84"/>
        <v>1784561.7154411576</v>
      </c>
      <c r="N1396" s="8"/>
      <c r="O1396" s="8"/>
    </row>
    <row r="1397" spans="1:15" x14ac:dyDescent="0.25">
      <c r="A1397" s="9">
        <v>50423</v>
      </c>
      <c r="B1397" s="9">
        <f t="shared" si="85"/>
        <v>5</v>
      </c>
      <c r="C1397" s="9">
        <f t="shared" si="86"/>
        <v>0</v>
      </c>
      <c r="D1397" s="7" t="s">
        <v>1319</v>
      </c>
      <c r="E1397" s="8">
        <v>3054</v>
      </c>
      <c r="F1397" s="8">
        <v>6542</v>
      </c>
      <c r="G1397" s="8">
        <v>395066</v>
      </c>
      <c r="H1397" s="8">
        <v>1252213</v>
      </c>
      <c r="I1397" s="8">
        <v>3168739.5652452027</v>
      </c>
      <c r="J1397" s="8">
        <v>500</v>
      </c>
      <c r="K1397" s="8">
        <v>500</v>
      </c>
      <c r="L1397" s="7">
        <f t="shared" si="87"/>
        <v>1653821</v>
      </c>
      <c r="M1397" s="7">
        <f t="shared" si="84"/>
        <v>4822560.5652452027</v>
      </c>
      <c r="N1397" s="8"/>
      <c r="O1397" s="8"/>
    </row>
    <row r="1398" spans="1:15" x14ac:dyDescent="0.25">
      <c r="A1398" s="9">
        <v>50424</v>
      </c>
      <c r="B1398" s="9">
        <f t="shared" si="85"/>
        <v>5</v>
      </c>
      <c r="C1398" s="9">
        <f t="shared" si="86"/>
        <v>0</v>
      </c>
      <c r="D1398" s="7" t="s">
        <v>1320</v>
      </c>
      <c r="E1398" s="8">
        <v>2981</v>
      </c>
      <c r="F1398" s="8">
        <v>17864</v>
      </c>
      <c r="G1398" s="8">
        <v>217684</v>
      </c>
      <c r="H1398" s="8">
        <v>923819</v>
      </c>
      <c r="I1398" s="8">
        <v>2640452.8223742102</v>
      </c>
      <c r="J1398" s="8">
        <v>500</v>
      </c>
      <c r="K1398" s="8">
        <v>500</v>
      </c>
      <c r="L1398" s="7">
        <f t="shared" si="87"/>
        <v>1159367</v>
      </c>
      <c r="M1398" s="7">
        <f t="shared" si="84"/>
        <v>3799819.8223742102</v>
      </c>
      <c r="N1398" s="8"/>
      <c r="O1398" s="8"/>
    </row>
    <row r="1399" spans="1:15" x14ac:dyDescent="0.25">
      <c r="A1399" s="9">
        <v>50425</v>
      </c>
      <c r="B1399" s="9">
        <f t="shared" si="85"/>
        <v>5</v>
      </c>
      <c r="C1399" s="9">
        <f t="shared" si="86"/>
        <v>0</v>
      </c>
      <c r="D1399" s="7" t="s">
        <v>1321</v>
      </c>
      <c r="E1399" s="8">
        <v>936</v>
      </c>
      <c r="F1399" s="8">
        <v>3716</v>
      </c>
      <c r="G1399" s="8">
        <v>90957</v>
      </c>
      <c r="H1399" s="8">
        <v>226438</v>
      </c>
      <c r="I1399" s="8">
        <v>995401.7266164656</v>
      </c>
      <c r="J1399" s="8">
        <v>500</v>
      </c>
      <c r="K1399" s="8">
        <v>500</v>
      </c>
      <c r="L1399" s="7">
        <f t="shared" si="87"/>
        <v>321111</v>
      </c>
      <c r="M1399" s="7">
        <f t="shared" si="84"/>
        <v>1316512.7266164655</v>
      </c>
      <c r="N1399" s="8"/>
      <c r="O1399" s="8"/>
    </row>
    <row r="1400" spans="1:15" x14ac:dyDescent="0.25">
      <c r="A1400" s="9">
        <v>50501</v>
      </c>
      <c r="B1400" s="9">
        <f t="shared" si="85"/>
        <v>5</v>
      </c>
      <c r="C1400" s="9">
        <f t="shared" si="86"/>
        <v>0</v>
      </c>
      <c r="D1400" s="7" t="s">
        <v>1322</v>
      </c>
      <c r="E1400" s="8">
        <v>352</v>
      </c>
      <c r="F1400" s="8">
        <v>2303</v>
      </c>
      <c r="G1400" s="8">
        <v>15745</v>
      </c>
      <c r="H1400" s="8">
        <v>4620</v>
      </c>
      <c r="I1400" s="8">
        <v>322384.74752601027</v>
      </c>
      <c r="J1400" s="8">
        <v>500</v>
      </c>
      <c r="K1400" s="8">
        <v>500</v>
      </c>
      <c r="L1400" s="7">
        <f t="shared" si="87"/>
        <v>22668</v>
      </c>
      <c r="M1400" s="7">
        <f t="shared" si="84"/>
        <v>345052.74752601027</v>
      </c>
      <c r="N1400" s="8"/>
      <c r="O1400" s="8"/>
    </row>
    <row r="1401" spans="1:15" x14ac:dyDescent="0.25">
      <c r="A1401" s="9">
        <v>50502</v>
      </c>
      <c r="B1401" s="9">
        <f t="shared" si="85"/>
        <v>5</v>
      </c>
      <c r="C1401" s="9">
        <f t="shared" si="86"/>
        <v>0</v>
      </c>
      <c r="D1401" s="7" t="s">
        <v>1323</v>
      </c>
      <c r="E1401" s="8">
        <v>572</v>
      </c>
      <c r="F1401" s="8">
        <v>4086</v>
      </c>
      <c r="G1401" s="8">
        <v>22585</v>
      </c>
      <c r="H1401" s="8">
        <v>8062</v>
      </c>
      <c r="I1401" s="8">
        <v>511131.89621813718</v>
      </c>
      <c r="J1401" s="8">
        <v>500</v>
      </c>
      <c r="K1401" s="8">
        <v>500</v>
      </c>
      <c r="L1401" s="7">
        <f t="shared" si="87"/>
        <v>34733</v>
      </c>
      <c r="M1401" s="7">
        <f t="shared" si="84"/>
        <v>545864.89621813712</v>
      </c>
      <c r="N1401" s="8"/>
      <c r="O1401" s="8"/>
    </row>
    <row r="1402" spans="1:15" x14ac:dyDescent="0.25">
      <c r="A1402" s="9">
        <v>50503</v>
      </c>
      <c r="B1402" s="9">
        <f t="shared" si="85"/>
        <v>5</v>
      </c>
      <c r="C1402" s="9">
        <f t="shared" si="86"/>
        <v>0</v>
      </c>
      <c r="D1402" s="7" t="s">
        <v>1324</v>
      </c>
      <c r="E1402" s="8">
        <v>2458</v>
      </c>
      <c r="F1402" s="8">
        <v>7741</v>
      </c>
      <c r="G1402" s="8">
        <v>187721</v>
      </c>
      <c r="H1402" s="8">
        <v>263673</v>
      </c>
      <c r="I1402" s="8">
        <v>2244198.7314895615</v>
      </c>
      <c r="J1402" s="8">
        <v>500</v>
      </c>
      <c r="K1402" s="8">
        <v>500</v>
      </c>
      <c r="L1402" s="7">
        <f t="shared" si="87"/>
        <v>459135</v>
      </c>
      <c r="M1402" s="7">
        <f t="shared" si="84"/>
        <v>2703333.7314895615</v>
      </c>
      <c r="N1402" s="8"/>
      <c r="O1402" s="8"/>
    </row>
    <row r="1403" spans="1:15" x14ac:dyDescent="0.25">
      <c r="A1403" s="9">
        <v>50504</v>
      </c>
      <c r="B1403" s="9">
        <f t="shared" si="85"/>
        <v>5</v>
      </c>
      <c r="C1403" s="9">
        <f t="shared" si="86"/>
        <v>0</v>
      </c>
      <c r="D1403" s="7" t="s">
        <v>1325</v>
      </c>
      <c r="E1403" s="8">
        <v>1690</v>
      </c>
      <c r="F1403" s="8">
        <v>4709</v>
      </c>
      <c r="G1403" s="8">
        <v>199088</v>
      </c>
      <c r="H1403" s="8">
        <v>599057</v>
      </c>
      <c r="I1403" s="8">
        <v>1589534.1788783704</v>
      </c>
      <c r="J1403" s="8">
        <v>500</v>
      </c>
      <c r="K1403" s="8">
        <v>500</v>
      </c>
      <c r="L1403" s="7">
        <f t="shared" si="87"/>
        <v>802854</v>
      </c>
      <c r="M1403" s="7">
        <f t="shared" si="84"/>
        <v>2392388.1788783707</v>
      </c>
      <c r="N1403" s="8"/>
      <c r="O1403" s="8"/>
    </row>
    <row r="1404" spans="1:15" x14ac:dyDescent="0.25">
      <c r="A1404" s="9">
        <v>50505</v>
      </c>
      <c r="B1404" s="9">
        <f t="shared" si="85"/>
        <v>5</v>
      </c>
      <c r="C1404" s="9">
        <f t="shared" si="86"/>
        <v>0</v>
      </c>
      <c r="D1404" s="7" t="s">
        <v>1326</v>
      </c>
      <c r="E1404" s="8">
        <v>539</v>
      </c>
      <c r="F1404" s="8">
        <v>4484</v>
      </c>
      <c r="G1404" s="8">
        <v>22493</v>
      </c>
      <c r="H1404" s="8">
        <v>33845</v>
      </c>
      <c r="I1404" s="8">
        <v>481069.94457004342</v>
      </c>
      <c r="J1404" s="8">
        <v>500</v>
      </c>
      <c r="K1404" s="8">
        <v>500</v>
      </c>
      <c r="L1404" s="7">
        <f t="shared" si="87"/>
        <v>60822</v>
      </c>
      <c r="M1404" s="7">
        <f t="shared" si="84"/>
        <v>541891.94457004336</v>
      </c>
      <c r="N1404" s="8"/>
      <c r="O1404" s="8"/>
    </row>
    <row r="1405" spans="1:15" x14ac:dyDescent="0.25">
      <c r="A1405" s="9">
        <v>50506</v>
      </c>
      <c r="B1405" s="9">
        <f t="shared" si="85"/>
        <v>5</v>
      </c>
      <c r="C1405" s="9">
        <f t="shared" si="86"/>
        <v>0</v>
      </c>
      <c r="D1405" s="7" t="s">
        <v>1327</v>
      </c>
      <c r="E1405" s="8">
        <v>1134</v>
      </c>
      <c r="F1405" s="8">
        <v>7741</v>
      </c>
      <c r="G1405" s="8">
        <v>58567</v>
      </c>
      <c r="H1405" s="8">
        <v>91559</v>
      </c>
      <c r="I1405" s="8">
        <v>1008765.6893187496</v>
      </c>
      <c r="J1405" s="8">
        <v>500</v>
      </c>
      <c r="K1405" s="8">
        <v>500</v>
      </c>
      <c r="L1405" s="7">
        <f t="shared" si="87"/>
        <v>157867</v>
      </c>
      <c r="M1405" s="7">
        <f t="shared" si="84"/>
        <v>1166632.6893187496</v>
      </c>
      <c r="N1405" s="8"/>
      <c r="O1405" s="8"/>
    </row>
    <row r="1406" spans="1:15" x14ac:dyDescent="0.25">
      <c r="A1406" s="9">
        <v>50507</v>
      </c>
      <c r="B1406" s="9">
        <f t="shared" si="85"/>
        <v>5</v>
      </c>
      <c r="C1406" s="9">
        <f t="shared" si="86"/>
        <v>0</v>
      </c>
      <c r="D1406" s="7" t="s">
        <v>2128</v>
      </c>
      <c r="E1406" s="8">
        <v>748</v>
      </c>
      <c r="F1406" s="8">
        <v>2295</v>
      </c>
      <c r="G1406" s="8">
        <v>55402</v>
      </c>
      <c r="H1406" s="8">
        <v>48441</v>
      </c>
      <c r="I1406" s="8">
        <v>668737.17271875159</v>
      </c>
      <c r="J1406" s="8">
        <v>500</v>
      </c>
      <c r="K1406" s="8">
        <v>500</v>
      </c>
      <c r="L1406" s="7">
        <f t="shared" si="87"/>
        <v>106138</v>
      </c>
      <c r="M1406" s="7">
        <f t="shared" si="84"/>
        <v>774875.17271875159</v>
      </c>
      <c r="N1406" s="8"/>
      <c r="O1406" s="8"/>
    </row>
    <row r="1407" spans="1:15" x14ac:dyDescent="0.25">
      <c r="A1407" s="9">
        <v>50508</v>
      </c>
      <c r="B1407" s="9">
        <f t="shared" si="85"/>
        <v>5</v>
      </c>
      <c r="C1407" s="9">
        <f t="shared" si="86"/>
        <v>0</v>
      </c>
      <c r="D1407" s="7" t="s">
        <v>2129</v>
      </c>
      <c r="E1407" s="8">
        <v>737</v>
      </c>
      <c r="F1407" s="8">
        <v>3308</v>
      </c>
      <c r="G1407" s="8">
        <v>66071</v>
      </c>
      <c r="H1407" s="8">
        <v>206423</v>
      </c>
      <c r="I1407" s="8">
        <v>675647.26274273277</v>
      </c>
      <c r="J1407" s="8">
        <v>500</v>
      </c>
      <c r="K1407" s="8">
        <v>500</v>
      </c>
      <c r="L1407" s="7">
        <f t="shared" si="87"/>
        <v>275802</v>
      </c>
      <c r="M1407" s="7">
        <f t="shared" si="84"/>
        <v>951449.26274273277</v>
      </c>
      <c r="N1407" s="8"/>
      <c r="O1407" s="8"/>
    </row>
    <row r="1408" spans="1:15" x14ac:dyDescent="0.25">
      <c r="A1408" s="9">
        <v>50509</v>
      </c>
      <c r="B1408" s="9">
        <f t="shared" si="85"/>
        <v>5</v>
      </c>
      <c r="C1408" s="9">
        <f t="shared" si="86"/>
        <v>0</v>
      </c>
      <c r="D1408" s="7" t="s">
        <v>2130</v>
      </c>
      <c r="E1408" s="8">
        <v>3550</v>
      </c>
      <c r="F1408" s="8">
        <v>7993</v>
      </c>
      <c r="G1408" s="8">
        <v>407585</v>
      </c>
      <c r="H1408" s="8">
        <v>1303053</v>
      </c>
      <c r="I1408" s="8">
        <v>3266785.0615834715</v>
      </c>
      <c r="J1408" s="8">
        <v>500</v>
      </c>
      <c r="K1408" s="8">
        <v>500</v>
      </c>
      <c r="L1408" s="7">
        <f t="shared" si="87"/>
        <v>1718631</v>
      </c>
      <c r="M1408" s="7">
        <f t="shared" si="84"/>
        <v>4985416.0615834715</v>
      </c>
      <c r="N1408" s="8"/>
      <c r="O1408" s="8"/>
    </row>
    <row r="1409" spans="1:15" x14ac:dyDescent="0.25">
      <c r="A1409" s="9">
        <v>50510</v>
      </c>
      <c r="B1409" s="9">
        <f t="shared" si="85"/>
        <v>5</v>
      </c>
      <c r="C1409" s="9">
        <f t="shared" si="86"/>
        <v>0</v>
      </c>
      <c r="D1409" s="7" t="s">
        <v>1328</v>
      </c>
      <c r="E1409" s="8">
        <v>5642</v>
      </c>
      <c r="F1409" s="8">
        <v>14311</v>
      </c>
      <c r="G1409" s="8">
        <v>501404</v>
      </c>
      <c r="H1409" s="8">
        <v>1366282</v>
      </c>
      <c r="I1409" s="8">
        <v>5028110.501543548</v>
      </c>
      <c r="J1409" s="8">
        <v>500</v>
      </c>
      <c r="K1409" s="8">
        <v>500</v>
      </c>
      <c r="L1409" s="7">
        <f t="shared" si="87"/>
        <v>1881997</v>
      </c>
      <c r="M1409" s="7">
        <f t="shared" si="84"/>
        <v>6910107.501543548</v>
      </c>
      <c r="N1409" s="8"/>
      <c r="O1409" s="8"/>
    </row>
    <row r="1410" spans="1:15" x14ac:dyDescent="0.25">
      <c r="A1410" s="9">
        <v>50511</v>
      </c>
      <c r="B1410" s="9">
        <f t="shared" si="85"/>
        <v>5</v>
      </c>
      <c r="C1410" s="9">
        <f t="shared" si="86"/>
        <v>0</v>
      </c>
      <c r="D1410" s="7" t="s">
        <v>1329</v>
      </c>
      <c r="E1410" s="8">
        <v>336</v>
      </c>
      <c r="F1410" s="8">
        <v>5653</v>
      </c>
      <c r="G1410" s="8">
        <v>25036</v>
      </c>
      <c r="H1410" s="8">
        <v>40579</v>
      </c>
      <c r="I1410" s="8">
        <v>300697.37848175265</v>
      </c>
      <c r="J1410" s="8">
        <v>500</v>
      </c>
      <c r="K1410" s="8">
        <v>500</v>
      </c>
      <c r="L1410" s="7">
        <f t="shared" si="87"/>
        <v>71268</v>
      </c>
      <c r="M1410" s="7">
        <f t="shared" si="84"/>
        <v>371965.37848175265</v>
      </c>
      <c r="N1410" s="8"/>
      <c r="O1410" s="8"/>
    </row>
    <row r="1411" spans="1:15" x14ac:dyDescent="0.25">
      <c r="A1411" s="9">
        <v>50512</v>
      </c>
      <c r="B1411" s="9">
        <f t="shared" si="85"/>
        <v>5</v>
      </c>
      <c r="C1411" s="9">
        <f t="shared" si="86"/>
        <v>0</v>
      </c>
      <c r="D1411" s="7" t="s">
        <v>1330</v>
      </c>
      <c r="E1411" s="8">
        <v>266</v>
      </c>
      <c r="F1411" s="8">
        <v>3956</v>
      </c>
      <c r="G1411" s="8">
        <v>141687</v>
      </c>
      <c r="H1411" s="8">
        <v>509967</v>
      </c>
      <c r="I1411" s="8">
        <v>618445.54094890424</v>
      </c>
      <c r="J1411" s="8">
        <v>500</v>
      </c>
      <c r="K1411" s="8">
        <v>500</v>
      </c>
      <c r="L1411" s="7">
        <f t="shared" si="87"/>
        <v>655610</v>
      </c>
      <c r="M1411" s="7">
        <f t="shared" si="84"/>
        <v>1274055.5409489041</v>
      </c>
      <c r="N1411" s="8"/>
      <c r="O1411" s="8"/>
    </row>
    <row r="1412" spans="1:15" x14ac:dyDescent="0.25">
      <c r="A1412" s="9">
        <v>50513</v>
      </c>
      <c r="B1412" s="9">
        <f t="shared" si="85"/>
        <v>5</v>
      </c>
      <c r="C1412" s="9">
        <f t="shared" si="86"/>
        <v>0</v>
      </c>
      <c r="D1412" s="7" t="s">
        <v>1331</v>
      </c>
      <c r="E1412" s="8">
        <v>1013</v>
      </c>
      <c r="F1412" s="8">
        <v>4094</v>
      </c>
      <c r="G1412" s="8">
        <v>70187</v>
      </c>
      <c r="H1412" s="8">
        <v>434521</v>
      </c>
      <c r="I1412" s="8">
        <v>861643.24641890265</v>
      </c>
      <c r="J1412" s="8">
        <v>500</v>
      </c>
      <c r="K1412" s="8">
        <v>500</v>
      </c>
      <c r="L1412" s="7">
        <f t="shared" si="87"/>
        <v>508802</v>
      </c>
      <c r="M1412" s="7">
        <f t="shared" si="84"/>
        <v>1370445.2464189027</v>
      </c>
      <c r="N1412" s="8"/>
      <c r="O1412" s="8"/>
    </row>
    <row r="1413" spans="1:15" x14ac:dyDescent="0.25">
      <c r="A1413" s="9">
        <v>50514</v>
      </c>
      <c r="B1413" s="9">
        <f t="shared" si="85"/>
        <v>5</v>
      </c>
      <c r="C1413" s="9">
        <f t="shared" si="86"/>
        <v>0</v>
      </c>
      <c r="D1413" s="7" t="s">
        <v>1332</v>
      </c>
      <c r="E1413" s="8">
        <v>304</v>
      </c>
      <c r="F1413" s="8">
        <v>3664</v>
      </c>
      <c r="G1413" s="8">
        <v>25113</v>
      </c>
      <c r="H1413" s="8">
        <v>48961</v>
      </c>
      <c r="I1413" s="8">
        <v>289214.21996328491</v>
      </c>
      <c r="J1413" s="8">
        <v>500</v>
      </c>
      <c r="K1413" s="8">
        <v>500</v>
      </c>
      <c r="L1413" s="7">
        <f t="shared" si="87"/>
        <v>77738</v>
      </c>
      <c r="M1413" s="7">
        <f t="shared" si="84"/>
        <v>366952.21996328491</v>
      </c>
      <c r="N1413" s="8"/>
      <c r="O1413" s="8"/>
    </row>
    <row r="1414" spans="1:15" x14ac:dyDescent="0.25">
      <c r="A1414" s="9">
        <v>50515</v>
      </c>
      <c r="B1414" s="9">
        <f t="shared" si="85"/>
        <v>5</v>
      </c>
      <c r="C1414" s="9">
        <f t="shared" si="86"/>
        <v>0</v>
      </c>
      <c r="D1414" s="7" t="s">
        <v>1333</v>
      </c>
      <c r="E1414" s="8">
        <v>1170</v>
      </c>
      <c r="F1414" s="8">
        <v>5829</v>
      </c>
      <c r="G1414" s="8">
        <v>57148</v>
      </c>
      <c r="H1414" s="8">
        <v>141497</v>
      </c>
      <c r="I1414" s="8">
        <v>1034897.4051514524</v>
      </c>
      <c r="J1414" s="8">
        <v>500</v>
      </c>
      <c r="K1414" s="8">
        <v>500</v>
      </c>
      <c r="L1414" s="7">
        <f t="shared" si="87"/>
        <v>204474</v>
      </c>
      <c r="M1414" s="7">
        <f t="shared" ref="M1414:M1477" si="88">L1414+I1414</f>
        <v>1239371.4051514524</v>
      </c>
      <c r="N1414" s="8"/>
      <c r="O1414" s="8"/>
    </row>
    <row r="1415" spans="1:15" x14ac:dyDescent="0.25">
      <c r="A1415" s="9">
        <v>50601</v>
      </c>
      <c r="B1415" s="9">
        <f t="shared" ref="B1415:B1478" si="89">INT(A1415/10000)</f>
        <v>5</v>
      </c>
      <c r="C1415" s="9">
        <f t="shared" ref="C1415:C1478" si="90">IF(E1415&lt;=10000,0,IF(E1415&lt;=20000,1,IF(E1415&lt;=50000,2,3)))</f>
        <v>0</v>
      </c>
      <c r="D1415" s="7" t="s">
        <v>1334</v>
      </c>
      <c r="E1415" s="8">
        <v>3931</v>
      </c>
      <c r="F1415" s="8">
        <v>11250</v>
      </c>
      <c r="G1415" s="8">
        <v>294119</v>
      </c>
      <c r="H1415" s="8">
        <v>771490</v>
      </c>
      <c r="I1415" s="8">
        <v>3608049.417863877</v>
      </c>
      <c r="J1415" s="8">
        <v>500</v>
      </c>
      <c r="K1415" s="8">
        <v>500</v>
      </c>
      <c r="L1415" s="7">
        <f t="shared" ref="L1415:L1478" si="91">F1415/J1415*500+G1415/K1415*500+H1415</f>
        <v>1076859</v>
      </c>
      <c r="M1415" s="7">
        <f t="shared" si="88"/>
        <v>4684908.4178638775</v>
      </c>
      <c r="N1415" s="8"/>
      <c r="O1415" s="8"/>
    </row>
    <row r="1416" spans="1:15" x14ac:dyDescent="0.25">
      <c r="A1416" s="9">
        <v>50602</v>
      </c>
      <c r="B1416" s="9">
        <f t="shared" si="89"/>
        <v>5</v>
      </c>
      <c r="C1416" s="9">
        <f t="shared" si="90"/>
        <v>0</v>
      </c>
      <c r="D1416" s="7" t="s">
        <v>2131</v>
      </c>
      <c r="E1416" s="8">
        <v>4580</v>
      </c>
      <c r="F1416" s="8">
        <v>8970</v>
      </c>
      <c r="G1416" s="8">
        <v>356709</v>
      </c>
      <c r="H1416" s="8">
        <v>1201477</v>
      </c>
      <c r="I1416" s="8">
        <v>4163879.4999187295</v>
      </c>
      <c r="J1416" s="8">
        <v>500</v>
      </c>
      <c r="K1416" s="8">
        <v>500</v>
      </c>
      <c r="L1416" s="7">
        <f t="shared" si="91"/>
        <v>1567156</v>
      </c>
      <c r="M1416" s="7">
        <f t="shared" si="88"/>
        <v>5731035.4999187291</v>
      </c>
      <c r="N1416" s="8"/>
      <c r="O1416" s="8"/>
    </row>
    <row r="1417" spans="1:15" x14ac:dyDescent="0.25">
      <c r="A1417" s="9">
        <v>50603</v>
      </c>
      <c r="B1417" s="9">
        <f t="shared" si="89"/>
        <v>5</v>
      </c>
      <c r="C1417" s="9">
        <f t="shared" si="90"/>
        <v>0</v>
      </c>
      <c r="D1417" s="7" t="s">
        <v>1335</v>
      </c>
      <c r="E1417" s="8">
        <v>763</v>
      </c>
      <c r="F1417" s="8">
        <v>6288</v>
      </c>
      <c r="G1417" s="8">
        <v>109281</v>
      </c>
      <c r="H1417" s="8">
        <v>191849</v>
      </c>
      <c r="I1417" s="8">
        <v>789341.54262324399</v>
      </c>
      <c r="J1417" s="8">
        <v>500</v>
      </c>
      <c r="K1417" s="8">
        <v>500</v>
      </c>
      <c r="L1417" s="7">
        <f t="shared" si="91"/>
        <v>307418</v>
      </c>
      <c r="M1417" s="7">
        <f t="shared" si="88"/>
        <v>1096759.542623244</v>
      </c>
      <c r="N1417" s="8"/>
      <c r="O1417" s="8"/>
    </row>
    <row r="1418" spans="1:15" x14ac:dyDescent="0.25">
      <c r="A1418" s="9">
        <v>50604</v>
      </c>
      <c r="B1418" s="9">
        <f t="shared" si="89"/>
        <v>5</v>
      </c>
      <c r="C1418" s="9">
        <f t="shared" si="90"/>
        <v>0</v>
      </c>
      <c r="D1418" s="7" t="s">
        <v>2132</v>
      </c>
      <c r="E1418" s="8">
        <v>679</v>
      </c>
      <c r="F1418" s="8">
        <v>6680</v>
      </c>
      <c r="G1418" s="8">
        <v>59705</v>
      </c>
      <c r="H1418" s="8">
        <v>125485</v>
      </c>
      <c r="I1418" s="8">
        <v>704885.62238297542</v>
      </c>
      <c r="J1418" s="8">
        <v>500</v>
      </c>
      <c r="K1418" s="8">
        <v>500</v>
      </c>
      <c r="L1418" s="7">
        <f t="shared" si="91"/>
        <v>191870</v>
      </c>
      <c r="M1418" s="7">
        <f t="shared" si="88"/>
        <v>896755.62238297542</v>
      </c>
      <c r="N1418" s="8"/>
      <c r="O1418" s="8"/>
    </row>
    <row r="1419" spans="1:15" x14ac:dyDescent="0.25">
      <c r="A1419" s="9">
        <v>50605</v>
      </c>
      <c r="B1419" s="9">
        <f t="shared" si="89"/>
        <v>5</v>
      </c>
      <c r="C1419" s="9">
        <f t="shared" si="90"/>
        <v>0</v>
      </c>
      <c r="D1419" s="7" t="s">
        <v>1336</v>
      </c>
      <c r="E1419" s="8">
        <v>1130</v>
      </c>
      <c r="F1419" s="8">
        <v>4666</v>
      </c>
      <c r="G1419" s="8">
        <v>108895</v>
      </c>
      <c r="H1419" s="8">
        <v>438185</v>
      </c>
      <c r="I1419" s="8">
        <v>995738.42333220039</v>
      </c>
      <c r="J1419" s="8">
        <v>500</v>
      </c>
      <c r="K1419" s="8">
        <v>500</v>
      </c>
      <c r="L1419" s="7">
        <f t="shared" si="91"/>
        <v>551746</v>
      </c>
      <c r="M1419" s="7">
        <f t="shared" si="88"/>
        <v>1547484.4233322004</v>
      </c>
      <c r="N1419" s="8"/>
      <c r="O1419" s="8"/>
    </row>
    <row r="1420" spans="1:15" x14ac:dyDescent="0.25">
      <c r="A1420" s="9">
        <v>50606</v>
      </c>
      <c r="B1420" s="9">
        <f t="shared" si="89"/>
        <v>5</v>
      </c>
      <c r="C1420" s="9">
        <f t="shared" si="90"/>
        <v>0</v>
      </c>
      <c r="D1420" s="7" t="s">
        <v>1337</v>
      </c>
      <c r="E1420" s="8">
        <v>3065</v>
      </c>
      <c r="F1420" s="8">
        <v>5965</v>
      </c>
      <c r="G1420" s="8">
        <v>507129</v>
      </c>
      <c r="H1420" s="8">
        <v>1899823</v>
      </c>
      <c r="I1420" s="8">
        <v>3316067.7948815799</v>
      </c>
      <c r="J1420" s="8">
        <v>500</v>
      </c>
      <c r="K1420" s="8">
        <v>500</v>
      </c>
      <c r="L1420" s="7">
        <f t="shared" si="91"/>
        <v>2412917</v>
      </c>
      <c r="M1420" s="7">
        <f t="shared" si="88"/>
        <v>5728984.7948815804</v>
      </c>
      <c r="N1420" s="8"/>
      <c r="O1420" s="8"/>
    </row>
    <row r="1421" spans="1:15" x14ac:dyDescent="0.25">
      <c r="A1421" s="9">
        <v>50607</v>
      </c>
      <c r="B1421" s="9">
        <f t="shared" si="89"/>
        <v>5</v>
      </c>
      <c r="C1421" s="9">
        <f t="shared" si="90"/>
        <v>0</v>
      </c>
      <c r="D1421" s="7" t="s">
        <v>1338</v>
      </c>
      <c r="E1421" s="8">
        <v>826</v>
      </c>
      <c r="F1421" s="8">
        <v>4828</v>
      </c>
      <c r="G1421" s="8">
        <v>164075</v>
      </c>
      <c r="H1421" s="8">
        <v>277768</v>
      </c>
      <c r="I1421" s="8">
        <v>927643.47591927683</v>
      </c>
      <c r="J1421" s="8">
        <v>500</v>
      </c>
      <c r="K1421" s="8">
        <v>500</v>
      </c>
      <c r="L1421" s="7">
        <f t="shared" si="91"/>
        <v>446671</v>
      </c>
      <c r="M1421" s="7">
        <f t="shared" si="88"/>
        <v>1374314.4759192769</v>
      </c>
      <c r="N1421" s="8"/>
      <c r="O1421" s="8"/>
    </row>
    <row r="1422" spans="1:15" x14ac:dyDescent="0.25">
      <c r="A1422" s="9">
        <v>50608</v>
      </c>
      <c r="B1422" s="9">
        <f t="shared" si="89"/>
        <v>5</v>
      </c>
      <c r="C1422" s="9">
        <f t="shared" si="90"/>
        <v>0</v>
      </c>
      <c r="D1422" s="7" t="s">
        <v>1339</v>
      </c>
      <c r="E1422" s="8">
        <v>1344</v>
      </c>
      <c r="F1422" s="8">
        <v>6138</v>
      </c>
      <c r="G1422" s="8">
        <v>87143</v>
      </c>
      <c r="H1422" s="8">
        <v>529158</v>
      </c>
      <c r="I1422" s="8">
        <v>1177678.6515534716</v>
      </c>
      <c r="J1422" s="8">
        <v>500</v>
      </c>
      <c r="K1422" s="8">
        <v>500</v>
      </c>
      <c r="L1422" s="7">
        <f t="shared" si="91"/>
        <v>622439</v>
      </c>
      <c r="M1422" s="7">
        <f t="shared" si="88"/>
        <v>1800117.6515534716</v>
      </c>
      <c r="N1422" s="8"/>
      <c r="O1422" s="8"/>
    </row>
    <row r="1423" spans="1:15" x14ac:dyDescent="0.25">
      <c r="A1423" s="9">
        <v>50609</v>
      </c>
      <c r="B1423" s="9">
        <f t="shared" si="89"/>
        <v>5</v>
      </c>
      <c r="C1423" s="9">
        <f t="shared" si="90"/>
        <v>0</v>
      </c>
      <c r="D1423" s="7" t="s">
        <v>1340</v>
      </c>
      <c r="E1423" s="8">
        <v>3199</v>
      </c>
      <c r="F1423" s="8">
        <v>16892</v>
      </c>
      <c r="G1423" s="8">
        <v>335880</v>
      </c>
      <c r="H1423" s="8">
        <v>1109023</v>
      </c>
      <c r="I1423" s="8">
        <v>3164155.0929927528</v>
      </c>
      <c r="J1423" s="8">
        <v>500</v>
      </c>
      <c r="K1423" s="8">
        <v>500</v>
      </c>
      <c r="L1423" s="7">
        <f t="shared" si="91"/>
        <v>1461795</v>
      </c>
      <c r="M1423" s="7">
        <f t="shared" si="88"/>
        <v>4625950.0929927528</v>
      </c>
      <c r="N1423" s="8"/>
      <c r="O1423" s="8"/>
    </row>
    <row r="1424" spans="1:15" x14ac:dyDescent="0.25">
      <c r="A1424" s="9">
        <v>50610</v>
      </c>
      <c r="B1424" s="9">
        <f t="shared" si="89"/>
        <v>5</v>
      </c>
      <c r="C1424" s="9">
        <f t="shared" si="90"/>
        <v>0</v>
      </c>
      <c r="D1424" s="7" t="s">
        <v>1341</v>
      </c>
      <c r="E1424" s="8">
        <v>1965</v>
      </c>
      <c r="F1424" s="8">
        <v>7785</v>
      </c>
      <c r="G1424" s="8">
        <v>240298</v>
      </c>
      <c r="H1424" s="8">
        <v>452930</v>
      </c>
      <c r="I1424" s="8">
        <v>1887631.9921188985</v>
      </c>
      <c r="J1424" s="8">
        <v>500</v>
      </c>
      <c r="K1424" s="8">
        <v>500</v>
      </c>
      <c r="L1424" s="7">
        <f t="shared" si="91"/>
        <v>701013</v>
      </c>
      <c r="M1424" s="7">
        <f t="shared" si="88"/>
        <v>2588644.9921188988</v>
      </c>
      <c r="N1424" s="8"/>
      <c r="O1424" s="8"/>
    </row>
    <row r="1425" spans="1:15" x14ac:dyDescent="0.25">
      <c r="A1425" s="9">
        <v>50611</v>
      </c>
      <c r="B1425" s="9">
        <f t="shared" si="89"/>
        <v>5</v>
      </c>
      <c r="C1425" s="9">
        <f t="shared" si="90"/>
        <v>0</v>
      </c>
      <c r="D1425" s="7" t="s">
        <v>1342</v>
      </c>
      <c r="E1425" s="8">
        <v>3392</v>
      </c>
      <c r="F1425" s="8">
        <v>9844</v>
      </c>
      <c r="G1425" s="8">
        <v>342444</v>
      </c>
      <c r="H1425" s="8">
        <v>1723124</v>
      </c>
      <c r="I1425" s="8">
        <v>2963975.6070693289</v>
      </c>
      <c r="J1425" s="8">
        <v>500</v>
      </c>
      <c r="K1425" s="8">
        <v>500</v>
      </c>
      <c r="L1425" s="7">
        <f t="shared" si="91"/>
        <v>2075412</v>
      </c>
      <c r="M1425" s="7">
        <f t="shared" si="88"/>
        <v>5039387.6070693284</v>
      </c>
      <c r="N1425" s="8"/>
      <c r="O1425" s="8"/>
    </row>
    <row r="1426" spans="1:15" x14ac:dyDescent="0.25">
      <c r="A1426" s="9">
        <v>50612</v>
      </c>
      <c r="B1426" s="9">
        <f t="shared" si="89"/>
        <v>5</v>
      </c>
      <c r="C1426" s="9">
        <f t="shared" si="90"/>
        <v>0</v>
      </c>
      <c r="D1426" s="7" t="s">
        <v>2133</v>
      </c>
      <c r="E1426" s="8">
        <v>2104</v>
      </c>
      <c r="F1426" s="8">
        <v>11020</v>
      </c>
      <c r="G1426" s="8">
        <v>514662</v>
      </c>
      <c r="H1426" s="8">
        <v>621681</v>
      </c>
      <c r="I1426" s="8">
        <v>2309626.6389722521</v>
      </c>
      <c r="J1426" s="8">
        <v>500</v>
      </c>
      <c r="K1426" s="8">
        <v>500</v>
      </c>
      <c r="L1426" s="7">
        <f t="shared" si="91"/>
        <v>1147363</v>
      </c>
      <c r="M1426" s="7">
        <f t="shared" si="88"/>
        <v>3456989.6389722521</v>
      </c>
      <c r="N1426" s="8"/>
      <c r="O1426" s="8"/>
    </row>
    <row r="1427" spans="1:15" x14ac:dyDescent="0.25">
      <c r="A1427" s="9">
        <v>50613</v>
      </c>
      <c r="B1427" s="9">
        <f t="shared" si="89"/>
        <v>5</v>
      </c>
      <c r="C1427" s="9">
        <f t="shared" si="90"/>
        <v>0</v>
      </c>
      <c r="D1427" s="7" t="s">
        <v>1343</v>
      </c>
      <c r="E1427" s="8">
        <v>5426</v>
      </c>
      <c r="F1427" s="8">
        <v>10873</v>
      </c>
      <c r="G1427" s="8">
        <v>524834</v>
      </c>
      <c r="H1427" s="8">
        <v>1937112</v>
      </c>
      <c r="I1427" s="8">
        <v>4898664.8746248111</v>
      </c>
      <c r="J1427" s="8">
        <v>500</v>
      </c>
      <c r="K1427" s="8">
        <v>500</v>
      </c>
      <c r="L1427" s="7">
        <f t="shared" si="91"/>
        <v>2472819</v>
      </c>
      <c r="M1427" s="7">
        <f t="shared" si="88"/>
        <v>7371483.8746248111</v>
      </c>
      <c r="N1427" s="8"/>
      <c r="O1427" s="8"/>
    </row>
    <row r="1428" spans="1:15" x14ac:dyDescent="0.25">
      <c r="A1428" s="9">
        <v>50614</v>
      </c>
      <c r="B1428" s="9">
        <f t="shared" si="89"/>
        <v>5</v>
      </c>
      <c r="C1428" s="9">
        <f t="shared" si="90"/>
        <v>0</v>
      </c>
      <c r="D1428" s="7" t="s">
        <v>2134</v>
      </c>
      <c r="E1428" s="8">
        <v>2496</v>
      </c>
      <c r="F1428" s="8">
        <v>9153</v>
      </c>
      <c r="G1428" s="8">
        <v>258208</v>
      </c>
      <c r="H1428" s="8">
        <v>692170</v>
      </c>
      <c r="I1428" s="8">
        <v>2462337.8894595602</v>
      </c>
      <c r="J1428" s="8">
        <v>500</v>
      </c>
      <c r="K1428" s="8">
        <v>500</v>
      </c>
      <c r="L1428" s="7">
        <f t="shared" si="91"/>
        <v>959531</v>
      </c>
      <c r="M1428" s="7">
        <f t="shared" si="88"/>
        <v>3421868.8894595602</v>
      </c>
      <c r="N1428" s="8"/>
      <c r="O1428" s="8"/>
    </row>
    <row r="1429" spans="1:15" x14ac:dyDescent="0.25">
      <c r="A1429" s="9">
        <v>50615</v>
      </c>
      <c r="B1429" s="9">
        <f t="shared" si="89"/>
        <v>5</v>
      </c>
      <c r="C1429" s="9">
        <f t="shared" si="90"/>
        <v>0</v>
      </c>
      <c r="D1429" s="7" t="s">
        <v>1344</v>
      </c>
      <c r="E1429" s="8">
        <v>2582</v>
      </c>
      <c r="F1429" s="8">
        <v>7174</v>
      </c>
      <c r="G1429" s="8">
        <v>154125</v>
      </c>
      <c r="H1429" s="8">
        <v>275821</v>
      </c>
      <c r="I1429" s="8">
        <v>2329678.1330549689</v>
      </c>
      <c r="J1429" s="8">
        <v>500</v>
      </c>
      <c r="K1429" s="8">
        <v>500</v>
      </c>
      <c r="L1429" s="7">
        <f t="shared" si="91"/>
        <v>437120</v>
      </c>
      <c r="M1429" s="7">
        <f t="shared" si="88"/>
        <v>2766798.1330549689</v>
      </c>
      <c r="N1429" s="8"/>
      <c r="O1429" s="8"/>
    </row>
    <row r="1430" spans="1:15" x14ac:dyDescent="0.25">
      <c r="A1430" s="9">
        <v>50616</v>
      </c>
      <c r="B1430" s="9">
        <f t="shared" si="89"/>
        <v>5</v>
      </c>
      <c r="C1430" s="9">
        <f t="shared" si="90"/>
        <v>0</v>
      </c>
      <c r="D1430" s="7" t="s">
        <v>1345</v>
      </c>
      <c r="E1430" s="8">
        <v>3781</v>
      </c>
      <c r="F1430" s="8">
        <v>10117</v>
      </c>
      <c r="G1430" s="8">
        <v>307413</v>
      </c>
      <c r="H1430" s="8">
        <v>1287539</v>
      </c>
      <c r="I1430" s="8">
        <v>3399966.5078460644</v>
      </c>
      <c r="J1430" s="8">
        <v>500</v>
      </c>
      <c r="K1430" s="8">
        <v>500</v>
      </c>
      <c r="L1430" s="7">
        <f t="shared" si="91"/>
        <v>1605069</v>
      </c>
      <c r="M1430" s="7">
        <f t="shared" si="88"/>
        <v>5005035.5078460649</v>
      </c>
      <c r="N1430" s="8"/>
      <c r="O1430" s="8"/>
    </row>
    <row r="1431" spans="1:15" x14ac:dyDescent="0.25">
      <c r="A1431" s="9">
        <v>50617</v>
      </c>
      <c r="B1431" s="9">
        <f t="shared" si="89"/>
        <v>5</v>
      </c>
      <c r="C1431" s="9">
        <f t="shared" si="90"/>
        <v>0</v>
      </c>
      <c r="D1431" s="7" t="s">
        <v>1346</v>
      </c>
      <c r="E1431" s="8">
        <v>3072</v>
      </c>
      <c r="F1431" s="8">
        <v>15262</v>
      </c>
      <c r="G1431" s="8">
        <v>244263</v>
      </c>
      <c r="H1431" s="8">
        <v>443019</v>
      </c>
      <c r="I1431" s="8">
        <v>2978326.0294648851</v>
      </c>
      <c r="J1431" s="8">
        <v>500</v>
      </c>
      <c r="K1431" s="8">
        <v>500</v>
      </c>
      <c r="L1431" s="7">
        <f t="shared" si="91"/>
        <v>702544</v>
      </c>
      <c r="M1431" s="7">
        <f t="shared" si="88"/>
        <v>3680870.0294648851</v>
      </c>
      <c r="N1431" s="8"/>
      <c r="O1431" s="8"/>
    </row>
    <row r="1432" spans="1:15" x14ac:dyDescent="0.25">
      <c r="A1432" s="9">
        <v>50618</v>
      </c>
      <c r="B1432" s="9">
        <f t="shared" si="89"/>
        <v>5</v>
      </c>
      <c r="C1432" s="9">
        <f t="shared" si="90"/>
        <v>0</v>
      </c>
      <c r="D1432" s="7" t="s">
        <v>1347</v>
      </c>
      <c r="E1432" s="8">
        <v>2868</v>
      </c>
      <c r="F1432" s="8">
        <v>12829</v>
      </c>
      <c r="G1432" s="8">
        <v>1061948</v>
      </c>
      <c r="H1432" s="8">
        <v>2501766</v>
      </c>
      <c r="I1432" s="8">
        <v>4344451.8430045052</v>
      </c>
      <c r="J1432" s="8">
        <v>500</v>
      </c>
      <c r="K1432" s="8">
        <v>500</v>
      </c>
      <c r="L1432" s="7">
        <f t="shared" si="91"/>
        <v>3576543</v>
      </c>
      <c r="M1432" s="7">
        <f t="shared" si="88"/>
        <v>7920994.8430045052</v>
      </c>
      <c r="N1432" s="8"/>
      <c r="O1432" s="8"/>
    </row>
    <row r="1433" spans="1:15" x14ac:dyDescent="0.25">
      <c r="A1433" s="9">
        <v>50619</v>
      </c>
      <c r="B1433" s="9">
        <f t="shared" si="89"/>
        <v>5</v>
      </c>
      <c r="C1433" s="9">
        <f t="shared" si="90"/>
        <v>1</v>
      </c>
      <c r="D1433" s="7" t="s">
        <v>2135</v>
      </c>
      <c r="E1433" s="8">
        <v>16223</v>
      </c>
      <c r="F1433" s="8">
        <v>26079</v>
      </c>
      <c r="G1433" s="8">
        <v>1463426</v>
      </c>
      <c r="H1433" s="8">
        <v>4094253</v>
      </c>
      <c r="I1433" s="8">
        <v>16520012.257432822</v>
      </c>
      <c r="J1433" s="8">
        <v>500</v>
      </c>
      <c r="K1433" s="8">
        <v>500</v>
      </c>
      <c r="L1433" s="7">
        <f t="shared" si="91"/>
        <v>5583758</v>
      </c>
      <c r="M1433" s="7">
        <f t="shared" si="88"/>
        <v>22103770.257432822</v>
      </c>
      <c r="N1433" s="8"/>
      <c r="O1433" s="8"/>
    </row>
    <row r="1434" spans="1:15" x14ac:dyDescent="0.25">
      <c r="A1434" s="9">
        <v>50620</v>
      </c>
      <c r="B1434" s="9">
        <f t="shared" si="89"/>
        <v>5</v>
      </c>
      <c r="C1434" s="9">
        <f t="shared" si="90"/>
        <v>0</v>
      </c>
      <c r="D1434" s="7" t="s">
        <v>2136</v>
      </c>
      <c r="E1434" s="8">
        <v>1127</v>
      </c>
      <c r="F1434" s="8">
        <v>13049</v>
      </c>
      <c r="G1434" s="8">
        <v>120605</v>
      </c>
      <c r="H1434" s="8">
        <v>227862</v>
      </c>
      <c r="I1434" s="8">
        <v>1094368.4076790011</v>
      </c>
      <c r="J1434" s="8">
        <v>500</v>
      </c>
      <c r="K1434" s="8">
        <v>500</v>
      </c>
      <c r="L1434" s="7">
        <f t="shared" si="91"/>
        <v>361516</v>
      </c>
      <c r="M1434" s="7">
        <f t="shared" si="88"/>
        <v>1455884.4076790011</v>
      </c>
      <c r="N1434" s="8"/>
      <c r="O1434" s="8"/>
    </row>
    <row r="1435" spans="1:15" x14ac:dyDescent="0.25">
      <c r="A1435" s="9">
        <v>50621</v>
      </c>
      <c r="B1435" s="9">
        <f t="shared" si="89"/>
        <v>5</v>
      </c>
      <c r="C1435" s="9">
        <f t="shared" si="90"/>
        <v>0</v>
      </c>
      <c r="D1435" s="7" t="s">
        <v>1348</v>
      </c>
      <c r="E1435" s="8">
        <v>1552</v>
      </c>
      <c r="F1435" s="8">
        <v>4419</v>
      </c>
      <c r="G1435" s="8">
        <v>102378</v>
      </c>
      <c r="H1435" s="8">
        <v>205326</v>
      </c>
      <c r="I1435" s="8">
        <v>1385496.4685928023</v>
      </c>
      <c r="J1435" s="8">
        <v>500</v>
      </c>
      <c r="K1435" s="8">
        <v>500</v>
      </c>
      <c r="L1435" s="7">
        <f t="shared" si="91"/>
        <v>312123</v>
      </c>
      <c r="M1435" s="7">
        <f t="shared" si="88"/>
        <v>1697619.4685928023</v>
      </c>
      <c r="N1435" s="8"/>
      <c r="O1435" s="8"/>
    </row>
    <row r="1436" spans="1:15" x14ac:dyDescent="0.25">
      <c r="A1436" s="9">
        <v>50622</v>
      </c>
      <c r="B1436" s="9">
        <f t="shared" si="89"/>
        <v>5</v>
      </c>
      <c r="C1436" s="9">
        <f t="shared" si="90"/>
        <v>0</v>
      </c>
      <c r="D1436" s="7" t="s">
        <v>1349</v>
      </c>
      <c r="E1436" s="8">
        <v>2727</v>
      </c>
      <c r="F1436" s="8">
        <v>12513</v>
      </c>
      <c r="G1436" s="8">
        <v>154911</v>
      </c>
      <c r="H1436" s="8">
        <v>282528</v>
      </c>
      <c r="I1436" s="8">
        <v>2429498.8441842073</v>
      </c>
      <c r="J1436" s="8">
        <v>500</v>
      </c>
      <c r="K1436" s="8">
        <v>500</v>
      </c>
      <c r="L1436" s="7">
        <f t="shared" si="91"/>
        <v>449952</v>
      </c>
      <c r="M1436" s="7">
        <f t="shared" si="88"/>
        <v>2879450.8441842073</v>
      </c>
      <c r="N1436" s="8"/>
      <c r="O1436" s="8"/>
    </row>
    <row r="1437" spans="1:15" x14ac:dyDescent="0.25">
      <c r="A1437" s="9">
        <v>50623</v>
      </c>
      <c r="B1437" s="9">
        <f t="shared" si="89"/>
        <v>5</v>
      </c>
      <c r="C1437" s="9">
        <f t="shared" si="90"/>
        <v>0</v>
      </c>
      <c r="D1437" s="7" t="s">
        <v>1350</v>
      </c>
      <c r="E1437" s="8">
        <v>1917</v>
      </c>
      <c r="F1437" s="8">
        <v>19193</v>
      </c>
      <c r="G1437" s="8">
        <v>166483</v>
      </c>
      <c r="H1437" s="8">
        <v>403634</v>
      </c>
      <c r="I1437" s="8">
        <v>1767379.7279087978</v>
      </c>
      <c r="J1437" s="8">
        <v>500</v>
      </c>
      <c r="K1437" s="8">
        <v>500</v>
      </c>
      <c r="L1437" s="7">
        <f t="shared" si="91"/>
        <v>589310</v>
      </c>
      <c r="M1437" s="7">
        <f t="shared" si="88"/>
        <v>2356689.7279087976</v>
      </c>
      <c r="N1437" s="8"/>
      <c r="O1437" s="8"/>
    </row>
    <row r="1438" spans="1:15" x14ac:dyDescent="0.25">
      <c r="A1438" s="9">
        <v>50624</v>
      </c>
      <c r="B1438" s="9">
        <f t="shared" si="89"/>
        <v>5</v>
      </c>
      <c r="C1438" s="9">
        <f t="shared" si="90"/>
        <v>0</v>
      </c>
      <c r="D1438" s="7" t="s">
        <v>1351</v>
      </c>
      <c r="E1438" s="8">
        <v>2875</v>
      </c>
      <c r="F1438" s="8">
        <v>11968</v>
      </c>
      <c r="G1438" s="8">
        <v>206713</v>
      </c>
      <c r="H1438" s="8">
        <v>644253</v>
      </c>
      <c r="I1438" s="8">
        <v>2623223.320764577</v>
      </c>
      <c r="J1438" s="8">
        <v>500</v>
      </c>
      <c r="K1438" s="8">
        <v>500</v>
      </c>
      <c r="L1438" s="7">
        <f t="shared" si="91"/>
        <v>862934</v>
      </c>
      <c r="M1438" s="7">
        <f t="shared" si="88"/>
        <v>3486157.320764577</v>
      </c>
      <c r="N1438" s="8"/>
      <c r="O1438" s="8"/>
    </row>
    <row r="1439" spans="1:15" x14ac:dyDescent="0.25">
      <c r="A1439" s="9">
        <v>50625</v>
      </c>
      <c r="B1439" s="9">
        <f t="shared" si="89"/>
        <v>5</v>
      </c>
      <c r="C1439" s="9">
        <f t="shared" si="90"/>
        <v>0</v>
      </c>
      <c r="D1439" s="7" t="s">
        <v>1352</v>
      </c>
      <c r="E1439" s="8">
        <v>604</v>
      </c>
      <c r="F1439" s="8">
        <v>7446</v>
      </c>
      <c r="G1439" s="8">
        <v>83540</v>
      </c>
      <c r="H1439" s="8">
        <v>112539</v>
      </c>
      <c r="I1439" s="8">
        <v>660289.82803612575</v>
      </c>
      <c r="J1439" s="8">
        <v>500</v>
      </c>
      <c r="K1439" s="8">
        <v>500</v>
      </c>
      <c r="L1439" s="7">
        <f t="shared" si="91"/>
        <v>203525</v>
      </c>
      <c r="M1439" s="7">
        <f t="shared" si="88"/>
        <v>863814.82803612575</v>
      </c>
      <c r="N1439" s="8"/>
      <c r="O1439" s="8"/>
    </row>
    <row r="1440" spans="1:15" x14ac:dyDescent="0.25">
      <c r="A1440" s="9">
        <v>50626</v>
      </c>
      <c r="B1440" s="9">
        <f t="shared" si="89"/>
        <v>5</v>
      </c>
      <c r="C1440" s="9">
        <f t="shared" si="90"/>
        <v>0</v>
      </c>
      <c r="D1440" s="7" t="s">
        <v>1353</v>
      </c>
      <c r="E1440" s="8">
        <v>1135</v>
      </c>
      <c r="F1440" s="8">
        <v>5223</v>
      </c>
      <c r="G1440" s="8">
        <v>237889</v>
      </c>
      <c r="H1440" s="8">
        <v>307118</v>
      </c>
      <c r="I1440" s="8">
        <v>1257789.6986221417</v>
      </c>
      <c r="J1440" s="8">
        <v>500</v>
      </c>
      <c r="K1440" s="8">
        <v>500</v>
      </c>
      <c r="L1440" s="7">
        <f t="shared" si="91"/>
        <v>550230</v>
      </c>
      <c r="M1440" s="7">
        <f t="shared" si="88"/>
        <v>1808019.6986221417</v>
      </c>
      <c r="N1440" s="8"/>
      <c r="O1440" s="8"/>
    </row>
    <row r="1441" spans="1:15" x14ac:dyDescent="0.25">
      <c r="A1441" s="9">
        <v>50627</v>
      </c>
      <c r="B1441" s="9">
        <f t="shared" si="89"/>
        <v>5</v>
      </c>
      <c r="C1441" s="9">
        <f t="shared" si="90"/>
        <v>0</v>
      </c>
      <c r="D1441" s="7" t="s">
        <v>1354</v>
      </c>
      <c r="E1441" s="8">
        <v>426</v>
      </c>
      <c r="F1441" s="8">
        <v>11514</v>
      </c>
      <c r="G1441" s="8">
        <v>22092</v>
      </c>
      <c r="H1441" s="8">
        <v>76256</v>
      </c>
      <c r="I1441" s="8">
        <v>391545.92733565241</v>
      </c>
      <c r="J1441" s="8">
        <v>500</v>
      </c>
      <c r="K1441" s="8">
        <v>500</v>
      </c>
      <c r="L1441" s="7">
        <f t="shared" si="91"/>
        <v>109862</v>
      </c>
      <c r="M1441" s="7">
        <f t="shared" si="88"/>
        <v>501407.92733565241</v>
      </c>
      <c r="N1441" s="8"/>
      <c r="O1441" s="8"/>
    </row>
    <row r="1442" spans="1:15" x14ac:dyDescent="0.25">
      <c r="A1442" s="9">
        <v>50628</v>
      </c>
      <c r="B1442" s="9">
        <f t="shared" si="89"/>
        <v>5</v>
      </c>
      <c r="C1442" s="9">
        <f t="shared" si="90"/>
        <v>0</v>
      </c>
      <c r="D1442" s="7" t="s">
        <v>1355</v>
      </c>
      <c r="E1442" s="8">
        <v>9574</v>
      </c>
      <c r="F1442" s="8">
        <v>10661</v>
      </c>
      <c r="G1442" s="8">
        <v>1554835</v>
      </c>
      <c r="H1442" s="8">
        <v>4680480</v>
      </c>
      <c r="I1442" s="8">
        <v>10513082.247648811</v>
      </c>
      <c r="J1442" s="8">
        <v>500</v>
      </c>
      <c r="K1442" s="8">
        <v>500</v>
      </c>
      <c r="L1442" s="7">
        <f t="shared" si="91"/>
        <v>6245976</v>
      </c>
      <c r="M1442" s="7">
        <f t="shared" si="88"/>
        <v>16759058.247648811</v>
      </c>
      <c r="N1442" s="8"/>
      <c r="O1442" s="8"/>
    </row>
    <row r="1443" spans="1:15" x14ac:dyDescent="0.25">
      <c r="A1443" s="9">
        <v>60101</v>
      </c>
      <c r="B1443" s="9">
        <f t="shared" si="89"/>
        <v>6</v>
      </c>
      <c r="C1443" s="9">
        <f t="shared" si="90"/>
        <v>3</v>
      </c>
      <c r="D1443" s="7" t="s">
        <v>1356</v>
      </c>
      <c r="E1443" s="8">
        <v>273906</v>
      </c>
      <c r="F1443" s="8">
        <v>29939</v>
      </c>
      <c r="G1443" s="8">
        <v>26036045</v>
      </c>
      <c r="H1443" s="8">
        <v>122308876</v>
      </c>
      <c r="I1443" s="8">
        <v>314888531.84334087</v>
      </c>
      <c r="J1443" s="8">
        <v>500</v>
      </c>
      <c r="K1443" s="8">
        <v>500</v>
      </c>
      <c r="L1443" s="7">
        <f t="shared" si="91"/>
        <v>148374860</v>
      </c>
      <c r="M1443" s="7">
        <f t="shared" si="88"/>
        <v>463263391.84334087</v>
      </c>
      <c r="N1443" s="8">
        <v>1</v>
      </c>
      <c r="O1443" s="8">
        <v>1</v>
      </c>
    </row>
    <row r="1444" spans="1:15" x14ac:dyDescent="0.25">
      <c r="A1444" s="9">
        <v>60305</v>
      </c>
      <c r="B1444" s="9">
        <f t="shared" si="89"/>
        <v>6</v>
      </c>
      <c r="C1444" s="9">
        <f t="shared" si="90"/>
        <v>0</v>
      </c>
      <c r="D1444" s="7" t="s">
        <v>1357</v>
      </c>
      <c r="E1444" s="8">
        <v>2887</v>
      </c>
      <c r="F1444" s="8">
        <v>6651</v>
      </c>
      <c r="G1444" s="8">
        <v>190752</v>
      </c>
      <c r="H1444" s="8">
        <v>1745159</v>
      </c>
      <c r="I1444" s="8">
        <v>1955987.9401263145</v>
      </c>
      <c r="J1444" s="8">
        <v>500</v>
      </c>
      <c r="K1444" s="8">
        <v>500</v>
      </c>
      <c r="L1444" s="7">
        <f t="shared" si="91"/>
        <v>1942562</v>
      </c>
      <c r="M1444" s="7">
        <f t="shared" si="88"/>
        <v>3898549.9401263148</v>
      </c>
      <c r="N1444" s="8"/>
      <c r="O1444" s="8"/>
    </row>
    <row r="1445" spans="1:15" x14ac:dyDescent="0.25">
      <c r="A1445" s="9">
        <v>60318</v>
      </c>
      <c r="B1445" s="9">
        <f t="shared" si="89"/>
        <v>6</v>
      </c>
      <c r="C1445" s="9">
        <f t="shared" si="90"/>
        <v>0</v>
      </c>
      <c r="D1445" s="7" t="s">
        <v>1358</v>
      </c>
      <c r="E1445" s="8">
        <v>3333</v>
      </c>
      <c r="F1445" s="8">
        <v>9005</v>
      </c>
      <c r="G1445" s="8">
        <v>328824</v>
      </c>
      <c r="H1445" s="8">
        <v>5183963</v>
      </c>
      <c r="I1445" s="8">
        <v>2222011.973902903</v>
      </c>
      <c r="J1445" s="8">
        <v>500</v>
      </c>
      <c r="K1445" s="8">
        <v>500</v>
      </c>
      <c r="L1445" s="7">
        <f t="shared" si="91"/>
        <v>5521792</v>
      </c>
      <c r="M1445" s="7">
        <f t="shared" si="88"/>
        <v>7743803.9739029035</v>
      </c>
      <c r="N1445" s="8"/>
      <c r="O1445" s="8"/>
    </row>
    <row r="1446" spans="1:15" x14ac:dyDescent="0.25">
      <c r="A1446" s="9">
        <v>60323</v>
      </c>
      <c r="B1446" s="9">
        <f t="shared" si="89"/>
        <v>6</v>
      </c>
      <c r="C1446" s="9">
        <f t="shared" si="90"/>
        <v>0</v>
      </c>
      <c r="D1446" s="7" t="s">
        <v>1359</v>
      </c>
      <c r="E1446" s="8">
        <v>1624</v>
      </c>
      <c r="F1446" s="8">
        <v>2987</v>
      </c>
      <c r="G1446" s="8">
        <v>79773</v>
      </c>
      <c r="H1446" s="8">
        <v>290976</v>
      </c>
      <c r="I1446" s="8">
        <v>1194971.5161208448</v>
      </c>
      <c r="J1446" s="8">
        <v>500</v>
      </c>
      <c r="K1446" s="8">
        <v>500</v>
      </c>
      <c r="L1446" s="7">
        <f t="shared" si="91"/>
        <v>373736</v>
      </c>
      <c r="M1446" s="7">
        <f t="shared" si="88"/>
        <v>1568707.5161208448</v>
      </c>
      <c r="N1446" s="8"/>
      <c r="O1446" s="8"/>
    </row>
    <row r="1447" spans="1:15" x14ac:dyDescent="0.25">
      <c r="A1447" s="9">
        <v>60324</v>
      </c>
      <c r="B1447" s="9">
        <f t="shared" si="89"/>
        <v>6</v>
      </c>
      <c r="C1447" s="9">
        <f t="shared" si="90"/>
        <v>0</v>
      </c>
      <c r="D1447" s="7" t="s">
        <v>1360</v>
      </c>
      <c r="E1447" s="8">
        <v>1717</v>
      </c>
      <c r="F1447" s="8">
        <v>7621</v>
      </c>
      <c r="G1447" s="8">
        <v>101825</v>
      </c>
      <c r="H1447" s="8">
        <v>416229</v>
      </c>
      <c r="I1447" s="8">
        <v>1254793.5398112563</v>
      </c>
      <c r="J1447" s="8">
        <v>500</v>
      </c>
      <c r="K1447" s="8">
        <v>500</v>
      </c>
      <c r="L1447" s="7">
        <f t="shared" si="91"/>
        <v>525675</v>
      </c>
      <c r="M1447" s="7">
        <f t="shared" si="88"/>
        <v>1780468.5398112563</v>
      </c>
      <c r="N1447" s="8"/>
      <c r="O1447" s="8"/>
    </row>
    <row r="1448" spans="1:15" x14ac:dyDescent="0.25">
      <c r="A1448" s="9">
        <v>60326</v>
      </c>
      <c r="B1448" s="9">
        <f t="shared" si="89"/>
        <v>6</v>
      </c>
      <c r="C1448" s="9">
        <f t="shared" si="90"/>
        <v>0</v>
      </c>
      <c r="D1448" s="7" t="s">
        <v>2137</v>
      </c>
      <c r="E1448" s="8">
        <v>1466</v>
      </c>
      <c r="F1448" s="8">
        <v>4389</v>
      </c>
      <c r="G1448" s="8">
        <v>47173</v>
      </c>
      <c r="H1448" s="8">
        <v>121026</v>
      </c>
      <c r="I1448" s="8">
        <v>1070481.5933425028</v>
      </c>
      <c r="J1448" s="8">
        <v>500</v>
      </c>
      <c r="K1448" s="8">
        <v>500</v>
      </c>
      <c r="L1448" s="7">
        <f t="shared" si="91"/>
        <v>172588</v>
      </c>
      <c r="M1448" s="7">
        <f t="shared" si="88"/>
        <v>1243069.5933425028</v>
      </c>
      <c r="N1448" s="8"/>
      <c r="O1448" s="8"/>
    </row>
    <row r="1449" spans="1:15" x14ac:dyDescent="0.25">
      <c r="A1449" s="9">
        <v>60329</v>
      </c>
      <c r="B1449" s="9">
        <f t="shared" si="89"/>
        <v>6</v>
      </c>
      <c r="C1449" s="9">
        <f t="shared" si="90"/>
        <v>0</v>
      </c>
      <c r="D1449" s="7" t="s">
        <v>2138</v>
      </c>
      <c r="E1449" s="8">
        <v>1316</v>
      </c>
      <c r="F1449" s="8">
        <v>6003</v>
      </c>
      <c r="G1449" s="8">
        <v>58121</v>
      </c>
      <c r="H1449" s="8">
        <v>324017</v>
      </c>
      <c r="I1449" s="8">
        <v>954666.76965999673</v>
      </c>
      <c r="J1449" s="8">
        <v>500</v>
      </c>
      <c r="K1449" s="8">
        <v>500</v>
      </c>
      <c r="L1449" s="7">
        <f t="shared" si="91"/>
        <v>388141</v>
      </c>
      <c r="M1449" s="7">
        <f t="shared" si="88"/>
        <v>1342807.7696599967</v>
      </c>
      <c r="N1449" s="8"/>
      <c r="O1449" s="8"/>
    </row>
    <row r="1450" spans="1:15" x14ac:dyDescent="0.25">
      <c r="A1450" s="9">
        <v>60341</v>
      </c>
      <c r="B1450" s="9">
        <f t="shared" si="89"/>
        <v>6</v>
      </c>
      <c r="C1450" s="9">
        <f t="shared" si="90"/>
        <v>0</v>
      </c>
      <c r="D1450" s="7" t="s">
        <v>1361</v>
      </c>
      <c r="E1450" s="8">
        <v>1541</v>
      </c>
      <c r="F1450" s="8">
        <v>7566</v>
      </c>
      <c r="G1450" s="8">
        <v>83080</v>
      </c>
      <c r="H1450" s="8">
        <v>375371</v>
      </c>
      <c r="I1450" s="8">
        <v>1119294.1764392813</v>
      </c>
      <c r="J1450" s="8">
        <v>500</v>
      </c>
      <c r="K1450" s="8">
        <v>500</v>
      </c>
      <c r="L1450" s="7">
        <f t="shared" si="91"/>
        <v>466017</v>
      </c>
      <c r="M1450" s="7">
        <f t="shared" si="88"/>
        <v>1585311.1764392813</v>
      </c>
      <c r="N1450" s="8"/>
      <c r="O1450" s="8"/>
    </row>
    <row r="1451" spans="1:15" x14ac:dyDescent="0.25">
      <c r="A1451" s="9">
        <v>60344</v>
      </c>
      <c r="B1451" s="9">
        <f t="shared" si="89"/>
        <v>6</v>
      </c>
      <c r="C1451" s="9">
        <f t="shared" si="90"/>
        <v>1</v>
      </c>
      <c r="D1451" s="7" t="s">
        <v>1362</v>
      </c>
      <c r="E1451" s="8">
        <v>11431</v>
      </c>
      <c r="F1451" s="8">
        <v>38824</v>
      </c>
      <c r="G1451" s="8">
        <v>890097</v>
      </c>
      <c r="H1451" s="8">
        <v>5180173</v>
      </c>
      <c r="I1451" s="8">
        <v>9348576.182865968</v>
      </c>
      <c r="J1451" s="8">
        <v>500</v>
      </c>
      <c r="K1451" s="8">
        <v>500</v>
      </c>
      <c r="L1451" s="7">
        <f t="shared" si="91"/>
        <v>6109094</v>
      </c>
      <c r="M1451" s="7">
        <f t="shared" si="88"/>
        <v>15457670.182865968</v>
      </c>
      <c r="N1451" s="8"/>
      <c r="O1451" s="8"/>
    </row>
    <row r="1452" spans="1:15" x14ac:dyDescent="0.25">
      <c r="A1452" s="9">
        <v>60345</v>
      </c>
      <c r="B1452" s="9">
        <f t="shared" si="89"/>
        <v>6</v>
      </c>
      <c r="C1452" s="9">
        <f t="shared" si="90"/>
        <v>0</v>
      </c>
      <c r="D1452" s="7" t="s">
        <v>1363</v>
      </c>
      <c r="E1452" s="8">
        <v>6584</v>
      </c>
      <c r="F1452" s="8">
        <v>30962</v>
      </c>
      <c r="G1452" s="8">
        <v>324644</v>
      </c>
      <c r="H1452" s="8">
        <v>927394</v>
      </c>
      <c r="I1452" s="8">
        <v>4799827.2216981035</v>
      </c>
      <c r="J1452" s="8">
        <v>500</v>
      </c>
      <c r="K1452" s="8">
        <v>500</v>
      </c>
      <c r="L1452" s="7">
        <f t="shared" si="91"/>
        <v>1283000</v>
      </c>
      <c r="M1452" s="7">
        <f t="shared" si="88"/>
        <v>6082827.2216981035</v>
      </c>
      <c r="N1452" s="8"/>
      <c r="O1452" s="8"/>
    </row>
    <row r="1453" spans="1:15" x14ac:dyDescent="0.25">
      <c r="A1453" s="9">
        <v>60346</v>
      </c>
      <c r="B1453" s="9">
        <f t="shared" si="89"/>
        <v>6</v>
      </c>
      <c r="C1453" s="9">
        <f t="shared" si="90"/>
        <v>0</v>
      </c>
      <c r="D1453" s="7" t="s">
        <v>1364</v>
      </c>
      <c r="E1453" s="8">
        <v>4246</v>
      </c>
      <c r="F1453" s="8">
        <v>22500</v>
      </c>
      <c r="G1453" s="8">
        <v>201306</v>
      </c>
      <c r="H1453" s="8">
        <v>966997</v>
      </c>
      <c r="I1453" s="8">
        <v>3069846.9242689065</v>
      </c>
      <c r="J1453" s="8">
        <v>500</v>
      </c>
      <c r="K1453" s="8">
        <v>500</v>
      </c>
      <c r="L1453" s="7">
        <f t="shared" si="91"/>
        <v>1190803</v>
      </c>
      <c r="M1453" s="7">
        <f t="shared" si="88"/>
        <v>4260649.9242689069</v>
      </c>
      <c r="N1453" s="8"/>
      <c r="O1453" s="8"/>
    </row>
    <row r="1454" spans="1:15" x14ac:dyDescent="0.25">
      <c r="A1454" s="9">
        <v>60347</v>
      </c>
      <c r="B1454" s="9">
        <f t="shared" si="89"/>
        <v>6</v>
      </c>
      <c r="C1454" s="9">
        <f t="shared" si="90"/>
        <v>0</v>
      </c>
      <c r="D1454" s="7" t="s">
        <v>1365</v>
      </c>
      <c r="E1454" s="8">
        <v>3062</v>
      </c>
      <c r="F1454" s="8">
        <v>16326</v>
      </c>
      <c r="G1454" s="8">
        <v>161581</v>
      </c>
      <c r="H1454" s="8">
        <v>944860</v>
      </c>
      <c r="I1454" s="8">
        <v>2161113.2925478788</v>
      </c>
      <c r="J1454" s="8">
        <v>500</v>
      </c>
      <c r="K1454" s="8">
        <v>500</v>
      </c>
      <c r="L1454" s="7">
        <f t="shared" si="91"/>
        <v>1122767</v>
      </c>
      <c r="M1454" s="7">
        <f t="shared" si="88"/>
        <v>3283880.2925478788</v>
      </c>
      <c r="N1454" s="8"/>
      <c r="O1454" s="8"/>
    </row>
    <row r="1455" spans="1:15" x14ac:dyDescent="0.25">
      <c r="A1455" s="9">
        <v>60348</v>
      </c>
      <c r="B1455" s="9">
        <f t="shared" si="89"/>
        <v>6</v>
      </c>
      <c r="C1455" s="9">
        <f t="shared" si="90"/>
        <v>0</v>
      </c>
      <c r="D1455" s="7" t="s">
        <v>1366</v>
      </c>
      <c r="E1455" s="8">
        <v>3529</v>
      </c>
      <c r="F1455" s="8">
        <v>16563</v>
      </c>
      <c r="G1455" s="8">
        <v>130859</v>
      </c>
      <c r="H1455" s="8">
        <v>312788</v>
      </c>
      <c r="I1455" s="8">
        <v>2632077.6886221264</v>
      </c>
      <c r="J1455" s="8">
        <v>500</v>
      </c>
      <c r="K1455" s="8">
        <v>500</v>
      </c>
      <c r="L1455" s="7">
        <f t="shared" si="91"/>
        <v>460210</v>
      </c>
      <c r="M1455" s="7">
        <f t="shared" si="88"/>
        <v>3092287.6886221264</v>
      </c>
      <c r="N1455" s="8"/>
      <c r="O1455" s="8"/>
    </row>
    <row r="1456" spans="1:15" x14ac:dyDescent="0.25">
      <c r="A1456" s="9">
        <v>60349</v>
      </c>
      <c r="B1456" s="9">
        <f t="shared" si="89"/>
        <v>6</v>
      </c>
      <c r="C1456" s="9">
        <f t="shared" si="90"/>
        <v>0</v>
      </c>
      <c r="D1456" s="7" t="s">
        <v>1367</v>
      </c>
      <c r="E1456" s="8">
        <v>4623</v>
      </c>
      <c r="F1456" s="8">
        <v>23897</v>
      </c>
      <c r="G1456" s="8">
        <v>259326</v>
      </c>
      <c r="H1456" s="8">
        <v>915829</v>
      </c>
      <c r="I1456" s="8">
        <v>3421236.3627054798</v>
      </c>
      <c r="J1456" s="8">
        <v>500</v>
      </c>
      <c r="K1456" s="8">
        <v>500</v>
      </c>
      <c r="L1456" s="7">
        <f t="shared" si="91"/>
        <v>1199052</v>
      </c>
      <c r="M1456" s="7">
        <f t="shared" si="88"/>
        <v>4620288.3627054803</v>
      </c>
      <c r="N1456" s="8"/>
      <c r="O1456" s="8"/>
    </row>
    <row r="1457" spans="1:15" x14ac:dyDescent="0.25">
      <c r="A1457" s="9">
        <v>60350</v>
      </c>
      <c r="B1457" s="9">
        <f t="shared" si="89"/>
        <v>6</v>
      </c>
      <c r="C1457" s="9">
        <f t="shared" si="90"/>
        <v>0</v>
      </c>
      <c r="D1457" s="7" t="s">
        <v>1368</v>
      </c>
      <c r="E1457" s="8">
        <v>8548</v>
      </c>
      <c r="F1457" s="8">
        <v>34555</v>
      </c>
      <c r="G1457" s="8">
        <v>447734</v>
      </c>
      <c r="H1457" s="8">
        <v>1420166</v>
      </c>
      <c r="I1457" s="8">
        <v>6215141.5915033687</v>
      </c>
      <c r="J1457" s="8">
        <v>500</v>
      </c>
      <c r="K1457" s="8">
        <v>500</v>
      </c>
      <c r="L1457" s="7">
        <f t="shared" si="91"/>
        <v>1902455</v>
      </c>
      <c r="M1457" s="7">
        <f t="shared" si="88"/>
        <v>8117596.5915033687</v>
      </c>
      <c r="N1457" s="8"/>
      <c r="O1457" s="8"/>
    </row>
    <row r="1458" spans="1:15" x14ac:dyDescent="0.25">
      <c r="A1458" s="9">
        <v>60351</v>
      </c>
      <c r="B1458" s="9">
        <f t="shared" si="89"/>
        <v>6</v>
      </c>
      <c r="C1458" s="9">
        <f t="shared" si="90"/>
        <v>0</v>
      </c>
      <c r="D1458" s="7" t="s">
        <v>1369</v>
      </c>
      <c r="E1458" s="8">
        <v>4472</v>
      </c>
      <c r="F1458" s="8">
        <v>19089</v>
      </c>
      <c r="G1458" s="8">
        <v>215294</v>
      </c>
      <c r="H1458" s="8">
        <v>839710</v>
      </c>
      <c r="I1458" s="8">
        <v>3239269.6953184744</v>
      </c>
      <c r="J1458" s="8">
        <v>500</v>
      </c>
      <c r="K1458" s="8">
        <v>500</v>
      </c>
      <c r="L1458" s="7">
        <f t="shared" si="91"/>
        <v>1074093</v>
      </c>
      <c r="M1458" s="7">
        <f t="shared" si="88"/>
        <v>4313362.6953184744</v>
      </c>
      <c r="N1458" s="8"/>
      <c r="O1458" s="8"/>
    </row>
    <row r="1459" spans="1:15" x14ac:dyDescent="0.25">
      <c r="A1459" s="9">
        <v>60608</v>
      </c>
      <c r="B1459" s="9">
        <f t="shared" si="89"/>
        <v>6</v>
      </c>
      <c r="C1459" s="9">
        <f t="shared" si="90"/>
        <v>0</v>
      </c>
      <c r="D1459" s="7" t="s">
        <v>1370</v>
      </c>
      <c r="E1459" s="8">
        <v>5806</v>
      </c>
      <c r="F1459" s="8">
        <v>4073</v>
      </c>
      <c r="G1459" s="8">
        <v>486724</v>
      </c>
      <c r="H1459" s="8">
        <v>2590565</v>
      </c>
      <c r="I1459" s="8">
        <v>4044524.6823667013</v>
      </c>
      <c r="J1459" s="8">
        <v>500</v>
      </c>
      <c r="K1459" s="8">
        <v>500</v>
      </c>
      <c r="L1459" s="7">
        <f t="shared" si="91"/>
        <v>3081362</v>
      </c>
      <c r="M1459" s="7">
        <f t="shared" si="88"/>
        <v>7125886.6823667008</v>
      </c>
      <c r="N1459" s="8"/>
      <c r="O1459" s="8"/>
    </row>
    <row r="1460" spans="1:15" x14ac:dyDescent="0.25">
      <c r="A1460" s="9">
        <v>60611</v>
      </c>
      <c r="B1460" s="9">
        <f t="shared" si="89"/>
        <v>6</v>
      </c>
      <c r="C1460" s="9">
        <f t="shared" si="90"/>
        <v>0</v>
      </c>
      <c r="D1460" s="7" t="s">
        <v>1371</v>
      </c>
      <c r="E1460" s="8">
        <v>3805</v>
      </c>
      <c r="F1460" s="8">
        <v>4380</v>
      </c>
      <c r="G1460" s="8">
        <v>252415</v>
      </c>
      <c r="H1460" s="8">
        <v>1345908</v>
      </c>
      <c r="I1460" s="8">
        <v>2671832.0004796768</v>
      </c>
      <c r="J1460" s="8">
        <v>500</v>
      </c>
      <c r="K1460" s="8">
        <v>500</v>
      </c>
      <c r="L1460" s="7">
        <f t="shared" si="91"/>
        <v>1602703</v>
      </c>
      <c r="M1460" s="7">
        <f t="shared" si="88"/>
        <v>4274535.0004796768</v>
      </c>
      <c r="N1460" s="8"/>
      <c r="O1460" s="8"/>
    </row>
    <row r="1461" spans="1:15" x14ac:dyDescent="0.25">
      <c r="A1461" s="9">
        <v>60613</v>
      </c>
      <c r="B1461" s="9">
        <f t="shared" si="89"/>
        <v>6</v>
      </c>
      <c r="C1461" s="9">
        <f t="shared" si="90"/>
        <v>0</v>
      </c>
      <c r="D1461" s="7" t="s">
        <v>1372</v>
      </c>
      <c r="E1461" s="8">
        <v>7761</v>
      </c>
      <c r="F1461" s="8">
        <v>11981</v>
      </c>
      <c r="G1461" s="8">
        <v>663322</v>
      </c>
      <c r="H1461" s="8">
        <v>5790617</v>
      </c>
      <c r="I1461" s="8">
        <v>5262728.4280924024</v>
      </c>
      <c r="J1461" s="8">
        <v>500</v>
      </c>
      <c r="K1461" s="8">
        <v>500</v>
      </c>
      <c r="L1461" s="7">
        <f t="shared" si="91"/>
        <v>6465920</v>
      </c>
      <c r="M1461" s="7">
        <f t="shared" si="88"/>
        <v>11728648.428092401</v>
      </c>
      <c r="N1461" s="8"/>
      <c r="O1461" s="8"/>
    </row>
    <row r="1462" spans="1:15" x14ac:dyDescent="0.25">
      <c r="A1462" s="9">
        <v>60617</v>
      </c>
      <c r="B1462" s="9">
        <f t="shared" si="89"/>
        <v>6</v>
      </c>
      <c r="C1462" s="9">
        <f t="shared" si="90"/>
        <v>0</v>
      </c>
      <c r="D1462" s="7" t="s">
        <v>1373</v>
      </c>
      <c r="E1462" s="8">
        <v>4527</v>
      </c>
      <c r="F1462" s="8">
        <v>3052</v>
      </c>
      <c r="G1462" s="8">
        <v>351258</v>
      </c>
      <c r="H1462" s="8">
        <v>3773297</v>
      </c>
      <c r="I1462" s="8">
        <v>3012184.8151553725</v>
      </c>
      <c r="J1462" s="8">
        <v>500</v>
      </c>
      <c r="K1462" s="8">
        <v>500</v>
      </c>
      <c r="L1462" s="7">
        <f t="shared" si="91"/>
        <v>4127607</v>
      </c>
      <c r="M1462" s="7">
        <f t="shared" si="88"/>
        <v>7139791.815155372</v>
      </c>
      <c r="N1462" s="8"/>
      <c r="O1462" s="8"/>
    </row>
    <row r="1463" spans="1:15" x14ac:dyDescent="0.25">
      <c r="A1463" s="9">
        <v>60618</v>
      </c>
      <c r="B1463" s="9">
        <f t="shared" si="89"/>
        <v>6</v>
      </c>
      <c r="C1463" s="9">
        <f t="shared" si="90"/>
        <v>0</v>
      </c>
      <c r="D1463" s="7" t="s">
        <v>1374</v>
      </c>
      <c r="E1463" s="8">
        <v>1359</v>
      </c>
      <c r="F1463" s="8">
        <v>4240</v>
      </c>
      <c r="G1463" s="8">
        <v>83884</v>
      </c>
      <c r="H1463" s="8">
        <v>129366</v>
      </c>
      <c r="I1463" s="8">
        <v>989385.02014630043</v>
      </c>
      <c r="J1463" s="8">
        <v>500</v>
      </c>
      <c r="K1463" s="8">
        <v>500</v>
      </c>
      <c r="L1463" s="7">
        <f t="shared" si="91"/>
        <v>217490</v>
      </c>
      <c r="M1463" s="7">
        <f t="shared" si="88"/>
        <v>1206875.0201463006</v>
      </c>
      <c r="N1463" s="8"/>
      <c r="O1463" s="8"/>
    </row>
    <row r="1464" spans="1:15" x14ac:dyDescent="0.25">
      <c r="A1464" s="9">
        <v>60619</v>
      </c>
      <c r="B1464" s="9">
        <f t="shared" si="89"/>
        <v>6</v>
      </c>
      <c r="C1464" s="9">
        <f t="shared" si="90"/>
        <v>0</v>
      </c>
      <c r="D1464" s="7" t="s">
        <v>1375</v>
      </c>
      <c r="E1464" s="8">
        <v>2990</v>
      </c>
      <c r="F1464" s="8">
        <v>2773</v>
      </c>
      <c r="G1464" s="8">
        <v>264477</v>
      </c>
      <c r="H1464" s="8">
        <v>745182</v>
      </c>
      <c r="I1464" s="8">
        <v>2130976.8631016961</v>
      </c>
      <c r="J1464" s="8">
        <v>500</v>
      </c>
      <c r="K1464" s="8">
        <v>500</v>
      </c>
      <c r="L1464" s="7">
        <f t="shared" si="91"/>
        <v>1012432</v>
      </c>
      <c r="M1464" s="7">
        <f t="shared" si="88"/>
        <v>3143408.8631016961</v>
      </c>
      <c r="N1464" s="8"/>
      <c r="O1464" s="8"/>
    </row>
    <row r="1465" spans="1:15" x14ac:dyDescent="0.25">
      <c r="A1465" s="9">
        <v>60623</v>
      </c>
      <c r="B1465" s="9">
        <f t="shared" si="89"/>
        <v>6</v>
      </c>
      <c r="C1465" s="9">
        <f t="shared" si="90"/>
        <v>0</v>
      </c>
      <c r="D1465" s="7" t="s">
        <v>1376</v>
      </c>
      <c r="E1465" s="8">
        <v>2707</v>
      </c>
      <c r="F1465" s="8">
        <v>7256</v>
      </c>
      <c r="G1465" s="8">
        <v>154529</v>
      </c>
      <c r="H1465" s="8">
        <v>262762</v>
      </c>
      <c r="I1465" s="8">
        <v>1985538.9274176024</v>
      </c>
      <c r="J1465" s="8">
        <v>500</v>
      </c>
      <c r="K1465" s="8">
        <v>500</v>
      </c>
      <c r="L1465" s="7">
        <f t="shared" si="91"/>
        <v>424547</v>
      </c>
      <c r="M1465" s="7">
        <f t="shared" si="88"/>
        <v>2410085.9274176024</v>
      </c>
      <c r="N1465" s="8"/>
      <c r="O1465" s="8"/>
    </row>
    <row r="1466" spans="1:15" x14ac:dyDescent="0.25">
      <c r="A1466" s="9">
        <v>60624</v>
      </c>
      <c r="B1466" s="9">
        <f t="shared" si="89"/>
        <v>6</v>
      </c>
      <c r="C1466" s="9">
        <f t="shared" si="90"/>
        <v>0</v>
      </c>
      <c r="D1466" s="7" t="s">
        <v>1377</v>
      </c>
      <c r="E1466" s="8">
        <v>6189</v>
      </c>
      <c r="F1466" s="8">
        <v>5897</v>
      </c>
      <c r="G1466" s="8">
        <v>635291</v>
      </c>
      <c r="H1466" s="8">
        <v>3494749</v>
      </c>
      <c r="I1466" s="8">
        <v>4231486.3727858821</v>
      </c>
      <c r="J1466" s="8">
        <v>500</v>
      </c>
      <c r="K1466" s="8">
        <v>500</v>
      </c>
      <c r="L1466" s="7">
        <f t="shared" si="91"/>
        <v>4135937</v>
      </c>
      <c r="M1466" s="7">
        <f t="shared" si="88"/>
        <v>8367423.3727858821</v>
      </c>
      <c r="N1466" s="8"/>
      <c r="O1466" s="8"/>
    </row>
    <row r="1467" spans="1:15" x14ac:dyDescent="0.25">
      <c r="A1467" s="9">
        <v>60626</v>
      </c>
      <c r="B1467" s="9">
        <f t="shared" si="89"/>
        <v>6</v>
      </c>
      <c r="C1467" s="9">
        <f t="shared" si="90"/>
        <v>0</v>
      </c>
      <c r="D1467" s="7" t="s">
        <v>1378</v>
      </c>
      <c r="E1467" s="8">
        <v>3723</v>
      </c>
      <c r="F1467" s="8">
        <v>10218</v>
      </c>
      <c r="G1467" s="8">
        <v>208651</v>
      </c>
      <c r="H1467" s="8">
        <v>211698</v>
      </c>
      <c r="I1467" s="8">
        <v>2738268.856852558</v>
      </c>
      <c r="J1467" s="8">
        <v>500</v>
      </c>
      <c r="K1467" s="8">
        <v>500</v>
      </c>
      <c r="L1467" s="7">
        <f t="shared" si="91"/>
        <v>430567</v>
      </c>
      <c r="M1467" s="7">
        <f t="shared" si="88"/>
        <v>3168835.856852558</v>
      </c>
      <c r="N1467" s="8"/>
      <c r="O1467" s="8"/>
    </row>
    <row r="1468" spans="1:15" x14ac:dyDescent="0.25">
      <c r="A1468" s="9">
        <v>60628</v>
      </c>
      <c r="B1468" s="9">
        <f t="shared" si="89"/>
        <v>6</v>
      </c>
      <c r="C1468" s="9">
        <f t="shared" si="90"/>
        <v>0</v>
      </c>
      <c r="D1468" s="7" t="s">
        <v>1379</v>
      </c>
      <c r="E1468" s="8">
        <v>2681</v>
      </c>
      <c r="F1468" s="8">
        <v>8788</v>
      </c>
      <c r="G1468" s="8">
        <v>235173</v>
      </c>
      <c r="H1468" s="8">
        <v>666355</v>
      </c>
      <c r="I1468" s="8">
        <v>1978576.9365570063</v>
      </c>
      <c r="J1468" s="8">
        <v>500</v>
      </c>
      <c r="K1468" s="8">
        <v>500</v>
      </c>
      <c r="L1468" s="7">
        <f t="shared" si="91"/>
        <v>910316</v>
      </c>
      <c r="M1468" s="7">
        <f t="shared" si="88"/>
        <v>2888892.9365570061</v>
      </c>
      <c r="N1468" s="8"/>
      <c r="O1468" s="8"/>
    </row>
    <row r="1469" spans="1:15" x14ac:dyDescent="0.25">
      <c r="A1469" s="9">
        <v>60629</v>
      </c>
      <c r="B1469" s="9">
        <f t="shared" si="89"/>
        <v>6</v>
      </c>
      <c r="C1469" s="9">
        <f t="shared" si="90"/>
        <v>0</v>
      </c>
      <c r="D1469" s="7" t="s">
        <v>1380</v>
      </c>
      <c r="E1469" s="8">
        <v>4869</v>
      </c>
      <c r="F1469" s="8">
        <v>5162</v>
      </c>
      <c r="G1469" s="8">
        <v>419256</v>
      </c>
      <c r="H1469" s="8">
        <v>1899211</v>
      </c>
      <c r="I1469" s="8">
        <v>3452123.7256796472</v>
      </c>
      <c r="J1469" s="8">
        <v>500</v>
      </c>
      <c r="K1469" s="8">
        <v>500</v>
      </c>
      <c r="L1469" s="7">
        <f t="shared" si="91"/>
        <v>2323629</v>
      </c>
      <c r="M1469" s="7">
        <f t="shared" si="88"/>
        <v>5775752.7256796472</v>
      </c>
      <c r="N1469" s="8"/>
      <c r="O1469" s="8"/>
    </row>
    <row r="1470" spans="1:15" x14ac:dyDescent="0.25">
      <c r="A1470" s="9">
        <v>60632</v>
      </c>
      <c r="B1470" s="9">
        <f t="shared" si="89"/>
        <v>6</v>
      </c>
      <c r="C1470" s="9">
        <f t="shared" si="90"/>
        <v>0</v>
      </c>
      <c r="D1470" s="7" t="s">
        <v>1381</v>
      </c>
      <c r="E1470" s="8">
        <v>2200</v>
      </c>
      <c r="F1470" s="8">
        <v>2926</v>
      </c>
      <c r="G1470" s="8">
        <v>188542</v>
      </c>
      <c r="H1470" s="8">
        <v>1540836</v>
      </c>
      <c r="I1470" s="8">
        <v>1511989.3108875544</v>
      </c>
      <c r="J1470" s="8">
        <v>500</v>
      </c>
      <c r="K1470" s="8">
        <v>500</v>
      </c>
      <c r="L1470" s="7">
        <f t="shared" si="91"/>
        <v>1732304</v>
      </c>
      <c r="M1470" s="7">
        <f t="shared" si="88"/>
        <v>3244293.3108875547</v>
      </c>
      <c r="N1470" s="8"/>
      <c r="O1470" s="8"/>
    </row>
    <row r="1471" spans="1:15" x14ac:dyDescent="0.25">
      <c r="A1471" s="9">
        <v>60639</v>
      </c>
      <c r="B1471" s="9">
        <f t="shared" si="89"/>
        <v>6</v>
      </c>
      <c r="C1471" s="9">
        <f t="shared" si="90"/>
        <v>0</v>
      </c>
      <c r="D1471" s="7" t="s">
        <v>2139</v>
      </c>
      <c r="E1471" s="8">
        <v>1385</v>
      </c>
      <c r="F1471" s="8">
        <v>4604</v>
      </c>
      <c r="G1471" s="8">
        <v>66897</v>
      </c>
      <c r="H1471" s="8">
        <v>240132</v>
      </c>
      <c r="I1471" s="8">
        <v>1014027.2462716913</v>
      </c>
      <c r="J1471" s="8">
        <v>500</v>
      </c>
      <c r="K1471" s="8">
        <v>500</v>
      </c>
      <c r="L1471" s="7">
        <f t="shared" si="91"/>
        <v>311633</v>
      </c>
      <c r="M1471" s="7">
        <f t="shared" si="88"/>
        <v>1325660.2462716913</v>
      </c>
      <c r="N1471" s="8"/>
      <c r="O1471" s="8"/>
    </row>
    <row r="1472" spans="1:15" x14ac:dyDescent="0.25">
      <c r="A1472" s="9">
        <v>60641</v>
      </c>
      <c r="B1472" s="9">
        <f t="shared" si="89"/>
        <v>6</v>
      </c>
      <c r="C1472" s="9">
        <f t="shared" si="90"/>
        <v>0</v>
      </c>
      <c r="D1472" s="7" t="s">
        <v>2140</v>
      </c>
      <c r="E1472" s="8">
        <v>1202</v>
      </c>
      <c r="F1472" s="8">
        <v>2641</v>
      </c>
      <c r="G1472" s="8">
        <v>61719</v>
      </c>
      <c r="H1472" s="8">
        <v>40878</v>
      </c>
      <c r="I1472" s="8">
        <v>884979.49393294624</v>
      </c>
      <c r="J1472" s="8">
        <v>500</v>
      </c>
      <c r="K1472" s="8">
        <v>500</v>
      </c>
      <c r="L1472" s="7">
        <f t="shared" si="91"/>
        <v>105238</v>
      </c>
      <c r="M1472" s="7">
        <f t="shared" si="88"/>
        <v>990217.49393294624</v>
      </c>
      <c r="N1472" s="8"/>
      <c r="O1472" s="8"/>
    </row>
    <row r="1473" spans="1:15" x14ac:dyDescent="0.25">
      <c r="A1473" s="9">
        <v>60642</v>
      </c>
      <c r="B1473" s="9">
        <f t="shared" si="89"/>
        <v>6</v>
      </c>
      <c r="C1473" s="9">
        <f t="shared" si="90"/>
        <v>0</v>
      </c>
      <c r="D1473" s="7" t="s">
        <v>2141</v>
      </c>
      <c r="E1473" s="8">
        <v>2063</v>
      </c>
      <c r="F1473" s="8">
        <v>4486</v>
      </c>
      <c r="G1473" s="8">
        <v>184179</v>
      </c>
      <c r="H1473" s="8">
        <v>227822</v>
      </c>
      <c r="I1473" s="8">
        <v>1552378.4086648829</v>
      </c>
      <c r="J1473" s="8">
        <v>500</v>
      </c>
      <c r="K1473" s="8">
        <v>500</v>
      </c>
      <c r="L1473" s="7">
        <f t="shared" si="91"/>
        <v>416487</v>
      </c>
      <c r="M1473" s="7">
        <f t="shared" si="88"/>
        <v>1968865.4086648829</v>
      </c>
      <c r="N1473" s="8"/>
      <c r="O1473" s="8"/>
    </row>
    <row r="1474" spans="1:15" x14ac:dyDescent="0.25">
      <c r="A1474" s="9">
        <v>60645</v>
      </c>
      <c r="B1474" s="9">
        <f t="shared" si="89"/>
        <v>6</v>
      </c>
      <c r="C1474" s="9">
        <f t="shared" si="90"/>
        <v>0</v>
      </c>
      <c r="D1474" s="7" t="s">
        <v>1382</v>
      </c>
      <c r="E1474" s="8">
        <v>3314</v>
      </c>
      <c r="F1474" s="8">
        <v>11923</v>
      </c>
      <c r="G1474" s="8">
        <v>189617</v>
      </c>
      <c r="H1474" s="8">
        <v>428580</v>
      </c>
      <c r="I1474" s="8">
        <v>2464767.7445112769</v>
      </c>
      <c r="J1474" s="8">
        <v>500</v>
      </c>
      <c r="K1474" s="8">
        <v>500</v>
      </c>
      <c r="L1474" s="7">
        <f t="shared" si="91"/>
        <v>630120</v>
      </c>
      <c r="M1474" s="7">
        <f t="shared" si="88"/>
        <v>3094887.7445112769</v>
      </c>
      <c r="N1474" s="8"/>
      <c r="O1474" s="8"/>
    </row>
    <row r="1475" spans="1:15" x14ac:dyDescent="0.25">
      <c r="A1475" s="9">
        <v>60646</v>
      </c>
      <c r="B1475" s="9">
        <f t="shared" si="89"/>
        <v>6</v>
      </c>
      <c r="C1475" s="9">
        <f t="shared" si="90"/>
        <v>0</v>
      </c>
      <c r="D1475" s="7" t="s">
        <v>1383</v>
      </c>
      <c r="E1475" s="8">
        <v>2786</v>
      </c>
      <c r="F1475" s="8">
        <v>7202</v>
      </c>
      <c r="G1475" s="8">
        <v>195005</v>
      </c>
      <c r="H1475" s="8">
        <v>79949</v>
      </c>
      <c r="I1475" s="8">
        <v>2024019.8648156854</v>
      </c>
      <c r="J1475" s="8">
        <v>500</v>
      </c>
      <c r="K1475" s="8">
        <v>500</v>
      </c>
      <c r="L1475" s="7">
        <f t="shared" si="91"/>
        <v>282156</v>
      </c>
      <c r="M1475" s="7">
        <f t="shared" si="88"/>
        <v>2306175.8648156854</v>
      </c>
      <c r="N1475" s="8"/>
      <c r="O1475" s="8"/>
    </row>
    <row r="1476" spans="1:15" x14ac:dyDescent="0.25">
      <c r="A1476" s="9">
        <v>60647</v>
      </c>
      <c r="B1476" s="9">
        <f t="shared" si="89"/>
        <v>6</v>
      </c>
      <c r="C1476" s="9">
        <f t="shared" si="90"/>
        <v>0</v>
      </c>
      <c r="D1476" s="7" t="s">
        <v>1384</v>
      </c>
      <c r="E1476" s="8">
        <v>731</v>
      </c>
      <c r="F1476" s="8">
        <v>2978</v>
      </c>
      <c r="G1476" s="8">
        <v>23214</v>
      </c>
      <c r="H1476" s="8">
        <v>5241</v>
      </c>
      <c r="I1476" s="8">
        <v>539389.26628869167</v>
      </c>
      <c r="J1476" s="8">
        <v>500</v>
      </c>
      <c r="K1476" s="8">
        <v>500</v>
      </c>
      <c r="L1476" s="7">
        <f t="shared" si="91"/>
        <v>31433</v>
      </c>
      <c r="M1476" s="7">
        <f t="shared" si="88"/>
        <v>570822.26628869167</v>
      </c>
      <c r="N1476" s="8"/>
      <c r="O1476" s="8"/>
    </row>
    <row r="1477" spans="1:15" x14ac:dyDescent="0.25">
      <c r="A1477" s="9">
        <v>60648</v>
      </c>
      <c r="B1477" s="9">
        <f t="shared" si="89"/>
        <v>6</v>
      </c>
      <c r="C1477" s="9">
        <f t="shared" si="90"/>
        <v>0</v>
      </c>
      <c r="D1477" s="7" t="s">
        <v>1385</v>
      </c>
      <c r="E1477" s="8">
        <v>2252</v>
      </c>
      <c r="F1477" s="8">
        <v>6673</v>
      </c>
      <c r="G1477" s="8">
        <v>162405</v>
      </c>
      <c r="H1477" s="8">
        <v>82493</v>
      </c>
      <c r="I1477" s="8">
        <v>1666279.5673754634</v>
      </c>
      <c r="J1477" s="8">
        <v>500</v>
      </c>
      <c r="K1477" s="8">
        <v>500</v>
      </c>
      <c r="L1477" s="7">
        <f t="shared" si="91"/>
        <v>251571</v>
      </c>
      <c r="M1477" s="7">
        <f t="shared" si="88"/>
        <v>1917850.5673754634</v>
      </c>
      <c r="N1477" s="8"/>
      <c r="O1477" s="8"/>
    </row>
    <row r="1478" spans="1:15" x14ac:dyDescent="0.25">
      <c r="A1478" s="9">
        <v>60651</v>
      </c>
      <c r="B1478" s="9">
        <f t="shared" si="89"/>
        <v>6</v>
      </c>
      <c r="C1478" s="9">
        <f t="shared" si="90"/>
        <v>0</v>
      </c>
      <c r="D1478" s="7" t="s">
        <v>1386</v>
      </c>
      <c r="E1478" s="8">
        <v>1960</v>
      </c>
      <c r="F1478" s="8">
        <v>18108</v>
      </c>
      <c r="G1478" s="8">
        <v>123550</v>
      </c>
      <c r="H1478" s="8">
        <v>580929</v>
      </c>
      <c r="I1478" s="8">
        <v>1403328.8937146061</v>
      </c>
      <c r="J1478" s="8">
        <v>500</v>
      </c>
      <c r="K1478" s="8">
        <v>500</v>
      </c>
      <c r="L1478" s="7">
        <f t="shared" si="91"/>
        <v>722587</v>
      </c>
      <c r="M1478" s="7">
        <f t="shared" ref="M1478:M1541" si="92">L1478+I1478</f>
        <v>2125915.8937146058</v>
      </c>
      <c r="N1478" s="8"/>
      <c r="O1478" s="8"/>
    </row>
    <row r="1479" spans="1:15" x14ac:dyDescent="0.25">
      <c r="A1479" s="9">
        <v>60653</v>
      </c>
      <c r="B1479" s="9">
        <f t="shared" ref="B1479:B1542" si="93">INT(A1479/10000)</f>
        <v>6</v>
      </c>
      <c r="C1479" s="9">
        <f t="shared" ref="C1479:C1542" si="94">IF(E1479&lt;=10000,0,IF(E1479&lt;=20000,1,IF(E1479&lt;=50000,2,3)))</f>
        <v>0</v>
      </c>
      <c r="D1479" s="7" t="s">
        <v>1387</v>
      </c>
      <c r="E1479" s="8">
        <v>4419</v>
      </c>
      <c r="F1479" s="8">
        <v>10852</v>
      </c>
      <c r="G1479" s="8">
        <v>236273</v>
      </c>
      <c r="H1479" s="8">
        <v>283281</v>
      </c>
      <c r="I1479" s="8">
        <v>3248436.2318867221</v>
      </c>
      <c r="J1479" s="8">
        <v>500</v>
      </c>
      <c r="K1479" s="8">
        <v>500</v>
      </c>
      <c r="L1479" s="7">
        <f t="shared" ref="L1479:L1542" si="95">F1479/J1479*500+G1479/K1479*500+H1479</f>
        <v>530406</v>
      </c>
      <c r="M1479" s="7">
        <f t="shared" si="92"/>
        <v>3778842.2318867221</v>
      </c>
      <c r="N1479" s="8"/>
      <c r="O1479" s="8"/>
    </row>
    <row r="1480" spans="1:15" x14ac:dyDescent="0.25">
      <c r="A1480" s="9">
        <v>60654</v>
      </c>
      <c r="B1480" s="9">
        <f t="shared" si="93"/>
        <v>6</v>
      </c>
      <c r="C1480" s="9">
        <f t="shared" si="94"/>
        <v>0</v>
      </c>
      <c r="D1480" s="7" t="s">
        <v>1388</v>
      </c>
      <c r="E1480" s="8">
        <v>2610</v>
      </c>
      <c r="F1480" s="8">
        <v>5062</v>
      </c>
      <c r="G1480" s="8">
        <v>190554</v>
      </c>
      <c r="H1480" s="8">
        <v>281413</v>
      </c>
      <c r="I1480" s="8">
        <v>1924012.8461437628</v>
      </c>
      <c r="J1480" s="8">
        <v>500</v>
      </c>
      <c r="K1480" s="8">
        <v>500</v>
      </c>
      <c r="L1480" s="7">
        <f t="shared" si="95"/>
        <v>477029</v>
      </c>
      <c r="M1480" s="7">
        <f t="shared" si="92"/>
        <v>2401041.8461437626</v>
      </c>
      <c r="N1480" s="8"/>
      <c r="O1480" s="8"/>
    </row>
    <row r="1481" spans="1:15" x14ac:dyDescent="0.25">
      <c r="A1481" s="9">
        <v>60655</v>
      </c>
      <c r="B1481" s="9">
        <f t="shared" si="93"/>
        <v>6</v>
      </c>
      <c r="C1481" s="9">
        <f t="shared" si="94"/>
        <v>0</v>
      </c>
      <c r="D1481" s="7" t="s">
        <v>1389</v>
      </c>
      <c r="E1481" s="8">
        <v>2285</v>
      </c>
      <c r="F1481" s="8">
        <v>2550</v>
      </c>
      <c r="G1481" s="8">
        <v>174452</v>
      </c>
      <c r="H1481" s="8">
        <v>1645744</v>
      </c>
      <c r="I1481" s="8">
        <v>1525259.0263828035</v>
      </c>
      <c r="J1481" s="8">
        <v>500</v>
      </c>
      <c r="K1481" s="8">
        <v>500</v>
      </c>
      <c r="L1481" s="7">
        <f t="shared" si="95"/>
        <v>1822746</v>
      </c>
      <c r="M1481" s="7">
        <f t="shared" si="92"/>
        <v>3348005.0263828035</v>
      </c>
      <c r="N1481" s="8"/>
      <c r="O1481" s="8"/>
    </row>
    <row r="1482" spans="1:15" x14ac:dyDescent="0.25">
      <c r="A1482" s="9">
        <v>60656</v>
      </c>
      <c r="B1482" s="9">
        <f t="shared" si="93"/>
        <v>6</v>
      </c>
      <c r="C1482" s="9">
        <f t="shared" si="94"/>
        <v>0</v>
      </c>
      <c r="D1482" s="7" t="s">
        <v>1390</v>
      </c>
      <c r="E1482" s="8">
        <v>1546</v>
      </c>
      <c r="F1482" s="8">
        <v>7620</v>
      </c>
      <c r="G1482" s="8">
        <v>178275</v>
      </c>
      <c r="H1482" s="8">
        <v>911804</v>
      </c>
      <c r="I1482" s="8">
        <v>1065307.3301293207</v>
      </c>
      <c r="J1482" s="8">
        <v>500</v>
      </c>
      <c r="K1482" s="8">
        <v>500</v>
      </c>
      <c r="L1482" s="7">
        <f t="shared" si="95"/>
        <v>1097699</v>
      </c>
      <c r="M1482" s="7">
        <f t="shared" si="92"/>
        <v>2163006.3301293207</v>
      </c>
      <c r="N1482" s="8"/>
      <c r="O1482" s="8"/>
    </row>
    <row r="1483" spans="1:15" x14ac:dyDescent="0.25">
      <c r="A1483" s="9">
        <v>60659</v>
      </c>
      <c r="B1483" s="9">
        <f t="shared" si="93"/>
        <v>6</v>
      </c>
      <c r="C1483" s="9">
        <f t="shared" si="94"/>
        <v>0</v>
      </c>
      <c r="D1483" s="7" t="s">
        <v>1391</v>
      </c>
      <c r="E1483" s="8">
        <v>4206</v>
      </c>
      <c r="F1483" s="8">
        <v>12012</v>
      </c>
      <c r="G1483" s="8">
        <v>239286</v>
      </c>
      <c r="H1483" s="8">
        <v>616808</v>
      </c>
      <c r="I1483" s="8">
        <v>3085343.5793835125</v>
      </c>
      <c r="J1483" s="8">
        <v>500</v>
      </c>
      <c r="K1483" s="8">
        <v>500</v>
      </c>
      <c r="L1483" s="7">
        <f t="shared" si="95"/>
        <v>868106</v>
      </c>
      <c r="M1483" s="7">
        <f t="shared" si="92"/>
        <v>3953449.5793835125</v>
      </c>
      <c r="N1483" s="8"/>
      <c r="O1483" s="8"/>
    </row>
    <row r="1484" spans="1:15" x14ac:dyDescent="0.25">
      <c r="A1484" s="9">
        <v>60660</v>
      </c>
      <c r="B1484" s="9">
        <f t="shared" si="93"/>
        <v>6</v>
      </c>
      <c r="C1484" s="9">
        <f t="shared" si="94"/>
        <v>0</v>
      </c>
      <c r="D1484" s="7" t="s">
        <v>1392</v>
      </c>
      <c r="E1484" s="8">
        <v>3429</v>
      </c>
      <c r="F1484" s="8">
        <v>19474</v>
      </c>
      <c r="G1484" s="8">
        <v>182051</v>
      </c>
      <c r="H1484" s="8">
        <v>960821</v>
      </c>
      <c r="I1484" s="8">
        <v>2517786.651229809</v>
      </c>
      <c r="J1484" s="8">
        <v>500</v>
      </c>
      <c r="K1484" s="8">
        <v>500</v>
      </c>
      <c r="L1484" s="7">
        <f t="shared" si="95"/>
        <v>1162346</v>
      </c>
      <c r="M1484" s="7">
        <f t="shared" si="92"/>
        <v>3680132.651229809</v>
      </c>
      <c r="N1484" s="8"/>
      <c r="O1484" s="8"/>
    </row>
    <row r="1485" spans="1:15" x14ac:dyDescent="0.25">
      <c r="A1485" s="9">
        <v>60661</v>
      </c>
      <c r="B1485" s="9">
        <f t="shared" si="93"/>
        <v>6</v>
      </c>
      <c r="C1485" s="9">
        <f t="shared" si="94"/>
        <v>0</v>
      </c>
      <c r="D1485" s="7" t="s">
        <v>1393</v>
      </c>
      <c r="E1485" s="8">
        <v>6468</v>
      </c>
      <c r="F1485" s="8">
        <v>19623</v>
      </c>
      <c r="G1485" s="8">
        <v>387604</v>
      </c>
      <c r="H1485" s="8">
        <v>561073</v>
      </c>
      <c r="I1485" s="8">
        <v>4724797.9085448859</v>
      </c>
      <c r="J1485" s="8">
        <v>500</v>
      </c>
      <c r="K1485" s="8">
        <v>500</v>
      </c>
      <c r="L1485" s="7">
        <f t="shared" si="95"/>
        <v>968300</v>
      </c>
      <c r="M1485" s="7">
        <f t="shared" si="92"/>
        <v>5693097.9085448859</v>
      </c>
      <c r="N1485" s="8"/>
      <c r="O1485" s="8"/>
    </row>
    <row r="1486" spans="1:15" x14ac:dyDescent="0.25">
      <c r="A1486" s="9">
        <v>60662</v>
      </c>
      <c r="B1486" s="9">
        <f t="shared" si="93"/>
        <v>6</v>
      </c>
      <c r="C1486" s="9">
        <f t="shared" si="94"/>
        <v>0</v>
      </c>
      <c r="D1486" s="7" t="s">
        <v>1394</v>
      </c>
      <c r="E1486" s="8">
        <v>4588</v>
      </c>
      <c r="F1486" s="8">
        <v>7810</v>
      </c>
      <c r="G1486" s="8">
        <v>272257</v>
      </c>
      <c r="H1486" s="8">
        <v>666721</v>
      </c>
      <c r="I1486" s="8">
        <v>3332937.3859738708</v>
      </c>
      <c r="J1486" s="8">
        <v>500</v>
      </c>
      <c r="K1486" s="8">
        <v>500</v>
      </c>
      <c r="L1486" s="7">
        <f t="shared" si="95"/>
        <v>946788</v>
      </c>
      <c r="M1486" s="7">
        <f t="shared" si="92"/>
        <v>4279725.3859738708</v>
      </c>
      <c r="N1486" s="8"/>
      <c r="O1486" s="8"/>
    </row>
    <row r="1487" spans="1:15" x14ac:dyDescent="0.25">
      <c r="A1487" s="9">
        <v>60663</v>
      </c>
      <c r="B1487" s="9">
        <f t="shared" si="93"/>
        <v>6</v>
      </c>
      <c r="C1487" s="9">
        <f t="shared" si="94"/>
        <v>0</v>
      </c>
      <c r="D1487" s="7" t="s">
        <v>1395</v>
      </c>
      <c r="E1487" s="8">
        <v>6694</v>
      </c>
      <c r="F1487" s="8">
        <v>38740</v>
      </c>
      <c r="G1487" s="8">
        <v>533799</v>
      </c>
      <c r="H1487" s="8">
        <v>2620808</v>
      </c>
      <c r="I1487" s="8">
        <v>4780783.0716443211</v>
      </c>
      <c r="J1487" s="8">
        <v>500</v>
      </c>
      <c r="K1487" s="8">
        <v>500</v>
      </c>
      <c r="L1487" s="7">
        <f t="shared" si="95"/>
        <v>3193347</v>
      </c>
      <c r="M1487" s="7">
        <f t="shared" si="92"/>
        <v>7974130.0716443211</v>
      </c>
      <c r="N1487" s="8"/>
      <c r="O1487" s="8"/>
    </row>
    <row r="1488" spans="1:15" x14ac:dyDescent="0.25">
      <c r="A1488" s="9">
        <v>60664</v>
      </c>
      <c r="B1488" s="9">
        <f t="shared" si="93"/>
        <v>6</v>
      </c>
      <c r="C1488" s="9">
        <f t="shared" si="94"/>
        <v>1</v>
      </c>
      <c r="D1488" s="7" t="s">
        <v>1396</v>
      </c>
      <c r="E1488" s="8">
        <v>12826</v>
      </c>
      <c r="F1488" s="8">
        <v>20364</v>
      </c>
      <c r="G1488" s="8">
        <v>866720</v>
      </c>
      <c r="H1488" s="8">
        <v>1550106</v>
      </c>
      <c r="I1488" s="8">
        <v>10887563.333847644</v>
      </c>
      <c r="J1488" s="8">
        <v>500</v>
      </c>
      <c r="K1488" s="8">
        <v>500</v>
      </c>
      <c r="L1488" s="7">
        <f t="shared" si="95"/>
        <v>2437190</v>
      </c>
      <c r="M1488" s="7">
        <f t="shared" si="92"/>
        <v>13324753.333847644</v>
      </c>
      <c r="N1488" s="8"/>
      <c r="O1488" s="8"/>
    </row>
    <row r="1489" spans="1:15" x14ac:dyDescent="0.25">
      <c r="A1489" s="9">
        <v>60665</v>
      </c>
      <c r="B1489" s="9">
        <f t="shared" si="93"/>
        <v>6</v>
      </c>
      <c r="C1489" s="9">
        <f t="shared" si="94"/>
        <v>0</v>
      </c>
      <c r="D1489" s="7" t="s">
        <v>1397</v>
      </c>
      <c r="E1489" s="8">
        <v>6904</v>
      </c>
      <c r="F1489" s="8">
        <v>18588</v>
      </c>
      <c r="G1489" s="8">
        <v>409300</v>
      </c>
      <c r="H1489" s="8">
        <v>329758</v>
      </c>
      <c r="I1489" s="8">
        <v>5080332.356099803</v>
      </c>
      <c r="J1489" s="8">
        <v>500</v>
      </c>
      <c r="K1489" s="8">
        <v>500</v>
      </c>
      <c r="L1489" s="7">
        <f t="shared" si="95"/>
        <v>757646</v>
      </c>
      <c r="M1489" s="7">
        <f t="shared" si="92"/>
        <v>5837978.356099803</v>
      </c>
      <c r="N1489" s="8"/>
      <c r="O1489" s="8"/>
    </row>
    <row r="1490" spans="1:15" x14ac:dyDescent="0.25">
      <c r="A1490" s="9">
        <v>60666</v>
      </c>
      <c r="B1490" s="9">
        <f t="shared" si="93"/>
        <v>6</v>
      </c>
      <c r="C1490" s="9">
        <f t="shared" si="94"/>
        <v>0</v>
      </c>
      <c r="D1490" s="7" t="s">
        <v>1398</v>
      </c>
      <c r="E1490" s="8">
        <v>2643</v>
      </c>
      <c r="F1490" s="8">
        <v>8776</v>
      </c>
      <c r="G1490" s="8">
        <v>122298</v>
      </c>
      <c r="H1490" s="8">
        <v>168413</v>
      </c>
      <c r="I1490" s="8">
        <v>1933668.2231398961</v>
      </c>
      <c r="J1490" s="8">
        <v>500</v>
      </c>
      <c r="K1490" s="8">
        <v>500</v>
      </c>
      <c r="L1490" s="7">
        <f t="shared" si="95"/>
        <v>299487</v>
      </c>
      <c r="M1490" s="7">
        <f t="shared" si="92"/>
        <v>2233155.2231398961</v>
      </c>
      <c r="N1490" s="8"/>
      <c r="O1490" s="8"/>
    </row>
    <row r="1491" spans="1:15" x14ac:dyDescent="0.25">
      <c r="A1491" s="9">
        <v>60667</v>
      </c>
      <c r="B1491" s="9">
        <f t="shared" si="93"/>
        <v>6</v>
      </c>
      <c r="C1491" s="9">
        <f t="shared" si="94"/>
        <v>0</v>
      </c>
      <c r="D1491" s="7" t="s">
        <v>1399</v>
      </c>
      <c r="E1491" s="8">
        <v>4059</v>
      </c>
      <c r="F1491" s="8">
        <v>6552</v>
      </c>
      <c r="G1491" s="8">
        <v>489673</v>
      </c>
      <c r="H1491" s="8">
        <v>6911164</v>
      </c>
      <c r="I1491" s="8">
        <v>2699247.9170529949</v>
      </c>
      <c r="J1491" s="8">
        <v>500</v>
      </c>
      <c r="K1491" s="8">
        <v>500</v>
      </c>
      <c r="L1491" s="7">
        <f t="shared" si="95"/>
        <v>7407389</v>
      </c>
      <c r="M1491" s="7">
        <f t="shared" si="92"/>
        <v>10106636.917052995</v>
      </c>
      <c r="N1491" s="8"/>
      <c r="O1491" s="8"/>
    </row>
    <row r="1492" spans="1:15" x14ac:dyDescent="0.25">
      <c r="A1492" s="9">
        <v>60668</v>
      </c>
      <c r="B1492" s="9">
        <f t="shared" si="93"/>
        <v>6</v>
      </c>
      <c r="C1492" s="9">
        <f t="shared" si="94"/>
        <v>0</v>
      </c>
      <c r="D1492" s="7" t="s">
        <v>1400</v>
      </c>
      <c r="E1492" s="8">
        <v>3594</v>
      </c>
      <c r="F1492" s="8">
        <v>14207</v>
      </c>
      <c r="G1492" s="8">
        <v>149707</v>
      </c>
      <c r="H1492" s="8">
        <v>161298</v>
      </c>
      <c r="I1492" s="8">
        <v>2643428.6882042717</v>
      </c>
      <c r="J1492" s="8">
        <v>500</v>
      </c>
      <c r="K1492" s="8">
        <v>500</v>
      </c>
      <c r="L1492" s="7">
        <f t="shared" si="95"/>
        <v>325212</v>
      </c>
      <c r="M1492" s="7">
        <f t="shared" si="92"/>
        <v>2968640.6882042717</v>
      </c>
      <c r="N1492" s="8"/>
      <c r="O1492" s="8"/>
    </row>
    <row r="1493" spans="1:15" x14ac:dyDescent="0.25">
      <c r="A1493" s="9">
        <v>60669</v>
      </c>
      <c r="B1493" s="9">
        <f t="shared" si="93"/>
        <v>6</v>
      </c>
      <c r="C1493" s="9">
        <f t="shared" si="94"/>
        <v>1</v>
      </c>
      <c r="D1493" s="7" t="s">
        <v>1401</v>
      </c>
      <c r="E1493" s="8">
        <v>10671</v>
      </c>
      <c r="F1493" s="8">
        <v>6919</v>
      </c>
      <c r="G1493" s="8">
        <v>1183253</v>
      </c>
      <c r="H1493" s="8">
        <v>5120114</v>
      </c>
      <c r="I1493" s="8">
        <v>8637350.710289726</v>
      </c>
      <c r="J1493" s="8">
        <v>500</v>
      </c>
      <c r="K1493" s="8">
        <v>500</v>
      </c>
      <c r="L1493" s="7">
        <f t="shared" si="95"/>
        <v>6310286</v>
      </c>
      <c r="M1493" s="7">
        <f t="shared" si="92"/>
        <v>14947636.710289726</v>
      </c>
      <c r="N1493" s="8"/>
      <c r="O1493" s="8"/>
    </row>
    <row r="1494" spans="1:15" x14ac:dyDescent="0.25">
      <c r="A1494" s="9">
        <v>60670</v>
      </c>
      <c r="B1494" s="9">
        <f t="shared" si="93"/>
        <v>6</v>
      </c>
      <c r="C1494" s="9">
        <f t="shared" si="94"/>
        <v>0</v>
      </c>
      <c r="D1494" s="7" t="s">
        <v>2183</v>
      </c>
      <c r="E1494" s="8">
        <v>5678</v>
      </c>
      <c r="F1494" s="8">
        <v>15124</v>
      </c>
      <c r="G1494" s="8">
        <v>578721</v>
      </c>
      <c r="H1494" s="8">
        <v>7503000</v>
      </c>
      <c r="I1494" s="8">
        <v>3880591.1030835332</v>
      </c>
      <c r="J1494" s="8">
        <v>500</v>
      </c>
      <c r="K1494" s="8">
        <v>500</v>
      </c>
      <c r="L1494" s="7">
        <f t="shared" si="95"/>
        <v>8096845</v>
      </c>
      <c r="M1494" s="7">
        <f t="shared" si="92"/>
        <v>11977436.103083532</v>
      </c>
      <c r="N1494" s="8"/>
      <c r="O1494" s="8"/>
    </row>
    <row r="1495" spans="1:15" x14ac:dyDescent="0.25">
      <c r="A1495" s="9">
        <v>61001</v>
      </c>
      <c r="B1495" s="9">
        <f t="shared" si="93"/>
        <v>6</v>
      </c>
      <c r="C1495" s="9">
        <f t="shared" si="94"/>
        <v>0</v>
      </c>
      <c r="D1495" s="7" t="s">
        <v>1402</v>
      </c>
      <c r="E1495" s="8">
        <v>1405</v>
      </c>
      <c r="F1495" s="8">
        <v>11326</v>
      </c>
      <c r="G1495" s="8">
        <v>50513</v>
      </c>
      <c r="H1495" s="8">
        <v>116268</v>
      </c>
      <c r="I1495" s="8">
        <v>1020032.980824776</v>
      </c>
      <c r="J1495" s="8">
        <v>500</v>
      </c>
      <c r="K1495" s="8">
        <v>500</v>
      </c>
      <c r="L1495" s="7">
        <f t="shared" si="95"/>
        <v>178107</v>
      </c>
      <c r="M1495" s="7">
        <f t="shared" si="92"/>
        <v>1198139.980824776</v>
      </c>
      <c r="N1495" s="8"/>
      <c r="O1495" s="8"/>
    </row>
    <row r="1496" spans="1:15" x14ac:dyDescent="0.25">
      <c r="A1496" s="9">
        <v>61002</v>
      </c>
      <c r="B1496" s="9">
        <f t="shared" si="93"/>
        <v>6</v>
      </c>
      <c r="C1496" s="9">
        <f t="shared" si="94"/>
        <v>0</v>
      </c>
      <c r="D1496" s="7" t="s">
        <v>1403</v>
      </c>
      <c r="E1496" s="8">
        <v>1042</v>
      </c>
      <c r="F1496" s="8">
        <v>3288</v>
      </c>
      <c r="G1496" s="8">
        <v>67522</v>
      </c>
      <c r="H1496" s="8">
        <v>154542</v>
      </c>
      <c r="I1496" s="8">
        <v>769681.40512806841</v>
      </c>
      <c r="J1496" s="8">
        <v>500</v>
      </c>
      <c r="K1496" s="8">
        <v>500</v>
      </c>
      <c r="L1496" s="7">
        <f t="shared" si="95"/>
        <v>225352</v>
      </c>
      <c r="M1496" s="7">
        <f t="shared" si="92"/>
        <v>995033.40512806841</v>
      </c>
      <c r="N1496" s="8"/>
      <c r="O1496" s="8"/>
    </row>
    <row r="1497" spans="1:15" x14ac:dyDescent="0.25">
      <c r="A1497" s="9">
        <v>61007</v>
      </c>
      <c r="B1497" s="9">
        <f t="shared" si="93"/>
        <v>6</v>
      </c>
      <c r="C1497" s="9">
        <f t="shared" si="94"/>
        <v>0</v>
      </c>
      <c r="D1497" s="7" t="s">
        <v>1404</v>
      </c>
      <c r="E1497" s="8">
        <v>1320</v>
      </c>
      <c r="F1497" s="8">
        <v>6284</v>
      </c>
      <c r="G1497" s="8">
        <v>54106</v>
      </c>
      <c r="H1497" s="8">
        <v>152851</v>
      </c>
      <c r="I1497" s="8">
        <v>953203.28094612085</v>
      </c>
      <c r="J1497" s="8">
        <v>500</v>
      </c>
      <c r="K1497" s="8">
        <v>500</v>
      </c>
      <c r="L1497" s="7">
        <f t="shared" si="95"/>
        <v>213241</v>
      </c>
      <c r="M1497" s="7">
        <f t="shared" si="92"/>
        <v>1166444.2809461209</v>
      </c>
      <c r="N1497" s="8"/>
      <c r="O1497" s="8"/>
    </row>
    <row r="1498" spans="1:15" x14ac:dyDescent="0.25">
      <c r="A1498" s="9">
        <v>61008</v>
      </c>
      <c r="B1498" s="9">
        <f t="shared" si="93"/>
        <v>6</v>
      </c>
      <c r="C1498" s="9">
        <f t="shared" si="94"/>
        <v>0</v>
      </c>
      <c r="D1498" s="7" t="s">
        <v>1405</v>
      </c>
      <c r="E1498" s="8">
        <v>1112</v>
      </c>
      <c r="F1498" s="8">
        <v>9609</v>
      </c>
      <c r="G1498" s="8">
        <v>87339</v>
      </c>
      <c r="H1498" s="8">
        <v>404207</v>
      </c>
      <c r="I1498" s="8">
        <v>748414.74633689923</v>
      </c>
      <c r="J1498" s="8">
        <v>500</v>
      </c>
      <c r="K1498" s="8">
        <v>500</v>
      </c>
      <c r="L1498" s="7">
        <f t="shared" si="95"/>
        <v>501155</v>
      </c>
      <c r="M1498" s="7">
        <f t="shared" si="92"/>
        <v>1249569.7463368992</v>
      </c>
      <c r="N1498" s="8"/>
      <c r="O1498" s="8"/>
    </row>
    <row r="1499" spans="1:15" x14ac:dyDescent="0.25">
      <c r="A1499" s="9">
        <v>61012</v>
      </c>
      <c r="B1499" s="9">
        <f t="shared" si="93"/>
        <v>6</v>
      </c>
      <c r="C1499" s="9">
        <f t="shared" si="94"/>
        <v>0</v>
      </c>
      <c r="D1499" s="7" t="s">
        <v>1406</v>
      </c>
      <c r="E1499" s="8">
        <v>2255</v>
      </c>
      <c r="F1499" s="8">
        <v>4727</v>
      </c>
      <c r="G1499" s="8">
        <v>159860</v>
      </c>
      <c r="H1499" s="8">
        <v>657368</v>
      </c>
      <c r="I1499" s="8">
        <v>1680873.4189110631</v>
      </c>
      <c r="J1499" s="8">
        <v>500</v>
      </c>
      <c r="K1499" s="8">
        <v>500</v>
      </c>
      <c r="L1499" s="7">
        <f t="shared" si="95"/>
        <v>821955</v>
      </c>
      <c r="M1499" s="7">
        <f t="shared" si="92"/>
        <v>2502828.4189110631</v>
      </c>
      <c r="N1499" s="8"/>
      <c r="O1499" s="8"/>
    </row>
    <row r="1500" spans="1:15" x14ac:dyDescent="0.25">
      <c r="A1500" s="9">
        <v>61013</v>
      </c>
      <c r="B1500" s="9">
        <f t="shared" si="93"/>
        <v>6</v>
      </c>
      <c r="C1500" s="9">
        <f t="shared" si="94"/>
        <v>0</v>
      </c>
      <c r="D1500" s="7" t="s">
        <v>1407</v>
      </c>
      <c r="E1500" s="8">
        <v>2279</v>
      </c>
      <c r="F1500" s="8">
        <v>10447</v>
      </c>
      <c r="G1500" s="8">
        <v>93654</v>
      </c>
      <c r="H1500" s="8">
        <v>218202</v>
      </c>
      <c r="I1500" s="8">
        <v>1684992.8992755858</v>
      </c>
      <c r="J1500" s="8">
        <v>500</v>
      </c>
      <c r="K1500" s="8">
        <v>500</v>
      </c>
      <c r="L1500" s="7">
        <f t="shared" si="95"/>
        <v>322303</v>
      </c>
      <c r="M1500" s="7">
        <f t="shared" si="92"/>
        <v>2007295.8992755858</v>
      </c>
      <c r="N1500" s="8"/>
      <c r="O1500" s="8"/>
    </row>
    <row r="1501" spans="1:15" x14ac:dyDescent="0.25">
      <c r="A1501" s="9">
        <v>61016</v>
      </c>
      <c r="B1501" s="9">
        <f t="shared" si="93"/>
        <v>6</v>
      </c>
      <c r="C1501" s="9">
        <f t="shared" si="94"/>
        <v>0</v>
      </c>
      <c r="D1501" s="7" t="s">
        <v>1408</v>
      </c>
      <c r="E1501" s="8">
        <v>1996</v>
      </c>
      <c r="F1501" s="8">
        <v>7977</v>
      </c>
      <c r="G1501" s="8">
        <v>98769</v>
      </c>
      <c r="H1501" s="8">
        <v>165101</v>
      </c>
      <c r="I1501" s="8">
        <v>1455285.7805549921</v>
      </c>
      <c r="J1501" s="8">
        <v>500</v>
      </c>
      <c r="K1501" s="8">
        <v>500</v>
      </c>
      <c r="L1501" s="7">
        <f t="shared" si="95"/>
        <v>271847</v>
      </c>
      <c r="M1501" s="7">
        <f t="shared" si="92"/>
        <v>1727132.7805549921</v>
      </c>
      <c r="N1501" s="8"/>
      <c r="O1501" s="8"/>
    </row>
    <row r="1502" spans="1:15" x14ac:dyDescent="0.25">
      <c r="A1502" s="9">
        <v>61017</v>
      </c>
      <c r="B1502" s="9">
        <f t="shared" si="93"/>
        <v>6</v>
      </c>
      <c r="C1502" s="9">
        <f t="shared" si="94"/>
        <v>0</v>
      </c>
      <c r="D1502" s="7" t="s">
        <v>1409</v>
      </c>
      <c r="E1502" s="8">
        <v>1410</v>
      </c>
      <c r="F1502" s="8">
        <v>8853</v>
      </c>
      <c r="G1502" s="8">
        <v>47136</v>
      </c>
      <c r="H1502" s="8">
        <v>86270</v>
      </c>
      <c r="I1502" s="8">
        <v>1032481.4173932478</v>
      </c>
      <c r="J1502" s="8">
        <v>500</v>
      </c>
      <c r="K1502" s="8">
        <v>500</v>
      </c>
      <c r="L1502" s="7">
        <f t="shared" si="95"/>
        <v>142259</v>
      </c>
      <c r="M1502" s="7">
        <f t="shared" si="92"/>
        <v>1174740.4173932478</v>
      </c>
      <c r="N1502" s="8"/>
      <c r="O1502" s="8"/>
    </row>
    <row r="1503" spans="1:15" x14ac:dyDescent="0.25">
      <c r="A1503" s="9">
        <v>61019</v>
      </c>
      <c r="B1503" s="9">
        <f t="shared" si="93"/>
        <v>6</v>
      </c>
      <c r="C1503" s="9">
        <f t="shared" si="94"/>
        <v>0</v>
      </c>
      <c r="D1503" s="7" t="s">
        <v>1410</v>
      </c>
      <c r="E1503" s="8">
        <v>1240</v>
      </c>
      <c r="F1503" s="8">
        <v>4791</v>
      </c>
      <c r="G1503" s="8">
        <v>57235</v>
      </c>
      <c r="H1503" s="8">
        <v>198333</v>
      </c>
      <c r="I1503" s="8">
        <v>926092.34944679076</v>
      </c>
      <c r="J1503" s="8">
        <v>500</v>
      </c>
      <c r="K1503" s="8">
        <v>500</v>
      </c>
      <c r="L1503" s="7">
        <f t="shared" si="95"/>
        <v>260359</v>
      </c>
      <c r="M1503" s="7">
        <f t="shared" si="92"/>
        <v>1186451.3494467908</v>
      </c>
      <c r="N1503" s="8"/>
      <c r="O1503" s="8"/>
    </row>
    <row r="1504" spans="1:15" x14ac:dyDescent="0.25">
      <c r="A1504" s="9">
        <v>61020</v>
      </c>
      <c r="B1504" s="9">
        <f t="shared" si="93"/>
        <v>6</v>
      </c>
      <c r="C1504" s="9">
        <f t="shared" si="94"/>
        <v>0</v>
      </c>
      <c r="D1504" s="7" t="s">
        <v>1411</v>
      </c>
      <c r="E1504" s="8">
        <v>1256</v>
      </c>
      <c r="F1504" s="8">
        <v>7829</v>
      </c>
      <c r="G1504" s="8">
        <v>60880</v>
      </c>
      <c r="H1504" s="8">
        <v>206452</v>
      </c>
      <c r="I1504" s="8">
        <v>900566.2986292342</v>
      </c>
      <c r="J1504" s="8">
        <v>500</v>
      </c>
      <c r="K1504" s="8">
        <v>500</v>
      </c>
      <c r="L1504" s="7">
        <f t="shared" si="95"/>
        <v>275161</v>
      </c>
      <c r="M1504" s="7">
        <f t="shared" si="92"/>
        <v>1175727.2986292341</v>
      </c>
      <c r="N1504" s="8"/>
      <c r="O1504" s="8"/>
    </row>
    <row r="1505" spans="1:15" x14ac:dyDescent="0.25">
      <c r="A1505" s="9">
        <v>61021</v>
      </c>
      <c r="B1505" s="9">
        <f t="shared" si="93"/>
        <v>6</v>
      </c>
      <c r="C1505" s="9">
        <f t="shared" si="94"/>
        <v>0</v>
      </c>
      <c r="D1505" s="7" t="s">
        <v>2142</v>
      </c>
      <c r="E1505" s="8">
        <v>2073</v>
      </c>
      <c r="F1505" s="8">
        <v>4164</v>
      </c>
      <c r="G1505" s="8">
        <v>169666</v>
      </c>
      <c r="H1505" s="8">
        <v>1370784</v>
      </c>
      <c r="I1505" s="8">
        <v>1402844.1545225976</v>
      </c>
      <c r="J1505" s="8">
        <v>500</v>
      </c>
      <c r="K1505" s="8">
        <v>500</v>
      </c>
      <c r="L1505" s="7">
        <f t="shared" si="95"/>
        <v>1544614</v>
      </c>
      <c r="M1505" s="7">
        <f t="shared" si="92"/>
        <v>2947458.1545225978</v>
      </c>
      <c r="N1505" s="8"/>
      <c r="O1505" s="8"/>
    </row>
    <row r="1506" spans="1:15" x14ac:dyDescent="0.25">
      <c r="A1506" s="9">
        <v>61024</v>
      </c>
      <c r="B1506" s="9">
        <f t="shared" si="93"/>
        <v>6</v>
      </c>
      <c r="C1506" s="9">
        <f t="shared" si="94"/>
        <v>0</v>
      </c>
      <c r="D1506" s="7" t="s">
        <v>1412</v>
      </c>
      <c r="E1506" s="8">
        <v>2198</v>
      </c>
      <c r="F1506" s="8">
        <v>9184</v>
      </c>
      <c r="G1506" s="8">
        <v>73997</v>
      </c>
      <c r="H1506" s="8">
        <v>149828</v>
      </c>
      <c r="I1506" s="8">
        <v>1628144.5571182161</v>
      </c>
      <c r="J1506" s="8">
        <v>500</v>
      </c>
      <c r="K1506" s="8">
        <v>500</v>
      </c>
      <c r="L1506" s="7">
        <f t="shared" si="95"/>
        <v>233009</v>
      </c>
      <c r="M1506" s="7">
        <f t="shared" si="92"/>
        <v>1861153.5571182161</v>
      </c>
      <c r="N1506" s="8"/>
      <c r="O1506" s="8"/>
    </row>
    <row r="1507" spans="1:15" x14ac:dyDescent="0.25">
      <c r="A1507" s="9">
        <v>61027</v>
      </c>
      <c r="B1507" s="9">
        <f t="shared" si="93"/>
        <v>6</v>
      </c>
      <c r="C1507" s="9">
        <f t="shared" si="94"/>
        <v>0</v>
      </c>
      <c r="D1507" s="7" t="s">
        <v>1413</v>
      </c>
      <c r="E1507" s="8">
        <v>1471</v>
      </c>
      <c r="F1507" s="8">
        <v>11694</v>
      </c>
      <c r="G1507" s="8">
        <v>75209</v>
      </c>
      <c r="H1507" s="8">
        <v>262933</v>
      </c>
      <c r="I1507" s="8">
        <v>1063669.8239238712</v>
      </c>
      <c r="J1507" s="8">
        <v>500</v>
      </c>
      <c r="K1507" s="8">
        <v>500</v>
      </c>
      <c r="L1507" s="7">
        <f t="shared" si="95"/>
        <v>349836</v>
      </c>
      <c r="M1507" s="7">
        <f t="shared" si="92"/>
        <v>1413505.8239238712</v>
      </c>
      <c r="N1507" s="8"/>
      <c r="O1507" s="8"/>
    </row>
    <row r="1508" spans="1:15" x14ac:dyDescent="0.25">
      <c r="A1508" s="9">
        <v>61030</v>
      </c>
      <c r="B1508" s="9">
        <f t="shared" si="93"/>
        <v>6</v>
      </c>
      <c r="C1508" s="9">
        <f t="shared" si="94"/>
        <v>0</v>
      </c>
      <c r="D1508" s="7" t="s">
        <v>2143</v>
      </c>
      <c r="E1508" s="8">
        <v>1744</v>
      </c>
      <c r="F1508" s="8">
        <v>5548</v>
      </c>
      <c r="G1508" s="8">
        <v>75151</v>
      </c>
      <c r="H1508" s="8">
        <v>109980</v>
      </c>
      <c r="I1508" s="8">
        <v>1279254.0486030171</v>
      </c>
      <c r="J1508" s="8">
        <v>500</v>
      </c>
      <c r="K1508" s="8">
        <v>500</v>
      </c>
      <c r="L1508" s="7">
        <f t="shared" si="95"/>
        <v>190679</v>
      </c>
      <c r="M1508" s="7">
        <f t="shared" si="92"/>
        <v>1469933.0486030171</v>
      </c>
      <c r="N1508" s="8"/>
      <c r="O1508" s="8"/>
    </row>
    <row r="1509" spans="1:15" x14ac:dyDescent="0.25">
      <c r="A1509" s="9">
        <v>61032</v>
      </c>
      <c r="B1509" s="9">
        <f t="shared" si="93"/>
        <v>6</v>
      </c>
      <c r="C1509" s="9">
        <f t="shared" si="94"/>
        <v>0</v>
      </c>
      <c r="D1509" s="7" t="s">
        <v>2144</v>
      </c>
      <c r="E1509" s="8">
        <v>2033</v>
      </c>
      <c r="F1509" s="8">
        <v>10014</v>
      </c>
      <c r="G1509" s="8">
        <v>94036</v>
      </c>
      <c r="H1509" s="8">
        <v>145329</v>
      </c>
      <c r="I1509" s="8">
        <v>1495267.664617389</v>
      </c>
      <c r="J1509" s="8">
        <v>500</v>
      </c>
      <c r="K1509" s="8">
        <v>500</v>
      </c>
      <c r="L1509" s="7">
        <f t="shared" si="95"/>
        <v>249379</v>
      </c>
      <c r="M1509" s="7">
        <f t="shared" si="92"/>
        <v>1744646.664617389</v>
      </c>
      <c r="N1509" s="8"/>
      <c r="O1509" s="8"/>
    </row>
    <row r="1510" spans="1:15" x14ac:dyDescent="0.25">
      <c r="A1510" s="9">
        <v>61033</v>
      </c>
      <c r="B1510" s="9">
        <f t="shared" si="93"/>
        <v>6</v>
      </c>
      <c r="C1510" s="9">
        <f t="shared" si="94"/>
        <v>0</v>
      </c>
      <c r="D1510" s="7" t="s">
        <v>2145</v>
      </c>
      <c r="E1510" s="8">
        <v>2211</v>
      </c>
      <c r="F1510" s="8">
        <v>13647</v>
      </c>
      <c r="G1510" s="8">
        <v>93642</v>
      </c>
      <c r="H1510" s="8">
        <v>200682</v>
      </c>
      <c r="I1510" s="8">
        <v>1626802.5869663376</v>
      </c>
      <c r="J1510" s="8">
        <v>500</v>
      </c>
      <c r="K1510" s="8">
        <v>500</v>
      </c>
      <c r="L1510" s="7">
        <f t="shared" si="95"/>
        <v>307971</v>
      </c>
      <c r="M1510" s="7">
        <f t="shared" si="92"/>
        <v>1934773.5869663376</v>
      </c>
      <c r="N1510" s="8"/>
      <c r="O1510" s="8"/>
    </row>
    <row r="1511" spans="1:15" x14ac:dyDescent="0.25">
      <c r="A1511" s="9">
        <v>61043</v>
      </c>
      <c r="B1511" s="9">
        <f t="shared" si="93"/>
        <v>6</v>
      </c>
      <c r="C1511" s="9">
        <f t="shared" si="94"/>
        <v>0</v>
      </c>
      <c r="D1511" s="7" t="s">
        <v>1414</v>
      </c>
      <c r="E1511" s="8">
        <v>3197</v>
      </c>
      <c r="F1511" s="8">
        <v>5077</v>
      </c>
      <c r="G1511" s="8">
        <v>179042</v>
      </c>
      <c r="H1511" s="8">
        <v>581849</v>
      </c>
      <c r="I1511" s="8">
        <v>2300595.903178453</v>
      </c>
      <c r="J1511" s="8">
        <v>500</v>
      </c>
      <c r="K1511" s="8">
        <v>500</v>
      </c>
      <c r="L1511" s="7">
        <f t="shared" si="95"/>
        <v>765968</v>
      </c>
      <c r="M1511" s="7">
        <f t="shared" si="92"/>
        <v>3066563.903178453</v>
      </c>
      <c r="N1511" s="8"/>
      <c r="O1511" s="8"/>
    </row>
    <row r="1512" spans="1:15" x14ac:dyDescent="0.25">
      <c r="A1512" s="9">
        <v>61045</v>
      </c>
      <c r="B1512" s="9">
        <f t="shared" si="93"/>
        <v>6</v>
      </c>
      <c r="C1512" s="9">
        <f t="shared" si="94"/>
        <v>0</v>
      </c>
      <c r="D1512" s="7" t="s">
        <v>1415</v>
      </c>
      <c r="E1512" s="8">
        <v>5472</v>
      </c>
      <c r="F1512" s="8">
        <v>6002</v>
      </c>
      <c r="G1512" s="8">
        <v>325372</v>
      </c>
      <c r="H1512" s="8">
        <v>732273</v>
      </c>
      <c r="I1512" s="8">
        <v>4046731.584690962</v>
      </c>
      <c r="J1512" s="8">
        <v>500</v>
      </c>
      <c r="K1512" s="8">
        <v>500</v>
      </c>
      <c r="L1512" s="7">
        <f t="shared" si="95"/>
        <v>1063647</v>
      </c>
      <c r="M1512" s="7">
        <f t="shared" si="92"/>
        <v>5110378.584690962</v>
      </c>
      <c r="N1512" s="8"/>
      <c r="O1512" s="8"/>
    </row>
    <row r="1513" spans="1:15" x14ac:dyDescent="0.25">
      <c r="A1513" s="9">
        <v>61049</v>
      </c>
      <c r="B1513" s="9">
        <f t="shared" si="93"/>
        <v>6</v>
      </c>
      <c r="C1513" s="9">
        <f t="shared" si="94"/>
        <v>0</v>
      </c>
      <c r="D1513" s="7" t="s">
        <v>2146</v>
      </c>
      <c r="E1513" s="8">
        <v>2547</v>
      </c>
      <c r="F1513" s="8">
        <v>12124</v>
      </c>
      <c r="G1513" s="8">
        <v>163377</v>
      </c>
      <c r="H1513" s="8">
        <v>510011</v>
      </c>
      <c r="I1513" s="8">
        <v>1888593.6174736181</v>
      </c>
      <c r="J1513" s="8">
        <v>500</v>
      </c>
      <c r="K1513" s="8">
        <v>500</v>
      </c>
      <c r="L1513" s="7">
        <f t="shared" si="95"/>
        <v>685512</v>
      </c>
      <c r="M1513" s="7">
        <f t="shared" si="92"/>
        <v>2574105.6174736181</v>
      </c>
      <c r="N1513" s="8"/>
      <c r="O1513" s="8"/>
    </row>
    <row r="1514" spans="1:15" x14ac:dyDescent="0.25">
      <c r="A1514" s="9">
        <v>61050</v>
      </c>
      <c r="B1514" s="9">
        <f t="shared" si="93"/>
        <v>6</v>
      </c>
      <c r="C1514" s="9">
        <f t="shared" si="94"/>
        <v>0</v>
      </c>
      <c r="D1514" s="7" t="s">
        <v>1416</v>
      </c>
      <c r="E1514" s="8">
        <v>3251</v>
      </c>
      <c r="F1514" s="8">
        <v>24494</v>
      </c>
      <c r="G1514" s="8">
        <v>132791</v>
      </c>
      <c r="H1514" s="8">
        <v>461166</v>
      </c>
      <c r="I1514" s="8">
        <v>2434075.5373425605</v>
      </c>
      <c r="J1514" s="8">
        <v>500</v>
      </c>
      <c r="K1514" s="8">
        <v>500</v>
      </c>
      <c r="L1514" s="7">
        <f t="shared" si="95"/>
        <v>618451</v>
      </c>
      <c r="M1514" s="7">
        <f t="shared" si="92"/>
        <v>3052526.5373425605</v>
      </c>
      <c r="N1514" s="8"/>
      <c r="O1514" s="8"/>
    </row>
    <row r="1515" spans="1:15" x14ac:dyDescent="0.25">
      <c r="A1515" s="9">
        <v>61051</v>
      </c>
      <c r="B1515" s="9">
        <f t="shared" si="93"/>
        <v>6</v>
      </c>
      <c r="C1515" s="9">
        <f t="shared" si="94"/>
        <v>0</v>
      </c>
      <c r="D1515" s="7" t="s">
        <v>1417</v>
      </c>
      <c r="E1515" s="8">
        <v>2816</v>
      </c>
      <c r="F1515" s="8">
        <v>10030</v>
      </c>
      <c r="G1515" s="8">
        <v>195666</v>
      </c>
      <c r="H1515" s="8">
        <v>657481</v>
      </c>
      <c r="I1515" s="8">
        <v>2020058.1623953884</v>
      </c>
      <c r="J1515" s="8">
        <v>500</v>
      </c>
      <c r="K1515" s="8">
        <v>500</v>
      </c>
      <c r="L1515" s="7">
        <f t="shared" si="95"/>
        <v>863177</v>
      </c>
      <c r="M1515" s="7">
        <f t="shared" si="92"/>
        <v>2883235.1623953884</v>
      </c>
      <c r="N1515" s="8"/>
      <c r="O1515" s="8"/>
    </row>
    <row r="1516" spans="1:15" x14ac:dyDescent="0.25">
      <c r="A1516" s="9">
        <v>61052</v>
      </c>
      <c r="B1516" s="9">
        <f t="shared" si="93"/>
        <v>6</v>
      </c>
      <c r="C1516" s="9">
        <f t="shared" si="94"/>
        <v>0</v>
      </c>
      <c r="D1516" s="7" t="s">
        <v>1418</v>
      </c>
      <c r="E1516" s="8">
        <v>2735</v>
      </c>
      <c r="F1516" s="8">
        <v>14147</v>
      </c>
      <c r="G1516" s="8">
        <v>127696</v>
      </c>
      <c r="H1516" s="8">
        <v>240443</v>
      </c>
      <c r="I1516" s="8">
        <v>1998553.6083309948</v>
      </c>
      <c r="J1516" s="8">
        <v>500</v>
      </c>
      <c r="K1516" s="8">
        <v>500</v>
      </c>
      <c r="L1516" s="7">
        <f t="shared" si="95"/>
        <v>382286</v>
      </c>
      <c r="M1516" s="7">
        <f t="shared" si="92"/>
        <v>2380839.6083309948</v>
      </c>
      <c r="N1516" s="8"/>
      <c r="O1516" s="8"/>
    </row>
    <row r="1517" spans="1:15" x14ac:dyDescent="0.25">
      <c r="A1517" s="9">
        <v>61053</v>
      </c>
      <c r="B1517" s="9">
        <f t="shared" si="93"/>
        <v>6</v>
      </c>
      <c r="C1517" s="9">
        <f t="shared" si="94"/>
        <v>1</v>
      </c>
      <c r="D1517" s="7" t="s">
        <v>1419</v>
      </c>
      <c r="E1517" s="8">
        <v>11531</v>
      </c>
      <c r="F1517" s="8">
        <v>11983</v>
      </c>
      <c r="G1517" s="8">
        <v>920264</v>
      </c>
      <c r="H1517" s="8">
        <v>4440150</v>
      </c>
      <c r="I1517" s="8">
        <v>9558173.7350922395</v>
      </c>
      <c r="J1517" s="8">
        <v>500</v>
      </c>
      <c r="K1517" s="8">
        <v>500</v>
      </c>
      <c r="L1517" s="7">
        <f t="shared" si="95"/>
        <v>5372397</v>
      </c>
      <c r="M1517" s="7">
        <f t="shared" si="92"/>
        <v>14930570.735092239</v>
      </c>
      <c r="N1517" s="8"/>
      <c r="O1517" s="8"/>
    </row>
    <row r="1518" spans="1:15" x14ac:dyDescent="0.25">
      <c r="A1518" s="9">
        <v>61054</v>
      </c>
      <c r="B1518" s="9">
        <f t="shared" si="93"/>
        <v>6</v>
      </c>
      <c r="C1518" s="9">
        <f t="shared" si="94"/>
        <v>0</v>
      </c>
      <c r="D1518" s="7" t="s">
        <v>2147</v>
      </c>
      <c r="E1518" s="8">
        <v>3775</v>
      </c>
      <c r="F1518" s="8">
        <v>28993</v>
      </c>
      <c r="G1518" s="8">
        <v>163930</v>
      </c>
      <c r="H1518" s="8">
        <v>247657</v>
      </c>
      <c r="I1518" s="8">
        <v>2852499.3434555279</v>
      </c>
      <c r="J1518" s="8">
        <v>500</v>
      </c>
      <c r="K1518" s="8">
        <v>500</v>
      </c>
      <c r="L1518" s="7">
        <f t="shared" si="95"/>
        <v>440580</v>
      </c>
      <c r="M1518" s="7">
        <f t="shared" si="92"/>
        <v>3293079.3434555279</v>
      </c>
      <c r="N1518" s="8"/>
      <c r="O1518" s="8"/>
    </row>
    <row r="1519" spans="1:15" x14ac:dyDescent="0.25">
      <c r="A1519" s="9">
        <v>61055</v>
      </c>
      <c r="B1519" s="9">
        <f t="shared" si="93"/>
        <v>6</v>
      </c>
      <c r="C1519" s="9">
        <f t="shared" si="94"/>
        <v>0</v>
      </c>
      <c r="D1519" s="7" t="s">
        <v>2148</v>
      </c>
      <c r="E1519" s="8">
        <v>1509</v>
      </c>
      <c r="F1519" s="8">
        <v>13213</v>
      </c>
      <c r="G1519" s="8">
        <v>74053</v>
      </c>
      <c r="H1519" s="8">
        <v>127664</v>
      </c>
      <c r="I1519" s="8">
        <v>1101802.6214372562</v>
      </c>
      <c r="J1519" s="8">
        <v>500</v>
      </c>
      <c r="K1519" s="8">
        <v>500</v>
      </c>
      <c r="L1519" s="7">
        <f t="shared" si="95"/>
        <v>214930</v>
      </c>
      <c r="M1519" s="7">
        <f t="shared" si="92"/>
        <v>1316732.6214372562</v>
      </c>
      <c r="N1519" s="8"/>
      <c r="O1519" s="8"/>
    </row>
    <row r="1520" spans="1:15" x14ac:dyDescent="0.25">
      <c r="A1520" s="9">
        <v>61056</v>
      </c>
      <c r="B1520" s="9">
        <f t="shared" si="93"/>
        <v>6</v>
      </c>
      <c r="C1520" s="9">
        <f t="shared" si="94"/>
        <v>0</v>
      </c>
      <c r="D1520" s="7" t="s">
        <v>2149</v>
      </c>
      <c r="E1520" s="8">
        <v>4046</v>
      </c>
      <c r="F1520" s="8">
        <v>39028</v>
      </c>
      <c r="G1520" s="8">
        <v>194911</v>
      </c>
      <c r="H1520" s="8">
        <v>645258</v>
      </c>
      <c r="I1520" s="8">
        <v>2914449.6675444446</v>
      </c>
      <c r="J1520" s="8">
        <v>500</v>
      </c>
      <c r="K1520" s="8">
        <v>500</v>
      </c>
      <c r="L1520" s="7">
        <f t="shared" si="95"/>
        <v>879197</v>
      </c>
      <c r="M1520" s="7">
        <f t="shared" si="92"/>
        <v>3793646.6675444446</v>
      </c>
      <c r="N1520" s="8"/>
      <c r="O1520" s="8"/>
    </row>
    <row r="1521" spans="1:15" x14ac:dyDescent="0.25">
      <c r="A1521" s="9">
        <v>61057</v>
      </c>
      <c r="B1521" s="9">
        <f t="shared" si="93"/>
        <v>6</v>
      </c>
      <c r="C1521" s="9">
        <f t="shared" si="94"/>
        <v>0</v>
      </c>
      <c r="D1521" s="7" t="s">
        <v>1420</v>
      </c>
      <c r="E1521" s="8">
        <v>2294</v>
      </c>
      <c r="F1521" s="8">
        <v>23348</v>
      </c>
      <c r="G1521" s="8">
        <v>106570</v>
      </c>
      <c r="H1521" s="8">
        <v>712928</v>
      </c>
      <c r="I1521" s="8">
        <v>1587383.4292719734</v>
      </c>
      <c r="J1521" s="8">
        <v>500</v>
      </c>
      <c r="K1521" s="8">
        <v>500</v>
      </c>
      <c r="L1521" s="7">
        <f t="shared" si="95"/>
        <v>842846</v>
      </c>
      <c r="M1521" s="7">
        <f t="shared" si="92"/>
        <v>2430229.4292719737</v>
      </c>
      <c r="N1521" s="8"/>
      <c r="O1521" s="8"/>
    </row>
    <row r="1522" spans="1:15" x14ac:dyDescent="0.25">
      <c r="A1522" s="9">
        <v>61058</v>
      </c>
      <c r="B1522" s="9">
        <f t="shared" si="93"/>
        <v>6</v>
      </c>
      <c r="C1522" s="9">
        <f t="shared" si="94"/>
        <v>0</v>
      </c>
      <c r="D1522" s="7" t="s">
        <v>2184</v>
      </c>
      <c r="E1522" s="8">
        <v>4867</v>
      </c>
      <c r="F1522" s="8">
        <v>15547</v>
      </c>
      <c r="G1522" s="8">
        <v>247282</v>
      </c>
      <c r="H1522" s="8">
        <v>1104017</v>
      </c>
      <c r="I1522" s="8">
        <v>3506812.631865527</v>
      </c>
      <c r="J1522" s="8">
        <v>500</v>
      </c>
      <c r="K1522" s="8">
        <v>500</v>
      </c>
      <c r="L1522" s="7">
        <f t="shared" si="95"/>
        <v>1366846</v>
      </c>
      <c r="M1522" s="7">
        <f t="shared" si="92"/>
        <v>4873658.6318655275</v>
      </c>
      <c r="N1522" s="8"/>
      <c r="O1522" s="8"/>
    </row>
    <row r="1523" spans="1:15" x14ac:dyDescent="0.25">
      <c r="A1523" s="9">
        <v>61059</v>
      </c>
      <c r="B1523" s="9">
        <f t="shared" si="93"/>
        <v>6</v>
      </c>
      <c r="C1523" s="9">
        <f t="shared" si="94"/>
        <v>0</v>
      </c>
      <c r="D1523" s="7" t="s">
        <v>1421</v>
      </c>
      <c r="E1523" s="8">
        <v>5197</v>
      </c>
      <c r="F1523" s="8">
        <v>16348</v>
      </c>
      <c r="G1523" s="8">
        <v>246115</v>
      </c>
      <c r="H1523" s="8">
        <v>1211077</v>
      </c>
      <c r="I1523" s="8">
        <v>3751060.8239247869</v>
      </c>
      <c r="J1523" s="8">
        <v>500</v>
      </c>
      <c r="K1523" s="8">
        <v>500</v>
      </c>
      <c r="L1523" s="7">
        <f t="shared" si="95"/>
        <v>1473540</v>
      </c>
      <c r="M1523" s="7">
        <f t="shared" si="92"/>
        <v>5224600.8239247873</v>
      </c>
      <c r="N1523" s="8"/>
      <c r="O1523" s="8"/>
    </row>
    <row r="1524" spans="1:15" x14ac:dyDescent="0.25">
      <c r="A1524" s="9">
        <v>61101</v>
      </c>
      <c r="B1524" s="9">
        <f t="shared" si="93"/>
        <v>6</v>
      </c>
      <c r="C1524" s="9">
        <f t="shared" si="94"/>
        <v>0</v>
      </c>
      <c r="D1524" s="7" t="s">
        <v>1422</v>
      </c>
      <c r="E1524" s="8">
        <v>4367</v>
      </c>
      <c r="F1524" s="8">
        <v>15733</v>
      </c>
      <c r="G1524" s="8">
        <v>322922</v>
      </c>
      <c r="H1524" s="8">
        <v>832538</v>
      </c>
      <c r="I1524" s="8">
        <v>3236309.0086571868</v>
      </c>
      <c r="J1524" s="8">
        <v>500</v>
      </c>
      <c r="K1524" s="8">
        <v>500</v>
      </c>
      <c r="L1524" s="7">
        <f t="shared" si="95"/>
        <v>1171193</v>
      </c>
      <c r="M1524" s="7">
        <f t="shared" si="92"/>
        <v>4407502.0086571872</v>
      </c>
      <c r="N1524" s="8"/>
      <c r="O1524" s="8"/>
    </row>
    <row r="1525" spans="1:15" x14ac:dyDescent="0.25">
      <c r="A1525" s="9">
        <v>61105</v>
      </c>
      <c r="B1525" s="9">
        <f t="shared" si="93"/>
        <v>6</v>
      </c>
      <c r="C1525" s="9">
        <f t="shared" si="94"/>
        <v>0</v>
      </c>
      <c r="D1525" s="7" t="s">
        <v>1423</v>
      </c>
      <c r="E1525" s="8">
        <v>1038</v>
      </c>
      <c r="F1525" s="8">
        <v>11860</v>
      </c>
      <c r="G1525" s="8">
        <v>79551</v>
      </c>
      <c r="H1525" s="8">
        <v>194986</v>
      </c>
      <c r="I1525" s="8">
        <v>748925.52535542962</v>
      </c>
      <c r="J1525" s="8">
        <v>500</v>
      </c>
      <c r="K1525" s="8">
        <v>500</v>
      </c>
      <c r="L1525" s="7">
        <f t="shared" si="95"/>
        <v>286397</v>
      </c>
      <c r="M1525" s="7">
        <f t="shared" si="92"/>
        <v>1035322.5253554296</v>
      </c>
      <c r="N1525" s="8"/>
      <c r="O1525" s="8"/>
    </row>
    <row r="1526" spans="1:15" x14ac:dyDescent="0.25">
      <c r="A1526" s="9">
        <v>61106</v>
      </c>
      <c r="B1526" s="9">
        <f t="shared" si="93"/>
        <v>6</v>
      </c>
      <c r="C1526" s="9">
        <f t="shared" si="94"/>
        <v>0</v>
      </c>
      <c r="D1526" s="7" t="s">
        <v>1424</v>
      </c>
      <c r="E1526" s="8">
        <v>1628</v>
      </c>
      <c r="F1526" s="8">
        <v>15590</v>
      </c>
      <c r="G1526" s="8">
        <v>140968</v>
      </c>
      <c r="H1526" s="8">
        <v>334893</v>
      </c>
      <c r="I1526" s="8">
        <v>1160385.502998085</v>
      </c>
      <c r="J1526" s="8">
        <v>500</v>
      </c>
      <c r="K1526" s="8">
        <v>500</v>
      </c>
      <c r="L1526" s="7">
        <f t="shared" si="95"/>
        <v>491451</v>
      </c>
      <c r="M1526" s="7">
        <f t="shared" si="92"/>
        <v>1651836.502998085</v>
      </c>
      <c r="N1526" s="8"/>
      <c r="O1526" s="8"/>
    </row>
    <row r="1527" spans="1:15" x14ac:dyDescent="0.25">
      <c r="A1527" s="9">
        <v>61107</v>
      </c>
      <c r="B1527" s="9">
        <f t="shared" si="93"/>
        <v>6</v>
      </c>
      <c r="C1527" s="9">
        <f t="shared" si="94"/>
        <v>0</v>
      </c>
      <c r="D1527" s="7" t="s">
        <v>1425</v>
      </c>
      <c r="E1527" s="8">
        <v>1268</v>
      </c>
      <c r="F1527" s="8">
        <v>7576</v>
      </c>
      <c r="G1527" s="8">
        <v>91985</v>
      </c>
      <c r="H1527" s="8">
        <v>167241</v>
      </c>
      <c r="I1527" s="8">
        <v>922808.0286816014</v>
      </c>
      <c r="J1527" s="8">
        <v>500</v>
      </c>
      <c r="K1527" s="8">
        <v>500</v>
      </c>
      <c r="L1527" s="7">
        <f t="shared" si="95"/>
        <v>266802</v>
      </c>
      <c r="M1527" s="7">
        <f t="shared" si="92"/>
        <v>1189610.0286816014</v>
      </c>
      <c r="N1527" s="8"/>
      <c r="O1527" s="8"/>
    </row>
    <row r="1528" spans="1:15" x14ac:dyDescent="0.25">
      <c r="A1528" s="9">
        <v>61108</v>
      </c>
      <c r="B1528" s="9">
        <f t="shared" si="93"/>
        <v>6</v>
      </c>
      <c r="C1528" s="9">
        <f t="shared" si="94"/>
        <v>2</v>
      </c>
      <c r="D1528" s="7" t="s">
        <v>1426</v>
      </c>
      <c r="E1528" s="8">
        <v>24697</v>
      </c>
      <c r="F1528" s="8">
        <v>28946</v>
      </c>
      <c r="G1528" s="8">
        <v>2516926</v>
      </c>
      <c r="H1528" s="8">
        <v>13318726</v>
      </c>
      <c r="I1528" s="8">
        <v>23858004.332086265</v>
      </c>
      <c r="J1528" s="8">
        <v>500</v>
      </c>
      <c r="K1528" s="8">
        <v>500</v>
      </c>
      <c r="L1528" s="7">
        <f t="shared" si="95"/>
        <v>15864598</v>
      </c>
      <c r="M1528" s="7">
        <f t="shared" si="92"/>
        <v>39722602.332086265</v>
      </c>
      <c r="N1528" s="8"/>
      <c r="O1528" s="8"/>
    </row>
    <row r="1529" spans="1:15" x14ac:dyDescent="0.25">
      <c r="A1529" s="9">
        <v>61109</v>
      </c>
      <c r="B1529" s="9">
        <f t="shared" si="93"/>
        <v>6</v>
      </c>
      <c r="C1529" s="9">
        <f t="shared" si="94"/>
        <v>0</v>
      </c>
      <c r="D1529" s="7" t="s">
        <v>1427</v>
      </c>
      <c r="E1529" s="8">
        <v>1791</v>
      </c>
      <c r="F1529" s="8">
        <v>19282</v>
      </c>
      <c r="G1529" s="8">
        <v>122811</v>
      </c>
      <c r="H1529" s="8">
        <v>254894</v>
      </c>
      <c r="I1529" s="8">
        <v>1332036.1311698195</v>
      </c>
      <c r="J1529" s="8">
        <v>500</v>
      </c>
      <c r="K1529" s="8">
        <v>500</v>
      </c>
      <c r="L1529" s="7">
        <f t="shared" si="95"/>
        <v>396987</v>
      </c>
      <c r="M1529" s="7">
        <f t="shared" si="92"/>
        <v>1729023.1311698195</v>
      </c>
      <c r="N1529" s="8"/>
      <c r="O1529" s="8"/>
    </row>
    <row r="1530" spans="1:15" x14ac:dyDescent="0.25">
      <c r="A1530" s="9">
        <v>61110</v>
      </c>
      <c r="B1530" s="9">
        <f t="shared" si="93"/>
        <v>6</v>
      </c>
      <c r="C1530" s="9">
        <f t="shared" si="94"/>
        <v>0</v>
      </c>
      <c r="D1530" s="7" t="s">
        <v>1428</v>
      </c>
      <c r="E1530" s="8">
        <v>2548</v>
      </c>
      <c r="F1530" s="8">
        <v>4691</v>
      </c>
      <c r="G1530" s="8">
        <v>263450</v>
      </c>
      <c r="H1530" s="8">
        <v>1235270</v>
      </c>
      <c r="I1530" s="8">
        <v>1810730.5035735168</v>
      </c>
      <c r="J1530" s="8">
        <v>500</v>
      </c>
      <c r="K1530" s="8">
        <v>500</v>
      </c>
      <c r="L1530" s="7">
        <f t="shared" si="95"/>
        <v>1503411</v>
      </c>
      <c r="M1530" s="7">
        <f t="shared" si="92"/>
        <v>3314141.5035735168</v>
      </c>
      <c r="N1530" s="8"/>
      <c r="O1530" s="8"/>
    </row>
    <row r="1531" spans="1:15" x14ac:dyDescent="0.25">
      <c r="A1531" s="9">
        <v>61111</v>
      </c>
      <c r="B1531" s="9">
        <f t="shared" si="93"/>
        <v>6</v>
      </c>
      <c r="C1531" s="9">
        <f t="shared" si="94"/>
        <v>0</v>
      </c>
      <c r="D1531" s="7" t="s">
        <v>1429</v>
      </c>
      <c r="E1531" s="8">
        <v>1561</v>
      </c>
      <c r="F1531" s="8">
        <v>6389</v>
      </c>
      <c r="G1531" s="8">
        <v>120744</v>
      </c>
      <c r="H1531" s="8">
        <v>45763</v>
      </c>
      <c r="I1531" s="8">
        <v>1126025.7212045342</v>
      </c>
      <c r="J1531" s="8">
        <v>500</v>
      </c>
      <c r="K1531" s="8">
        <v>500</v>
      </c>
      <c r="L1531" s="7">
        <f t="shared" si="95"/>
        <v>172896</v>
      </c>
      <c r="M1531" s="7">
        <f t="shared" si="92"/>
        <v>1298921.7212045342</v>
      </c>
      <c r="N1531" s="8"/>
      <c r="O1531" s="8"/>
    </row>
    <row r="1532" spans="1:15" x14ac:dyDescent="0.25">
      <c r="A1532" s="9">
        <v>61112</v>
      </c>
      <c r="B1532" s="9">
        <f t="shared" si="93"/>
        <v>6</v>
      </c>
      <c r="C1532" s="9">
        <f t="shared" si="94"/>
        <v>0</v>
      </c>
      <c r="D1532" s="7" t="s">
        <v>1430</v>
      </c>
      <c r="E1532" s="8">
        <v>609</v>
      </c>
      <c r="F1532" s="8">
        <v>9955</v>
      </c>
      <c r="G1532" s="8">
        <v>28473</v>
      </c>
      <c r="H1532" s="8">
        <v>31682</v>
      </c>
      <c r="I1532" s="8">
        <v>447576.93601855257</v>
      </c>
      <c r="J1532" s="8">
        <v>500</v>
      </c>
      <c r="K1532" s="8">
        <v>500</v>
      </c>
      <c r="L1532" s="7">
        <f t="shared" si="95"/>
        <v>70110</v>
      </c>
      <c r="M1532" s="7">
        <f t="shared" si="92"/>
        <v>517686.93601855257</v>
      </c>
      <c r="N1532" s="8"/>
      <c r="O1532" s="8"/>
    </row>
    <row r="1533" spans="1:15" x14ac:dyDescent="0.25">
      <c r="A1533" s="9">
        <v>61113</v>
      </c>
      <c r="B1533" s="9">
        <f t="shared" si="93"/>
        <v>6</v>
      </c>
      <c r="C1533" s="9">
        <f t="shared" si="94"/>
        <v>0</v>
      </c>
      <c r="D1533" s="7" t="s">
        <v>2150</v>
      </c>
      <c r="E1533" s="8">
        <v>2990</v>
      </c>
      <c r="F1533" s="8">
        <v>14391</v>
      </c>
      <c r="G1533" s="8">
        <v>195205</v>
      </c>
      <c r="H1533" s="8">
        <v>653220</v>
      </c>
      <c r="I1533" s="8">
        <v>2167124.0733275297</v>
      </c>
      <c r="J1533" s="8">
        <v>500</v>
      </c>
      <c r="K1533" s="8">
        <v>500</v>
      </c>
      <c r="L1533" s="7">
        <f t="shared" si="95"/>
        <v>862816</v>
      </c>
      <c r="M1533" s="7">
        <f t="shared" si="92"/>
        <v>3029940.0733275297</v>
      </c>
      <c r="N1533" s="8"/>
      <c r="O1533" s="8"/>
    </row>
    <row r="1534" spans="1:15" x14ac:dyDescent="0.25">
      <c r="A1534" s="9">
        <v>61114</v>
      </c>
      <c r="B1534" s="9">
        <f t="shared" si="93"/>
        <v>6</v>
      </c>
      <c r="C1534" s="9">
        <f t="shared" si="94"/>
        <v>0</v>
      </c>
      <c r="D1534" s="7" t="s">
        <v>2151</v>
      </c>
      <c r="E1534" s="8">
        <v>2368</v>
      </c>
      <c r="F1534" s="8">
        <v>7840</v>
      </c>
      <c r="G1534" s="8">
        <v>265096</v>
      </c>
      <c r="H1534" s="8">
        <v>987436</v>
      </c>
      <c r="I1534" s="8">
        <v>1643009.6326992451</v>
      </c>
      <c r="J1534" s="8">
        <v>500</v>
      </c>
      <c r="K1534" s="8">
        <v>500</v>
      </c>
      <c r="L1534" s="7">
        <f t="shared" si="95"/>
        <v>1260372</v>
      </c>
      <c r="M1534" s="7">
        <f t="shared" si="92"/>
        <v>2903381.6326992451</v>
      </c>
      <c r="N1534" s="8"/>
      <c r="O1534" s="8"/>
    </row>
    <row r="1535" spans="1:15" x14ac:dyDescent="0.25">
      <c r="A1535" s="9">
        <v>61115</v>
      </c>
      <c r="B1535" s="9">
        <f t="shared" si="93"/>
        <v>6</v>
      </c>
      <c r="C1535" s="9">
        <f t="shared" si="94"/>
        <v>0</v>
      </c>
      <c r="D1535" s="7" t="s">
        <v>2152</v>
      </c>
      <c r="E1535" s="8">
        <v>1927</v>
      </c>
      <c r="F1535" s="8">
        <v>18831</v>
      </c>
      <c r="G1535" s="8">
        <v>114472</v>
      </c>
      <c r="H1535" s="8">
        <v>236508</v>
      </c>
      <c r="I1535" s="8">
        <v>1428044.7749144281</v>
      </c>
      <c r="J1535" s="8">
        <v>500</v>
      </c>
      <c r="K1535" s="8">
        <v>500</v>
      </c>
      <c r="L1535" s="7">
        <f t="shared" si="95"/>
        <v>369811</v>
      </c>
      <c r="M1535" s="7">
        <f t="shared" si="92"/>
        <v>1797855.7749144281</v>
      </c>
      <c r="N1535" s="8"/>
      <c r="O1535" s="8"/>
    </row>
    <row r="1536" spans="1:15" x14ac:dyDescent="0.25">
      <c r="A1536" s="9">
        <v>61116</v>
      </c>
      <c r="B1536" s="9">
        <f t="shared" si="93"/>
        <v>6</v>
      </c>
      <c r="C1536" s="9">
        <f t="shared" si="94"/>
        <v>0</v>
      </c>
      <c r="D1536" s="7" t="s">
        <v>1431</v>
      </c>
      <c r="E1536" s="8">
        <v>1389</v>
      </c>
      <c r="F1536" s="8">
        <v>3934</v>
      </c>
      <c r="G1536" s="8">
        <v>153425</v>
      </c>
      <c r="H1536" s="8">
        <v>736212</v>
      </c>
      <c r="I1536" s="8">
        <v>938465.74133476976</v>
      </c>
      <c r="J1536" s="8">
        <v>500</v>
      </c>
      <c r="K1536" s="8">
        <v>500</v>
      </c>
      <c r="L1536" s="7">
        <f t="shared" si="95"/>
        <v>893571</v>
      </c>
      <c r="M1536" s="7">
        <f t="shared" si="92"/>
        <v>1832036.7413347699</v>
      </c>
      <c r="N1536" s="8"/>
      <c r="O1536" s="8"/>
    </row>
    <row r="1537" spans="1:15" x14ac:dyDescent="0.25">
      <c r="A1537" s="9">
        <v>61118</v>
      </c>
      <c r="B1537" s="9">
        <f t="shared" si="93"/>
        <v>6</v>
      </c>
      <c r="C1537" s="9">
        <f t="shared" si="94"/>
        <v>0</v>
      </c>
      <c r="D1537" s="7" t="s">
        <v>1432</v>
      </c>
      <c r="E1537" s="8">
        <v>994</v>
      </c>
      <c r="F1537" s="8">
        <v>5881</v>
      </c>
      <c r="G1537" s="8">
        <v>85151</v>
      </c>
      <c r="H1537" s="8">
        <v>140181</v>
      </c>
      <c r="I1537" s="8">
        <v>766225.01370555465</v>
      </c>
      <c r="J1537" s="8">
        <v>500</v>
      </c>
      <c r="K1537" s="8">
        <v>500</v>
      </c>
      <c r="L1537" s="7">
        <f t="shared" si="95"/>
        <v>231213</v>
      </c>
      <c r="M1537" s="7">
        <f t="shared" si="92"/>
        <v>997438.01370555465</v>
      </c>
      <c r="N1537" s="8"/>
      <c r="O1537" s="8"/>
    </row>
    <row r="1538" spans="1:15" x14ac:dyDescent="0.25">
      <c r="A1538" s="9">
        <v>61119</v>
      </c>
      <c r="B1538" s="9">
        <f t="shared" si="93"/>
        <v>6</v>
      </c>
      <c r="C1538" s="9">
        <f t="shared" si="94"/>
        <v>0</v>
      </c>
      <c r="D1538" s="7" t="s">
        <v>1433</v>
      </c>
      <c r="E1538" s="8">
        <v>600</v>
      </c>
      <c r="F1538" s="8">
        <v>10226</v>
      </c>
      <c r="G1538" s="8">
        <v>43722</v>
      </c>
      <c r="H1538" s="8">
        <v>95222</v>
      </c>
      <c r="I1538" s="8">
        <v>438769.05385637953</v>
      </c>
      <c r="J1538" s="8">
        <v>500</v>
      </c>
      <c r="K1538" s="8">
        <v>500</v>
      </c>
      <c r="L1538" s="7">
        <f t="shared" si="95"/>
        <v>149170</v>
      </c>
      <c r="M1538" s="7">
        <f t="shared" si="92"/>
        <v>587939.05385637959</v>
      </c>
      <c r="N1538" s="8"/>
      <c r="O1538" s="8"/>
    </row>
    <row r="1539" spans="1:15" x14ac:dyDescent="0.25">
      <c r="A1539" s="9">
        <v>61120</v>
      </c>
      <c r="B1539" s="9">
        <f t="shared" si="93"/>
        <v>6</v>
      </c>
      <c r="C1539" s="9">
        <f t="shared" si="94"/>
        <v>1</v>
      </c>
      <c r="D1539" s="7" t="s">
        <v>1434</v>
      </c>
      <c r="E1539" s="8">
        <v>11191</v>
      </c>
      <c r="F1539" s="8">
        <v>34390</v>
      </c>
      <c r="G1539" s="8">
        <v>818459</v>
      </c>
      <c r="H1539" s="8">
        <v>1186697</v>
      </c>
      <c r="I1539" s="8">
        <v>9426989.2261955682</v>
      </c>
      <c r="J1539" s="8">
        <v>500</v>
      </c>
      <c r="K1539" s="8">
        <v>500</v>
      </c>
      <c r="L1539" s="7">
        <f t="shared" si="95"/>
        <v>2039546</v>
      </c>
      <c r="M1539" s="7">
        <f t="shared" si="92"/>
        <v>11466535.226195568</v>
      </c>
      <c r="N1539" s="8"/>
      <c r="O1539" s="8"/>
    </row>
    <row r="1540" spans="1:15" x14ac:dyDescent="0.25">
      <c r="A1540" s="9">
        <v>61203</v>
      </c>
      <c r="B1540" s="9">
        <f t="shared" si="93"/>
        <v>6</v>
      </c>
      <c r="C1540" s="9">
        <f t="shared" si="94"/>
        <v>0</v>
      </c>
      <c r="D1540" s="7" t="s">
        <v>1435</v>
      </c>
      <c r="E1540" s="8">
        <v>2555</v>
      </c>
      <c r="F1540" s="8">
        <v>13646</v>
      </c>
      <c r="G1540" s="8">
        <v>202771</v>
      </c>
      <c r="H1540" s="8">
        <v>281402</v>
      </c>
      <c r="I1540" s="8">
        <v>1938421.3163689498</v>
      </c>
      <c r="J1540" s="8">
        <v>500</v>
      </c>
      <c r="K1540" s="8">
        <v>500</v>
      </c>
      <c r="L1540" s="7">
        <f t="shared" si="95"/>
        <v>497819</v>
      </c>
      <c r="M1540" s="7">
        <f t="shared" si="92"/>
        <v>2436240.3163689496</v>
      </c>
      <c r="N1540" s="8"/>
      <c r="O1540" s="8"/>
    </row>
    <row r="1541" spans="1:15" x14ac:dyDescent="0.25">
      <c r="A1541" s="9">
        <v>61204</v>
      </c>
      <c r="B1541" s="9">
        <f t="shared" si="93"/>
        <v>6</v>
      </c>
      <c r="C1541" s="9">
        <f t="shared" si="94"/>
        <v>0</v>
      </c>
      <c r="D1541" s="7" t="s">
        <v>1436</v>
      </c>
      <c r="E1541" s="8">
        <v>1820</v>
      </c>
      <c r="F1541" s="8">
        <v>7170</v>
      </c>
      <c r="G1541" s="8">
        <v>209241</v>
      </c>
      <c r="H1541" s="8">
        <v>450327</v>
      </c>
      <c r="I1541" s="8">
        <v>1422458.0999595895</v>
      </c>
      <c r="J1541" s="8">
        <v>500</v>
      </c>
      <c r="K1541" s="8">
        <v>500</v>
      </c>
      <c r="L1541" s="7">
        <f t="shared" si="95"/>
        <v>666738</v>
      </c>
      <c r="M1541" s="7">
        <f t="shared" si="92"/>
        <v>2089196.0999595895</v>
      </c>
      <c r="N1541" s="8"/>
      <c r="O1541" s="8"/>
    </row>
    <row r="1542" spans="1:15" x14ac:dyDescent="0.25">
      <c r="A1542" s="9">
        <v>61205</v>
      </c>
      <c r="B1542" s="9">
        <f t="shared" si="93"/>
        <v>6</v>
      </c>
      <c r="C1542" s="9">
        <f t="shared" si="94"/>
        <v>0</v>
      </c>
      <c r="D1542" s="7" t="s">
        <v>2153</v>
      </c>
      <c r="E1542" s="8">
        <v>846</v>
      </c>
      <c r="F1542" s="8">
        <v>5255</v>
      </c>
      <c r="G1542" s="8">
        <v>63421</v>
      </c>
      <c r="H1542" s="8">
        <v>822114</v>
      </c>
      <c r="I1542" s="8">
        <v>563456.20474808535</v>
      </c>
      <c r="J1542" s="8">
        <v>500</v>
      </c>
      <c r="K1542" s="8">
        <v>500</v>
      </c>
      <c r="L1542" s="7">
        <f t="shared" si="95"/>
        <v>890790</v>
      </c>
      <c r="M1542" s="7">
        <f t="shared" ref="M1542:M1605" si="96">L1542+I1542</f>
        <v>1454246.2047480852</v>
      </c>
      <c r="N1542" s="8"/>
      <c r="O1542" s="8"/>
    </row>
    <row r="1543" spans="1:15" x14ac:dyDescent="0.25">
      <c r="A1543" s="9">
        <v>61206</v>
      </c>
      <c r="B1543" s="9">
        <f t="shared" ref="B1543:B1606" si="97">INT(A1543/10000)</f>
        <v>6</v>
      </c>
      <c r="C1543" s="9">
        <f t="shared" ref="C1543:C1606" si="98">IF(E1543&lt;=10000,0,IF(E1543&lt;=20000,1,IF(E1543&lt;=50000,2,3)))</f>
        <v>0</v>
      </c>
      <c r="D1543" s="7" t="s">
        <v>1437</v>
      </c>
      <c r="E1543" s="8">
        <v>1198</v>
      </c>
      <c r="F1543" s="8">
        <v>6532</v>
      </c>
      <c r="G1543" s="8">
        <v>63316</v>
      </c>
      <c r="H1543" s="8">
        <v>157303</v>
      </c>
      <c r="I1543" s="8">
        <v>876860.41963922966</v>
      </c>
      <c r="J1543" s="8">
        <v>500</v>
      </c>
      <c r="K1543" s="8">
        <v>500</v>
      </c>
      <c r="L1543" s="7">
        <f t="shared" ref="L1543:L1606" si="99">F1543/J1543*500+G1543/K1543*500+H1543</f>
        <v>227151</v>
      </c>
      <c r="M1543" s="7">
        <f t="shared" si="96"/>
        <v>1104011.4196392298</v>
      </c>
      <c r="N1543" s="8"/>
      <c r="O1543" s="8"/>
    </row>
    <row r="1544" spans="1:15" x14ac:dyDescent="0.25">
      <c r="A1544" s="9">
        <v>61207</v>
      </c>
      <c r="B1544" s="9">
        <f t="shared" si="97"/>
        <v>6</v>
      </c>
      <c r="C1544" s="9">
        <f t="shared" si="98"/>
        <v>0</v>
      </c>
      <c r="D1544" s="7" t="s">
        <v>1438</v>
      </c>
      <c r="E1544" s="8">
        <v>4764</v>
      </c>
      <c r="F1544" s="8">
        <v>16752</v>
      </c>
      <c r="G1544" s="8">
        <v>516644</v>
      </c>
      <c r="H1544" s="8">
        <v>1257789</v>
      </c>
      <c r="I1544" s="8">
        <v>3611979.3518715962</v>
      </c>
      <c r="J1544" s="8">
        <v>500</v>
      </c>
      <c r="K1544" s="8">
        <v>500</v>
      </c>
      <c r="L1544" s="7">
        <f t="shared" si="99"/>
        <v>1791185</v>
      </c>
      <c r="M1544" s="7">
        <f t="shared" si="96"/>
        <v>5403164.3518715966</v>
      </c>
      <c r="N1544" s="8"/>
      <c r="O1544" s="8"/>
    </row>
    <row r="1545" spans="1:15" x14ac:dyDescent="0.25">
      <c r="A1545" s="9">
        <v>61213</v>
      </c>
      <c r="B1545" s="9">
        <f t="shared" si="97"/>
        <v>6</v>
      </c>
      <c r="C1545" s="9">
        <f t="shared" si="98"/>
        <v>0</v>
      </c>
      <c r="D1545" s="7" t="s">
        <v>1439</v>
      </c>
      <c r="E1545" s="8">
        <v>2822</v>
      </c>
      <c r="F1545" s="8">
        <v>10932</v>
      </c>
      <c r="G1545" s="8">
        <v>260142</v>
      </c>
      <c r="H1545" s="8">
        <v>878214</v>
      </c>
      <c r="I1545" s="8">
        <v>2095206.6569254752</v>
      </c>
      <c r="J1545" s="8">
        <v>500</v>
      </c>
      <c r="K1545" s="8">
        <v>500</v>
      </c>
      <c r="L1545" s="7">
        <f t="shared" si="99"/>
        <v>1149288</v>
      </c>
      <c r="M1545" s="7">
        <f t="shared" si="96"/>
        <v>3244494.6569254752</v>
      </c>
      <c r="N1545" s="8"/>
      <c r="O1545" s="8"/>
    </row>
    <row r="1546" spans="1:15" x14ac:dyDescent="0.25">
      <c r="A1546" s="9">
        <v>61215</v>
      </c>
      <c r="B1546" s="9">
        <f t="shared" si="97"/>
        <v>6</v>
      </c>
      <c r="C1546" s="9">
        <f t="shared" si="98"/>
        <v>0</v>
      </c>
      <c r="D1546" s="7" t="s">
        <v>1440</v>
      </c>
      <c r="E1546" s="8">
        <v>1217</v>
      </c>
      <c r="F1546" s="8">
        <v>9104</v>
      </c>
      <c r="G1546" s="8">
        <v>137191</v>
      </c>
      <c r="H1546" s="8">
        <v>206365</v>
      </c>
      <c r="I1546" s="8">
        <v>988627.01128664799</v>
      </c>
      <c r="J1546" s="8">
        <v>500</v>
      </c>
      <c r="K1546" s="8">
        <v>500</v>
      </c>
      <c r="L1546" s="7">
        <f t="shared" si="99"/>
        <v>352660</v>
      </c>
      <c r="M1546" s="7">
        <f t="shared" si="96"/>
        <v>1341287.011286648</v>
      </c>
      <c r="N1546" s="8"/>
      <c r="O1546" s="8"/>
    </row>
    <row r="1547" spans="1:15" x14ac:dyDescent="0.25">
      <c r="A1547" s="9">
        <v>61217</v>
      </c>
      <c r="B1547" s="9">
        <f t="shared" si="97"/>
        <v>6</v>
      </c>
      <c r="C1547" s="9">
        <f t="shared" si="98"/>
        <v>0</v>
      </c>
      <c r="D1547" s="7" t="s">
        <v>1441</v>
      </c>
      <c r="E1547" s="8">
        <v>2384</v>
      </c>
      <c r="F1547" s="8">
        <v>8821</v>
      </c>
      <c r="G1547" s="8">
        <v>256899</v>
      </c>
      <c r="H1547" s="8">
        <v>719936</v>
      </c>
      <c r="I1547" s="8">
        <v>1948011.3621675377</v>
      </c>
      <c r="J1547" s="8">
        <v>500</v>
      </c>
      <c r="K1547" s="8">
        <v>500</v>
      </c>
      <c r="L1547" s="7">
        <f t="shared" si="99"/>
        <v>985656</v>
      </c>
      <c r="M1547" s="7">
        <f t="shared" si="96"/>
        <v>2933667.3621675377</v>
      </c>
      <c r="N1547" s="8"/>
      <c r="O1547" s="8"/>
    </row>
    <row r="1548" spans="1:15" x14ac:dyDescent="0.25">
      <c r="A1548" s="9">
        <v>61222</v>
      </c>
      <c r="B1548" s="9">
        <f t="shared" si="97"/>
        <v>6</v>
      </c>
      <c r="C1548" s="9">
        <f t="shared" si="98"/>
        <v>0</v>
      </c>
      <c r="D1548" s="7" t="s">
        <v>1442</v>
      </c>
      <c r="E1548" s="8">
        <v>1692</v>
      </c>
      <c r="F1548" s="8">
        <v>9388</v>
      </c>
      <c r="G1548" s="8">
        <v>88461</v>
      </c>
      <c r="H1548" s="8">
        <v>179846</v>
      </c>
      <c r="I1548" s="8">
        <v>1248440.8127163623</v>
      </c>
      <c r="J1548" s="8">
        <v>500</v>
      </c>
      <c r="K1548" s="8">
        <v>500</v>
      </c>
      <c r="L1548" s="7">
        <f t="shared" si="99"/>
        <v>277695</v>
      </c>
      <c r="M1548" s="7">
        <f t="shared" si="96"/>
        <v>1526135.8127163623</v>
      </c>
      <c r="N1548" s="8"/>
      <c r="O1548" s="8"/>
    </row>
    <row r="1549" spans="1:15" x14ac:dyDescent="0.25">
      <c r="A1549" s="9">
        <v>61236</v>
      </c>
      <c r="B1549" s="9">
        <f t="shared" si="97"/>
        <v>6</v>
      </c>
      <c r="C1549" s="9">
        <f t="shared" si="98"/>
        <v>0</v>
      </c>
      <c r="D1549" s="7" t="s">
        <v>1443</v>
      </c>
      <c r="E1549" s="8">
        <v>2770</v>
      </c>
      <c r="F1549" s="8">
        <v>9408</v>
      </c>
      <c r="G1549" s="8">
        <v>459759</v>
      </c>
      <c r="H1549" s="8">
        <v>488015</v>
      </c>
      <c r="I1549" s="8">
        <v>2515477.716735383</v>
      </c>
      <c r="J1549" s="8">
        <v>500</v>
      </c>
      <c r="K1549" s="8">
        <v>500</v>
      </c>
      <c r="L1549" s="7">
        <f t="shared" si="99"/>
        <v>957182</v>
      </c>
      <c r="M1549" s="7">
        <f t="shared" si="96"/>
        <v>3472659.716735383</v>
      </c>
      <c r="N1549" s="8"/>
      <c r="O1549" s="8"/>
    </row>
    <row r="1550" spans="1:15" x14ac:dyDescent="0.25">
      <c r="A1550" s="9">
        <v>61243</v>
      </c>
      <c r="B1550" s="9">
        <f t="shared" si="97"/>
        <v>6</v>
      </c>
      <c r="C1550" s="9">
        <f t="shared" si="98"/>
        <v>0</v>
      </c>
      <c r="D1550" s="7" t="s">
        <v>1444</v>
      </c>
      <c r="E1550" s="8">
        <v>1628</v>
      </c>
      <c r="F1550" s="8">
        <v>2545</v>
      </c>
      <c r="G1550" s="8">
        <v>67941</v>
      </c>
      <c r="H1550" s="8">
        <v>207851</v>
      </c>
      <c r="I1550" s="8">
        <v>1212680.0225946838</v>
      </c>
      <c r="J1550" s="8">
        <v>500</v>
      </c>
      <c r="K1550" s="8">
        <v>500</v>
      </c>
      <c r="L1550" s="7">
        <f t="shared" si="99"/>
        <v>278337</v>
      </c>
      <c r="M1550" s="7">
        <f t="shared" si="96"/>
        <v>1491017.0225946838</v>
      </c>
      <c r="N1550" s="8"/>
      <c r="O1550" s="8"/>
    </row>
    <row r="1551" spans="1:15" x14ac:dyDescent="0.25">
      <c r="A1551" s="9">
        <v>61247</v>
      </c>
      <c r="B1551" s="9">
        <f t="shared" si="97"/>
        <v>6</v>
      </c>
      <c r="C1551" s="9">
        <f t="shared" si="98"/>
        <v>0</v>
      </c>
      <c r="D1551" s="7" t="s">
        <v>1445</v>
      </c>
      <c r="E1551" s="8">
        <v>3359</v>
      </c>
      <c r="F1551" s="8">
        <v>15499</v>
      </c>
      <c r="G1551" s="8">
        <v>279647</v>
      </c>
      <c r="H1551" s="8">
        <v>1417241</v>
      </c>
      <c r="I1551" s="8">
        <v>2353353.264790128</v>
      </c>
      <c r="J1551" s="8">
        <v>500</v>
      </c>
      <c r="K1551" s="8">
        <v>500</v>
      </c>
      <c r="L1551" s="7">
        <f t="shared" si="99"/>
        <v>1712387</v>
      </c>
      <c r="M1551" s="7">
        <f t="shared" si="96"/>
        <v>4065740.264790128</v>
      </c>
      <c r="N1551" s="8"/>
      <c r="O1551" s="8"/>
    </row>
    <row r="1552" spans="1:15" x14ac:dyDescent="0.25">
      <c r="A1552" s="9">
        <v>61251</v>
      </c>
      <c r="B1552" s="9">
        <f t="shared" si="97"/>
        <v>6</v>
      </c>
      <c r="C1552" s="9">
        <f t="shared" si="98"/>
        <v>0</v>
      </c>
      <c r="D1552" s="7" t="s">
        <v>1446</v>
      </c>
      <c r="E1552" s="8">
        <v>500</v>
      </c>
      <c r="F1552" s="8">
        <v>18865</v>
      </c>
      <c r="G1552" s="8">
        <v>30873</v>
      </c>
      <c r="H1552" s="8">
        <v>137631</v>
      </c>
      <c r="I1552" s="8">
        <v>384702.91236366075</v>
      </c>
      <c r="J1552" s="8">
        <v>500</v>
      </c>
      <c r="K1552" s="8">
        <v>500</v>
      </c>
      <c r="L1552" s="7">
        <f t="shared" si="99"/>
        <v>187369</v>
      </c>
      <c r="M1552" s="7">
        <f t="shared" si="96"/>
        <v>572071.91236366075</v>
      </c>
      <c r="N1552" s="8"/>
      <c r="O1552" s="8"/>
    </row>
    <row r="1553" spans="1:15" x14ac:dyDescent="0.25">
      <c r="A1553" s="9">
        <v>61252</v>
      </c>
      <c r="B1553" s="9">
        <f t="shared" si="97"/>
        <v>6</v>
      </c>
      <c r="C1553" s="9">
        <f t="shared" si="98"/>
        <v>0</v>
      </c>
      <c r="D1553" s="7" t="s">
        <v>1447</v>
      </c>
      <c r="E1553" s="8">
        <v>1142</v>
      </c>
      <c r="F1553" s="8">
        <v>6390</v>
      </c>
      <c r="G1553" s="8">
        <v>71042</v>
      </c>
      <c r="H1553" s="8">
        <v>114698</v>
      </c>
      <c r="I1553" s="8">
        <v>841005.07656703435</v>
      </c>
      <c r="J1553" s="8">
        <v>500</v>
      </c>
      <c r="K1553" s="8">
        <v>500</v>
      </c>
      <c r="L1553" s="7">
        <f t="shared" si="99"/>
        <v>192130</v>
      </c>
      <c r="M1553" s="7">
        <f t="shared" si="96"/>
        <v>1033135.0765670344</v>
      </c>
      <c r="N1553" s="8"/>
      <c r="O1553" s="8"/>
    </row>
    <row r="1554" spans="1:15" x14ac:dyDescent="0.25">
      <c r="A1554" s="9">
        <v>61253</v>
      </c>
      <c r="B1554" s="9">
        <f t="shared" si="97"/>
        <v>6</v>
      </c>
      <c r="C1554" s="9">
        <f t="shared" si="98"/>
        <v>0</v>
      </c>
      <c r="D1554" s="7" t="s">
        <v>1448</v>
      </c>
      <c r="E1554" s="8">
        <v>5012</v>
      </c>
      <c r="F1554" s="8">
        <v>43247</v>
      </c>
      <c r="G1554" s="8">
        <v>318409</v>
      </c>
      <c r="H1554" s="8">
        <v>999088</v>
      </c>
      <c r="I1554" s="8">
        <v>3699542.3490337101</v>
      </c>
      <c r="J1554" s="8">
        <v>500</v>
      </c>
      <c r="K1554" s="8">
        <v>500</v>
      </c>
      <c r="L1554" s="7">
        <f t="shared" si="99"/>
        <v>1360744</v>
      </c>
      <c r="M1554" s="7">
        <f t="shared" si="96"/>
        <v>5060286.3490337096</v>
      </c>
      <c r="N1554" s="8"/>
      <c r="O1554" s="8"/>
    </row>
    <row r="1555" spans="1:15" x14ac:dyDescent="0.25">
      <c r="A1555" s="9">
        <v>61254</v>
      </c>
      <c r="B1555" s="9">
        <f t="shared" si="97"/>
        <v>6</v>
      </c>
      <c r="C1555" s="9">
        <f t="shared" si="98"/>
        <v>0</v>
      </c>
      <c r="D1555" s="7" t="s">
        <v>1449</v>
      </c>
      <c r="E1555" s="8">
        <v>1203</v>
      </c>
      <c r="F1555" s="8">
        <v>6932</v>
      </c>
      <c r="G1555" s="8">
        <v>81276</v>
      </c>
      <c r="H1555" s="8">
        <v>167417</v>
      </c>
      <c r="I1555" s="8">
        <v>924511.08996651904</v>
      </c>
      <c r="J1555" s="8">
        <v>500</v>
      </c>
      <c r="K1555" s="8">
        <v>500</v>
      </c>
      <c r="L1555" s="7">
        <f t="shared" si="99"/>
        <v>255625</v>
      </c>
      <c r="M1555" s="7">
        <f t="shared" si="96"/>
        <v>1180136.089966519</v>
      </c>
      <c r="N1555" s="8"/>
      <c r="O1555" s="8"/>
    </row>
    <row r="1556" spans="1:15" x14ac:dyDescent="0.25">
      <c r="A1556" s="9">
        <v>61255</v>
      </c>
      <c r="B1556" s="9">
        <f t="shared" si="97"/>
        <v>6</v>
      </c>
      <c r="C1556" s="9">
        <f t="shared" si="98"/>
        <v>0</v>
      </c>
      <c r="D1556" s="7" t="s">
        <v>1450</v>
      </c>
      <c r="E1556" s="8">
        <v>4883</v>
      </c>
      <c r="F1556" s="8">
        <v>39210</v>
      </c>
      <c r="G1556" s="8">
        <v>583713</v>
      </c>
      <c r="H1556" s="8">
        <v>923798</v>
      </c>
      <c r="I1556" s="8">
        <v>3844819.7247502576</v>
      </c>
      <c r="J1556" s="8">
        <v>500</v>
      </c>
      <c r="K1556" s="8">
        <v>500</v>
      </c>
      <c r="L1556" s="7">
        <f t="shared" si="99"/>
        <v>1546721</v>
      </c>
      <c r="M1556" s="7">
        <f t="shared" si="96"/>
        <v>5391540.724750258</v>
      </c>
      <c r="N1556" s="8"/>
      <c r="O1556" s="8"/>
    </row>
    <row r="1557" spans="1:15" x14ac:dyDescent="0.25">
      <c r="A1557" s="9">
        <v>61256</v>
      </c>
      <c r="B1557" s="9">
        <f t="shared" si="97"/>
        <v>6</v>
      </c>
      <c r="C1557" s="9">
        <f t="shared" si="98"/>
        <v>0</v>
      </c>
      <c r="D1557" s="7" t="s">
        <v>1451</v>
      </c>
      <c r="E1557" s="8">
        <v>1338</v>
      </c>
      <c r="F1557" s="8">
        <v>14106</v>
      </c>
      <c r="G1557" s="8">
        <v>99561</v>
      </c>
      <c r="H1557" s="8">
        <v>394964</v>
      </c>
      <c r="I1557" s="8">
        <v>957551.77281527896</v>
      </c>
      <c r="J1557" s="8">
        <v>500</v>
      </c>
      <c r="K1557" s="8">
        <v>500</v>
      </c>
      <c r="L1557" s="7">
        <f t="shared" si="99"/>
        <v>508631</v>
      </c>
      <c r="M1557" s="7">
        <f t="shared" si="96"/>
        <v>1466182.772815279</v>
      </c>
      <c r="N1557" s="8"/>
      <c r="O1557" s="8"/>
    </row>
    <row r="1558" spans="1:15" x14ac:dyDescent="0.25">
      <c r="A1558" s="9">
        <v>61257</v>
      </c>
      <c r="B1558" s="9">
        <f t="shared" si="97"/>
        <v>6</v>
      </c>
      <c r="C1558" s="9">
        <f t="shared" si="98"/>
        <v>0</v>
      </c>
      <c r="D1558" s="7" t="s">
        <v>1452</v>
      </c>
      <c r="E1558" s="8">
        <v>4163</v>
      </c>
      <c r="F1558" s="8">
        <v>24467</v>
      </c>
      <c r="G1558" s="8">
        <v>289127</v>
      </c>
      <c r="H1558" s="8">
        <v>546127</v>
      </c>
      <c r="I1558" s="8">
        <v>3179834.8812848916</v>
      </c>
      <c r="J1558" s="8">
        <v>500</v>
      </c>
      <c r="K1558" s="8">
        <v>500</v>
      </c>
      <c r="L1558" s="7">
        <f t="shared" si="99"/>
        <v>859721</v>
      </c>
      <c r="M1558" s="7">
        <f t="shared" si="96"/>
        <v>4039555.8812848916</v>
      </c>
      <c r="N1558" s="8"/>
      <c r="O1558" s="8"/>
    </row>
    <row r="1559" spans="1:15" x14ac:dyDescent="0.25">
      <c r="A1559" s="9">
        <v>61258</v>
      </c>
      <c r="B1559" s="9">
        <f t="shared" si="97"/>
        <v>6</v>
      </c>
      <c r="C1559" s="9">
        <f t="shared" si="98"/>
        <v>0</v>
      </c>
      <c r="D1559" s="7" t="s">
        <v>1453</v>
      </c>
      <c r="E1559" s="8">
        <v>2919</v>
      </c>
      <c r="F1559" s="8">
        <v>37512</v>
      </c>
      <c r="G1559" s="8">
        <v>161742</v>
      </c>
      <c r="H1559" s="8">
        <v>443878</v>
      </c>
      <c r="I1559" s="8">
        <v>2159103.2503771153</v>
      </c>
      <c r="J1559" s="8">
        <v>500</v>
      </c>
      <c r="K1559" s="8">
        <v>500</v>
      </c>
      <c r="L1559" s="7">
        <f t="shared" si="99"/>
        <v>643132</v>
      </c>
      <c r="M1559" s="7">
        <f t="shared" si="96"/>
        <v>2802235.2503771153</v>
      </c>
      <c r="N1559" s="8"/>
      <c r="O1559" s="8"/>
    </row>
    <row r="1560" spans="1:15" x14ac:dyDescent="0.25">
      <c r="A1560" s="9">
        <v>61259</v>
      </c>
      <c r="B1560" s="9">
        <f t="shared" si="97"/>
        <v>6</v>
      </c>
      <c r="C1560" s="9">
        <f t="shared" si="98"/>
        <v>0</v>
      </c>
      <c r="D1560" s="7" t="s">
        <v>1454</v>
      </c>
      <c r="E1560" s="8">
        <v>8035</v>
      </c>
      <c r="F1560" s="8">
        <v>13548</v>
      </c>
      <c r="G1560" s="8">
        <v>934572</v>
      </c>
      <c r="H1560" s="8">
        <v>4368717</v>
      </c>
      <c r="I1560" s="8">
        <v>5609007.9204362938</v>
      </c>
      <c r="J1560" s="8">
        <v>500</v>
      </c>
      <c r="K1560" s="8">
        <v>500</v>
      </c>
      <c r="L1560" s="7">
        <f t="shared" si="99"/>
        <v>5316837</v>
      </c>
      <c r="M1560" s="7">
        <f t="shared" si="96"/>
        <v>10925844.920436293</v>
      </c>
      <c r="N1560" s="8"/>
      <c r="O1560" s="8"/>
    </row>
    <row r="1561" spans="1:15" x14ac:dyDescent="0.25">
      <c r="A1561" s="9">
        <v>61260</v>
      </c>
      <c r="B1561" s="9">
        <f t="shared" si="97"/>
        <v>6</v>
      </c>
      <c r="C1561" s="9">
        <f t="shared" si="98"/>
        <v>0</v>
      </c>
      <c r="D1561" s="7" t="s">
        <v>1455</v>
      </c>
      <c r="E1561" s="8">
        <v>1156</v>
      </c>
      <c r="F1561" s="8">
        <v>7251</v>
      </c>
      <c r="G1561" s="8">
        <v>60808</v>
      </c>
      <c r="H1561" s="8">
        <v>186685</v>
      </c>
      <c r="I1561" s="8">
        <v>933955.88257526117</v>
      </c>
      <c r="J1561" s="8">
        <v>500</v>
      </c>
      <c r="K1561" s="8">
        <v>500</v>
      </c>
      <c r="L1561" s="7">
        <f t="shared" si="99"/>
        <v>254744</v>
      </c>
      <c r="M1561" s="7">
        <f t="shared" si="96"/>
        <v>1188699.8825752612</v>
      </c>
      <c r="N1561" s="8"/>
      <c r="O1561" s="8"/>
    </row>
    <row r="1562" spans="1:15" x14ac:dyDescent="0.25">
      <c r="A1562" s="9">
        <v>61261</v>
      </c>
      <c r="B1562" s="9">
        <f t="shared" si="97"/>
        <v>6</v>
      </c>
      <c r="C1562" s="9">
        <f t="shared" si="98"/>
        <v>0</v>
      </c>
      <c r="D1562" s="7" t="s">
        <v>1456</v>
      </c>
      <c r="E1562" s="8">
        <v>1951</v>
      </c>
      <c r="F1562" s="8">
        <v>13333</v>
      </c>
      <c r="G1562" s="8">
        <v>131018</v>
      </c>
      <c r="H1562" s="8">
        <v>202800</v>
      </c>
      <c r="I1562" s="8">
        <v>1455632.0539609378</v>
      </c>
      <c r="J1562" s="8">
        <v>500</v>
      </c>
      <c r="K1562" s="8">
        <v>500</v>
      </c>
      <c r="L1562" s="7">
        <f t="shared" si="99"/>
        <v>347151</v>
      </c>
      <c r="M1562" s="7">
        <f t="shared" si="96"/>
        <v>1802783.0539609378</v>
      </c>
      <c r="N1562" s="8"/>
      <c r="O1562" s="8"/>
    </row>
    <row r="1563" spans="1:15" x14ac:dyDescent="0.25">
      <c r="A1563" s="9">
        <v>61262</v>
      </c>
      <c r="B1563" s="9">
        <f t="shared" si="97"/>
        <v>6</v>
      </c>
      <c r="C1563" s="9">
        <f t="shared" si="98"/>
        <v>0</v>
      </c>
      <c r="D1563" s="7" t="s">
        <v>1457</v>
      </c>
      <c r="E1563" s="8">
        <v>2013</v>
      </c>
      <c r="F1563" s="8">
        <v>11245</v>
      </c>
      <c r="G1563" s="8">
        <v>107091</v>
      </c>
      <c r="H1563" s="8">
        <v>181802</v>
      </c>
      <c r="I1563" s="8">
        <v>1495656.0581386173</v>
      </c>
      <c r="J1563" s="8">
        <v>500</v>
      </c>
      <c r="K1563" s="8">
        <v>500</v>
      </c>
      <c r="L1563" s="7">
        <f t="shared" si="99"/>
        <v>300138</v>
      </c>
      <c r="M1563" s="7">
        <f t="shared" si="96"/>
        <v>1795794.0581386173</v>
      </c>
      <c r="N1563" s="8"/>
      <c r="O1563" s="8"/>
    </row>
    <row r="1564" spans="1:15" x14ac:dyDescent="0.25">
      <c r="A1564" s="9">
        <v>61263</v>
      </c>
      <c r="B1564" s="9">
        <f t="shared" si="97"/>
        <v>6</v>
      </c>
      <c r="C1564" s="9">
        <f t="shared" si="98"/>
        <v>0</v>
      </c>
      <c r="D1564" s="7" t="s">
        <v>1458</v>
      </c>
      <c r="E1564" s="8">
        <v>5254</v>
      </c>
      <c r="F1564" s="8">
        <v>27368</v>
      </c>
      <c r="G1564" s="8">
        <v>352040</v>
      </c>
      <c r="H1564" s="8">
        <v>1824085</v>
      </c>
      <c r="I1564" s="8">
        <v>3760080.0843091458</v>
      </c>
      <c r="J1564" s="8">
        <v>500</v>
      </c>
      <c r="K1564" s="8">
        <v>500</v>
      </c>
      <c r="L1564" s="7">
        <f t="shared" si="99"/>
        <v>2203493</v>
      </c>
      <c r="M1564" s="7">
        <f t="shared" si="96"/>
        <v>5963573.0843091458</v>
      </c>
      <c r="N1564" s="8"/>
      <c r="O1564" s="8"/>
    </row>
    <row r="1565" spans="1:15" x14ac:dyDescent="0.25">
      <c r="A1565" s="9">
        <v>61264</v>
      </c>
      <c r="B1565" s="9">
        <f t="shared" si="97"/>
        <v>6</v>
      </c>
      <c r="C1565" s="9">
        <f t="shared" si="98"/>
        <v>0</v>
      </c>
      <c r="D1565" s="7" t="s">
        <v>1459</v>
      </c>
      <c r="E1565" s="8">
        <v>1866</v>
      </c>
      <c r="F1565" s="8">
        <v>18043</v>
      </c>
      <c r="G1565" s="8">
        <v>130645</v>
      </c>
      <c r="H1565" s="8">
        <v>586427</v>
      </c>
      <c r="I1565" s="8">
        <v>1347284.0846546462</v>
      </c>
      <c r="J1565" s="8">
        <v>500</v>
      </c>
      <c r="K1565" s="8">
        <v>500</v>
      </c>
      <c r="L1565" s="7">
        <f t="shared" si="99"/>
        <v>735115</v>
      </c>
      <c r="M1565" s="7">
        <f t="shared" si="96"/>
        <v>2082399.0846546462</v>
      </c>
      <c r="N1565" s="8"/>
      <c r="O1565" s="8"/>
    </row>
    <row r="1566" spans="1:15" x14ac:dyDescent="0.25">
      <c r="A1566" s="9">
        <v>61265</v>
      </c>
      <c r="B1566" s="9">
        <f t="shared" si="97"/>
        <v>6</v>
      </c>
      <c r="C1566" s="9">
        <f t="shared" si="98"/>
        <v>0</v>
      </c>
      <c r="D1566" s="7" t="s">
        <v>1460</v>
      </c>
      <c r="E1566" s="8">
        <v>6718</v>
      </c>
      <c r="F1566" s="8">
        <v>15569</v>
      </c>
      <c r="G1566" s="8">
        <v>920569</v>
      </c>
      <c r="H1566" s="8">
        <v>3008043</v>
      </c>
      <c r="I1566" s="8">
        <v>5816368.1349231014</v>
      </c>
      <c r="J1566" s="8">
        <v>500</v>
      </c>
      <c r="K1566" s="8">
        <v>500</v>
      </c>
      <c r="L1566" s="7">
        <f t="shared" si="99"/>
        <v>3944181</v>
      </c>
      <c r="M1566" s="7">
        <f t="shared" si="96"/>
        <v>9760549.1349231005</v>
      </c>
      <c r="N1566" s="8"/>
      <c r="O1566" s="8"/>
    </row>
    <row r="1567" spans="1:15" x14ac:dyDescent="0.25">
      <c r="A1567" s="9">
        <v>61266</v>
      </c>
      <c r="B1567" s="9">
        <f t="shared" si="97"/>
        <v>6</v>
      </c>
      <c r="C1567" s="9">
        <f t="shared" si="98"/>
        <v>0</v>
      </c>
      <c r="D1567" s="7" t="s">
        <v>1461</v>
      </c>
      <c r="E1567" s="8">
        <v>1535</v>
      </c>
      <c r="F1567" s="8">
        <v>15479</v>
      </c>
      <c r="G1567" s="8">
        <v>69773</v>
      </c>
      <c r="H1567" s="8">
        <v>108436</v>
      </c>
      <c r="I1567" s="8">
        <v>1138826.8976157103</v>
      </c>
      <c r="J1567" s="8">
        <v>500</v>
      </c>
      <c r="K1567" s="8">
        <v>500</v>
      </c>
      <c r="L1567" s="7">
        <f t="shared" si="99"/>
        <v>193688</v>
      </c>
      <c r="M1567" s="7">
        <f t="shared" si="96"/>
        <v>1332514.8976157103</v>
      </c>
      <c r="N1567" s="8"/>
      <c r="O1567" s="8"/>
    </row>
    <row r="1568" spans="1:15" x14ac:dyDescent="0.25">
      <c r="A1568" s="9">
        <v>61267</v>
      </c>
      <c r="B1568" s="9">
        <f t="shared" si="97"/>
        <v>6</v>
      </c>
      <c r="C1568" s="9">
        <f t="shared" si="98"/>
        <v>0</v>
      </c>
      <c r="D1568" s="7" t="s">
        <v>1462</v>
      </c>
      <c r="E1568" s="8">
        <v>2856</v>
      </c>
      <c r="F1568" s="8">
        <v>12146</v>
      </c>
      <c r="G1568" s="8">
        <v>254892</v>
      </c>
      <c r="H1568" s="8">
        <v>1094795</v>
      </c>
      <c r="I1568" s="8">
        <v>2068323.3989948912</v>
      </c>
      <c r="J1568" s="8">
        <v>500</v>
      </c>
      <c r="K1568" s="8">
        <v>500</v>
      </c>
      <c r="L1568" s="7">
        <f t="shared" si="99"/>
        <v>1361833</v>
      </c>
      <c r="M1568" s="7">
        <f t="shared" si="96"/>
        <v>3430156.398994891</v>
      </c>
      <c r="N1568" s="8"/>
      <c r="O1568" s="8"/>
    </row>
    <row r="1569" spans="1:15" x14ac:dyDescent="0.25">
      <c r="A1569" s="9">
        <v>61410</v>
      </c>
      <c r="B1569" s="9">
        <f t="shared" si="97"/>
        <v>6</v>
      </c>
      <c r="C1569" s="9">
        <f t="shared" si="98"/>
        <v>0</v>
      </c>
      <c r="D1569" s="7" t="s">
        <v>1463</v>
      </c>
      <c r="E1569" s="8">
        <v>889</v>
      </c>
      <c r="F1569" s="8">
        <v>9691</v>
      </c>
      <c r="G1569" s="8">
        <v>42266</v>
      </c>
      <c r="H1569" s="8">
        <v>43571</v>
      </c>
      <c r="I1569" s="8">
        <v>677286.45427708386</v>
      </c>
      <c r="J1569" s="8">
        <v>500</v>
      </c>
      <c r="K1569" s="8">
        <v>500</v>
      </c>
      <c r="L1569" s="7">
        <f t="shared" si="99"/>
        <v>95528</v>
      </c>
      <c r="M1569" s="7">
        <f t="shared" si="96"/>
        <v>772814.45427708386</v>
      </c>
      <c r="N1569" s="8"/>
      <c r="O1569" s="8"/>
    </row>
    <row r="1570" spans="1:15" x14ac:dyDescent="0.25">
      <c r="A1570" s="9">
        <v>61413</v>
      </c>
      <c r="B1570" s="9">
        <f t="shared" si="97"/>
        <v>6</v>
      </c>
      <c r="C1570" s="9">
        <f t="shared" si="98"/>
        <v>0</v>
      </c>
      <c r="D1570" s="7" t="s">
        <v>1464</v>
      </c>
      <c r="E1570" s="8">
        <v>599</v>
      </c>
      <c r="F1570" s="8">
        <v>3038</v>
      </c>
      <c r="G1570" s="8">
        <v>41785</v>
      </c>
      <c r="H1570" s="8">
        <v>142179</v>
      </c>
      <c r="I1570" s="8">
        <v>444011.05119452323</v>
      </c>
      <c r="J1570" s="8">
        <v>500</v>
      </c>
      <c r="K1570" s="8">
        <v>500</v>
      </c>
      <c r="L1570" s="7">
        <f t="shared" si="99"/>
        <v>187002</v>
      </c>
      <c r="M1570" s="7">
        <f t="shared" si="96"/>
        <v>631013.05119452323</v>
      </c>
      <c r="N1570" s="8"/>
      <c r="O1570" s="8"/>
    </row>
    <row r="1571" spans="1:15" x14ac:dyDescent="0.25">
      <c r="A1571" s="9">
        <v>61425</v>
      </c>
      <c r="B1571" s="9">
        <f t="shared" si="97"/>
        <v>6</v>
      </c>
      <c r="C1571" s="9">
        <f t="shared" si="98"/>
        <v>0</v>
      </c>
      <c r="D1571" s="7" t="s">
        <v>2154</v>
      </c>
      <c r="E1571" s="8">
        <v>2080</v>
      </c>
      <c r="F1571" s="8">
        <v>12710</v>
      </c>
      <c r="G1571" s="8">
        <v>107554</v>
      </c>
      <c r="H1571" s="8">
        <v>87656</v>
      </c>
      <c r="I1571" s="8">
        <v>1602060.1566826089</v>
      </c>
      <c r="J1571" s="8">
        <v>500</v>
      </c>
      <c r="K1571" s="8">
        <v>500</v>
      </c>
      <c r="L1571" s="7">
        <f t="shared" si="99"/>
        <v>207920</v>
      </c>
      <c r="M1571" s="7">
        <f t="shared" si="96"/>
        <v>1809980.1566826089</v>
      </c>
      <c r="N1571" s="8"/>
      <c r="O1571" s="8"/>
    </row>
    <row r="1572" spans="1:15" x14ac:dyDescent="0.25">
      <c r="A1572" s="9">
        <v>61428</v>
      </c>
      <c r="B1572" s="9">
        <f t="shared" si="97"/>
        <v>6</v>
      </c>
      <c r="C1572" s="9">
        <f t="shared" si="98"/>
        <v>0</v>
      </c>
      <c r="D1572" s="7" t="s">
        <v>1465</v>
      </c>
      <c r="E1572" s="8">
        <v>987</v>
      </c>
      <c r="F1572" s="8">
        <v>6628</v>
      </c>
      <c r="G1572" s="8">
        <v>59923</v>
      </c>
      <c r="H1572" s="8">
        <v>23709</v>
      </c>
      <c r="I1572" s="8">
        <v>736819.71675555804</v>
      </c>
      <c r="J1572" s="8">
        <v>500</v>
      </c>
      <c r="K1572" s="8">
        <v>500</v>
      </c>
      <c r="L1572" s="7">
        <f t="shared" si="99"/>
        <v>90260</v>
      </c>
      <c r="M1572" s="7">
        <f t="shared" si="96"/>
        <v>827079.71675555804</v>
      </c>
      <c r="N1572" s="8"/>
      <c r="O1572" s="8"/>
    </row>
    <row r="1573" spans="1:15" x14ac:dyDescent="0.25">
      <c r="A1573" s="9">
        <v>61437</v>
      </c>
      <c r="B1573" s="9">
        <f t="shared" si="97"/>
        <v>6</v>
      </c>
      <c r="C1573" s="9">
        <f t="shared" si="98"/>
        <v>0</v>
      </c>
      <c r="D1573" s="7" t="s">
        <v>1466</v>
      </c>
      <c r="E1573" s="8">
        <v>1464</v>
      </c>
      <c r="F1573" s="8">
        <v>8190</v>
      </c>
      <c r="G1573" s="8">
        <v>72922</v>
      </c>
      <c r="H1573" s="8">
        <v>38895</v>
      </c>
      <c r="I1573" s="8">
        <v>1091178.6690921169</v>
      </c>
      <c r="J1573" s="8">
        <v>500</v>
      </c>
      <c r="K1573" s="8">
        <v>500</v>
      </c>
      <c r="L1573" s="7">
        <f t="shared" si="99"/>
        <v>120007</v>
      </c>
      <c r="M1573" s="7">
        <f t="shared" si="96"/>
        <v>1211185.6690921169</v>
      </c>
      <c r="N1573" s="8"/>
      <c r="O1573" s="8"/>
    </row>
    <row r="1574" spans="1:15" x14ac:dyDescent="0.25">
      <c r="A1574" s="9">
        <v>61438</v>
      </c>
      <c r="B1574" s="9">
        <f t="shared" si="97"/>
        <v>6</v>
      </c>
      <c r="C1574" s="9">
        <f t="shared" si="98"/>
        <v>0</v>
      </c>
      <c r="D1574" s="7" t="s">
        <v>1467</v>
      </c>
      <c r="E1574" s="8">
        <v>3734</v>
      </c>
      <c r="F1574" s="8">
        <v>15843</v>
      </c>
      <c r="G1574" s="8">
        <v>381461</v>
      </c>
      <c r="H1574" s="8">
        <v>1323124</v>
      </c>
      <c r="I1574" s="8">
        <v>2787694.0252765613</v>
      </c>
      <c r="J1574" s="8">
        <v>500</v>
      </c>
      <c r="K1574" s="8">
        <v>500</v>
      </c>
      <c r="L1574" s="7">
        <f t="shared" si="99"/>
        <v>1720428</v>
      </c>
      <c r="M1574" s="7">
        <f t="shared" si="96"/>
        <v>4508122.0252765613</v>
      </c>
      <c r="N1574" s="8"/>
      <c r="O1574" s="8"/>
    </row>
    <row r="1575" spans="1:15" x14ac:dyDescent="0.25">
      <c r="A1575" s="9">
        <v>61439</v>
      </c>
      <c r="B1575" s="9">
        <f t="shared" si="97"/>
        <v>6</v>
      </c>
      <c r="C1575" s="9">
        <f t="shared" si="98"/>
        <v>0</v>
      </c>
      <c r="D1575" s="7" t="s">
        <v>2155</v>
      </c>
      <c r="E1575" s="8">
        <v>5052</v>
      </c>
      <c r="F1575" s="8">
        <v>39566</v>
      </c>
      <c r="G1575" s="8">
        <v>348609</v>
      </c>
      <c r="H1575" s="8">
        <v>671028</v>
      </c>
      <c r="I1575" s="8">
        <v>3728865.2679939219</v>
      </c>
      <c r="J1575" s="8">
        <v>500</v>
      </c>
      <c r="K1575" s="8">
        <v>500</v>
      </c>
      <c r="L1575" s="7">
        <f t="shared" si="99"/>
        <v>1059203</v>
      </c>
      <c r="M1575" s="7">
        <f t="shared" si="96"/>
        <v>4788068.2679939214</v>
      </c>
      <c r="N1575" s="8"/>
      <c r="O1575" s="8"/>
    </row>
    <row r="1576" spans="1:15" x14ac:dyDescent="0.25">
      <c r="A1576" s="9">
        <v>61440</v>
      </c>
      <c r="B1576" s="9">
        <f t="shared" si="97"/>
        <v>6</v>
      </c>
      <c r="C1576" s="9">
        <f t="shared" si="98"/>
        <v>0</v>
      </c>
      <c r="D1576" s="7" t="s">
        <v>1468</v>
      </c>
      <c r="E1576" s="8">
        <v>3012</v>
      </c>
      <c r="F1576" s="8">
        <v>24879</v>
      </c>
      <c r="G1576" s="8">
        <v>189681</v>
      </c>
      <c r="H1576" s="8">
        <v>264065</v>
      </c>
      <c r="I1576" s="8">
        <v>2265606.1275069802</v>
      </c>
      <c r="J1576" s="8">
        <v>500</v>
      </c>
      <c r="K1576" s="8">
        <v>500</v>
      </c>
      <c r="L1576" s="7">
        <f t="shared" si="99"/>
        <v>478625</v>
      </c>
      <c r="M1576" s="7">
        <f t="shared" si="96"/>
        <v>2744231.1275069802</v>
      </c>
      <c r="N1576" s="8"/>
      <c r="O1576" s="8"/>
    </row>
    <row r="1577" spans="1:15" x14ac:dyDescent="0.25">
      <c r="A1577" s="9">
        <v>61441</v>
      </c>
      <c r="B1577" s="9">
        <f t="shared" si="97"/>
        <v>6</v>
      </c>
      <c r="C1577" s="9">
        <f t="shared" si="98"/>
        <v>0</v>
      </c>
      <c r="D1577" s="7" t="s">
        <v>1469</v>
      </c>
      <c r="E1577" s="8">
        <v>1199</v>
      </c>
      <c r="F1577" s="8">
        <v>8762</v>
      </c>
      <c r="G1577" s="8">
        <v>44066</v>
      </c>
      <c r="H1577" s="8">
        <v>43077</v>
      </c>
      <c r="I1577" s="8">
        <v>892096.09533420624</v>
      </c>
      <c r="J1577" s="8">
        <v>500</v>
      </c>
      <c r="K1577" s="8">
        <v>500</v>
      </c>
      <c r="L1577" s="7">
        <f t="shared" si="99"/>
        <v>95905</v>
      </c>
      <c r="M1577" s="7">
        <f t="shared" si="96"/>
        <v>988001.09533420624</v>
      </c>
      <c r="N1577" s="8"/>
      <c r="O1577" s="8"/>
    </row>
    <row r="1578" spans="1:15" x14ac:dyDescent="0.25">
      <c r="A1578" s="9">
        <v>61442</v>
      </c>
      <c r="B1578" s="9">
        <f t="shared" si="97"/>
        <v>6</v>
      </c>
      <c r="C1578" s="9">
        <f t="shared" si="98"/>
        <v>0</v>
      </c>
      <c r="D1578" s="7" t="s">
        <v>2156</v>
      </c>
      <c r="E1578" s="8">
        <v>1804</v>
      </c>
      <c r="F1578" s="8">
        <v>16499</v>
      </c>
      <c r="G1578" s="8">
        <v>180973</v>
      </c>
      <c r="H1578" s="8">
        <v>304130</v>
      </c>
      <c r="I1578" s="8">
        <v>1477129.2080062844</v>
      </c>
      <c r="J1578" s="8">
        <v>500</v>
      </c>
      <c r="K1578" s="8">
        <v>500</v>
      </c>
      <c r="L1578" s="7">
        <f t="shared" si="99"/>
        <v>501602</v>
      </c>
      <c r="M1578" s="7">
        <f t="shared" si="96"/>
        <v>1978731.2080062844</v>
      </c>
      <c r="N1578" s="8"/>
      <c r="O1578" s="8"/>
    </row>
    <row r="1579" spans="1:15" x14ac:dyDescent="0.25">
      <c r="A1579" s="9">
        <v>61443</v>
      </c>
      <c r="B1579" s="9">
        <f t="shared" si="97"/>
        <v>6</v>
      </c>
      <c r="C1579" s="9">
        <f t="shared" si="98"/>
        <v>0</v>
      </c>
      <c r="D1579" s="7" t="s">
        <v>1470</v>
      </c>
      <c r="E1579" s="8">
        <v>1923</v>
      </c>
      <c r="F1579" s="8">
        <v>13158</v>
      </c>
      <c r="G1579" s="8">
        <v>131288</v>
      </c>
      <c r="H1579" s="8">
        <v>267131</v>
      </c>
      <c r="I1579" s="8">
        <v>1464271.3971828853</v>
      </c>
      <c r="J1579" s="8">
        <v>500</v>
      </c>
      <c r="K1579" s="8">
        <v>500</v>
      </c>
      <c r="L1579" s="7">
        <f t="shared" si="99"/>
        <v>411577</v>
      </c>
      <c r="M1579" s="7">
        <f t="shared" si="96"/>
        <v>1875848.3971828853</v>
      </c>
      <c r="N1579" s="8"/>
      <c r="O1579" s="8"/>
    </row>
    <row r="1580" spans="1:15" x14ac:dyDescent="0.25">
      <c r="A1580" s="9">
        <v>61444</v>
      </c>
      <c r="B1580" s="9">
        <f t="shared" si="97"/>
        <v>6</v>
      </c>
      <c r="C1580" s="9">
        <f t="shared" si="98"/>
        <v>0</v>
      </c>
      <c r="D1580" s="7" t="s">
        <v>1471</v>
      </c>
      <c r="E1580" s="8">
        <v>2173</v>
      </c>
      <c r="F1580" s="8">
        <v>12792</v>
      </c>
      <c r="G1580" s="8">
        <v>177624</v>
      </c>
      <c r="H1580" s="8">
        <v>587743</v>
      </c>
      <c r="I1580" s="8">
        <v>1544145.1318953114</v>
      </c>
      <c r="J1580" s="8">
        <v>500</v>
      </c>
      <c r="K1580" s="8">
        <v>500</v>
      </c>
      <c r="L1580" s="7">
        <f t="shared" si="99"/>
        <v>778159</v>
      </c>
      <c r="M1580" s="7">
        <f t="shared" si="96"/>
        <v>2322304.1318953112</v>
      </c>
      <c r="N1580" s="8"/>
      <c r="O1580" s="8"/>
    </row>
    <row r="1581" spans="1:15" x14ac:dyDescent="0.25">
      <c r="A1581" s="9">
        <v>61445</v>
      </c>
      <c r="B1581" s="9">
        <f t="shared" si="97"/>
        <v>6</v>
      </c>
      <c r="C1581" s="9">
        <f t="shared" si="98"/>
        <v>0</v>
      </c>
      <c r="D1581" s="7" t="s">
        <v>1472</v>
      </c>
      <c r="E1581" s="8">
        <v>1719</v>
      </c>
      <c r="F1581" s="8">
        <v>34021</v>
      </c>
      <c r="G1581" s="8">
        <v>196941</v>
      </c>
      <c r="H1581" s="8">
        <v>340488</v>
      </c>
      <c r="I1581" s="8">
        <v>1385612.126974524</v>
      </c>
      <c r="J1581" s="8">
        <v>500</v>
      </c>
      <c r="K1581" s="8">
        <v>500</v>
      </c>
      <c r="L1581" s="7">
        <f t="shared" si="99"/>
        <v>571450</v>
      </c>
      <c r="M1581" s="7">
        <f t="shared" si="96"/>
        <v>1957062.126974524</v>
      </c>
      <c r="N1581" s="8"/>
      <c r="O1581" s="8"/>
    </row>
    <row r="1582" spans="1:15" x14ac:dyDescent="0.25">
      <c r="A1582" s="9">
        <v>61446</v>
      </c>
      <c r="B1582" s="9">
        <f t="shared" si="97"/>
        <v>6</v>
      </c>
      <c r="C1582" s="9">
        <f t="shared" si="98"/>
        <v>0</v>
      </c>
      <c r="D1582" s="7" t="s">
        <v>1473</v>
      </c>
      <c r="E1582" s="8">
        <v>1863</v>
      </c>
      <c r="F1582" s="8">
        <v>9908</v>
      </c>
      <c r="G1582" s="8">
        <v>139465</v>
      </c>
      <c r="H1582" s="8">
        <v>822723</v>
      </c>
      <c r="I1582" s="8">
        <v>1313974.2714209224</v>
      </c>
      <c r="J1582" s="8">
        <v>500</v>
      </c>
      <c r="K1582" s="8">
        <v>500</v>
      </c>
      <c r="L1582" s="7">
        <f t="shared" si="99"/>
        <v>972096</v>
      </c>
      <c r="M1582" s="7">
        <f t="shared" si="96"/>
        <v>2286070.2714209221</v>
      </c>
      <c r="N1582" s="8"/>
      <c r="O1582" s="8"/>
    </row>
    <row r="1583" spans="1:15" x14ac:dyDescent="0.25">
      <c r="A1583" s="9">
        <v>61611</v>
      </c>
      <c r="B1583" s="9">
        <f t="shared" si="97"/>
        <v>6</v>
      </c>
      <c r="C1583" s="9">
        <f t="shared" si="98"/>
        <v>0</v>
      </c>
      <c r="D1583" s="7" t="s">
        <v>1474</v>
      </c>
      <c r="E1583" s="8">
        <v>2431</v>
      </c>
      <c r="F1583" s="8">
        <v>4135</v>
      </c>
      <c r="G1583" s="8">
        <v>90192</v>
      </c>
      <c r="H1583" s="8">
        <v>346925</v>
      </c>
      <c r="I1583" s="8">
        <v>1755063.5440194502</v>
      </c>
      <c r="J1583" s="8">
        <v>500</v>
      </c>
      <c r="K1583" s="8">
        <v>500</v>
      </c>
      <c r="L1583" s="7">
        <f t="shared" si="99"/>
        <v>441252</v>
      </c>
      <c r="M1583" s="7">
        <f t="shared" si="96"/>
        <v>2196315.5440194504</v>
      </c>
      <c r="N1583" s="8"/>
      <c r="O1583" s="8"/>
    </row>
    <row r="1584" spans="1:15" x14ac:dyDescent="0.25">
      <c r="A1584" s="9">
        <v>61612</v>
      </c>
      <c r="B1584" s="9">
        <f t="shared" si="97"/>
        <v>6</v>
      </c>
      <c r="C1584" s="9">
        <f t="shared" si="98"/>
        <v>0</v>
      </c>
      <c r="D1584" s="7" t="s">
        <v>1475</v>
      </c>
      <c r="E1584" s="8">
        <v>3253</v>
      </c>
      <c r="F1584" s="8">
        <v>9194</v>
      </c>
      <c r="G1584" s="8">
        <v>119426</v>
      </c>
      <c r="H1584" s="8">
        <v>277525</v>
      </c>
      <c r="I1584" s="8">
        <v>2421819.3328769477</v>
      </c>
      <c r="J1584" s="8">
        <v>500</v>
      </c>
      <c r="K1584" s="8">
        <v>500</v>
      </c>
      <c r="L1584" s="7">
        <f t="shared" si="99"/>
        <v>406145</v>
      </c>
      <c r="M1584" s="7">
        <f t="shared" si="96"/>
        <v>2827964.3328769477</v>
      </c>
      <c r="N1584" s="8"/>
      <c r="O1584" s="8"/>
    </row>
    <row r="1585" spans="1:15" x14ac:dyDescent="0.25">
      <c r="A1585" s="9">
        <v>61615</v>
      </c>
      <c r="B1585" s="9">
        <f t="shared" si="97"/>
        <v>6</v>
      </c>
      <c r="C1585" s="9">
        <f t="shared" si="98"/>
        <v>0</v>
      </c>
      <c r="D1585" s="7" t="s">
        <v>1476</v>
      </c>
      <c r="E1585" s="8">
        <v>2168</v>
      </c>
      <c r="F1585" s="8">
        <v>8240</v>
      </c>
      <c r="G1585" s="8">
        <v>70836</v>
      </c>
      <c r="H1585" s="8">
        <v>171305</v>
      </c>
      <c r="I1585" s="8">
        <v>1603442.6392155066</v>
      </c>
      <c r="J1585" s="8">
        <v>500</v>
      </c>
      <c r="K1585" s="8">
        <v>500</v>
      </c>
      <c r="L1585" s="7">
        <f t="shared" si="99"/>
        <v>250381</v>
      </c>
      <c r="M1585" s="7">
        <f t="shared" si="96"/>
        <v>1853823.6392155066</v>
      </c>
      <c r="N1585" s="8"/>
      <c r="O1585" s="8"/>
    </row>
    <row r="1586" spans="1:15" x14ac:dyDescent="0.25">
      <c r="A1586" s="9">
        <v>61618</v>
      </c>
      <c r="B1586" s="9">
        <f t="shared" si="97"/>
        <v>6</v>
      </c>
      <c r="C1586" s="9">
        <f t="shared" si="98"/>
        <v>0</v>
      </c>
      <c r="D1586" s="7" t="s">
        <v>1477</v>
      </c>
      <c r="E1586" s="8">
        <v>1659</v>
      </c>
      <c r="F1586" s="8">
        <v>1126</v>
      </c>
      <c r="G1586" s="8">
        <v>120607</v>
      </c>
      <c r="H1586" s="8">
        <v>444569</v>
      </c>
      <c r="I1586" s="8">
        <v>1179043.7824228304</v>
      </c>
      <c r="J1586" s="8">
        <v>500</v>
      </c>
      <c r="K1586" s="8">
        <v>500</v>
      </c>
      <c r="L1586" s="7">
        <f t="shared" si="99"/>
        <v>566302</v>
      </c>
      <c r="M1586" s="7">
        <f t="shared" si="96"/>
        <v>1745345.7824228304</v>
      </c>
      <c r="N1586" s="8"/>
      <c r="O1586" s="8"/>
    </row>
    <row r="1587" spans="1:15" x14ac:dyDescent="0.25">
      <c r="A1587" s="9">
        <v>61621</v>
      </c>
      <c r="B1587" s="9">
        <f t="shared" si="97"/>
        <v>6</v>
      </c>
      <c r="C1587" s="9">
        <f t="shared" si="98"/>
        <v>0</v>
      </c>
      <c r="D1587" s="7" t="s">
        <v>2157</v>
      </c>
      <c r="E1587" s="8">
        <v>814</v>
      </c>
      <c r="F1587" s="8">
        <v>5246</v>
      </c>
      <c r="G1587" s="8">
        <v>24518</v>
      </c>
      <c r="H1587" s="8">
        <v>53641</v>
      </c>
      <c r="I1587" s="8">
        <v>588605.43405392964</v>
      </c>
      <c r="J1587" s="8">
        <v>500</v>
      </c>
      <c r="K1587" s="8">
        <v>500</v>
      </c>
      <c r="L1587" s="7">
        <f t="shared" si="99"/>
        <v>83405</v>
      </c>
      <c r="M1587" s="7">
        <f t="shared" si="96"/>
        <v>672010.43405392964</v>
      </c>
      <c r="N1587" s="8"/>
      <c r="O1587" s="8"/>
    </row>
    <row r="1588" spans="1:15" x14ac:dyDescent="0.25">
      <c r="A1588" s="9">
        <v>61624</v>
      </c>
      <c r="B1588" s="9">
        <f t="shared" si="97"/>
        <v>6</v>
      </c>
      <c r="C1588" s="9">
        <f t="shared" si="98"/>
        <v>0</v>
      </c>
      <c r="D1588" s="7" t="s">
        <v>1478</v>
      </c>
      <c r="E1588" s="8">
        <v>3132</v>
      </c>
      <c r="F1588" s="8">
        <v>9030</v>
      </c>
      <c r="G1588" s="8">
        <v>107789</v>
      </c>
      <c r="H1588" s="8">
        <v>484935</v>
      </c>
      <c r="I1588" s="8">
        <v>2257685.9944431335</v>
      </c>
      <c r="J1588" s="8">
        <v>500</v>
      </c>
      <c r="K1588" s="8">
        <v>500</v>
      </c>
      <c r="L1588" s="7">
        <f t="shared" si="99"/>
        <v>601754</v>
      </c>
      <c r="M1588" s="7">
        <f t="shared" si="96"/>
        <v>2859439.9944431335</v>
      </c>
      <c r="N1588" s="8"/>
      <c r="O1588" s="8"/>
    </row>
    <row r="1589" spans="1:15" x14ac:dyDescent="0.25">
      <c r="A1589" s="9">
        <v>61625</v>
      </c>
      <c r="B1589" s="9">
        <f t="shared" si="97"/>
        <v>6</v>
      </c>
      <c r="C1589" s="9">
        <f t="shared" si="98"/>
        <v>0</v>
      </c>
      <c r="D1589" s="7" t="s">
        <v>1479</v>
      </c>
      <c r="E1589" s="8">
        <v>9452</v>
      </c>
      <c r="F1589" s="8">
        <v>7255</v>
      </c>
      <c r="G1589" s="8">
        <v>631057</v>
      </c>
      <c r="H1589" s="8">
        <v>2805545</v>
      </c>
      <c r="I1589" s="8">
        <v>7019920.6905948278</v>
      </c>
      <c r="J1589" s="8">
        <v>500</v>
      </c>
      <c r="K1589" s="8">
        <v>500</v>
      </c>
      <c r="L1589" s="7">
        <f t="shared" si="99"/>
        <v>3443857</v>
      </c>
      <c r="M1589" s="7">
        <f t="shared" si="96"/>
        <v>10463777.690594828</v>
      </c>
      <c r="N1589" s="8"/>
      <c r="O1589" s="8"/>
    </row>
    <row r="1590" spans="1:15" x14ac:dyDescent="0.25">
      <c r="A1590" s="9">
        <v>61626</v>
      </c>
      <c r="B1590" s="9">
        <f t="shared" si="97"/>
        <v>6</v>
      </c>
      <c r="C1590" s="9">
        <f t="shared" si="98"/>
        <v>0</v>
      </c>
      <c r="D1590" s="7" t="s">
        <v>1480</v>
      </c>
      <c r="E1590" s="8">
        <v>5628</v>
      </c>
      <c r="F1590" s="8">
        <v>7775</v>
      </c>
      <c r="G1590" s="8">
        <v>322869</v>
      </c>
      <c r="H1590" s="8">
        <v>1167502</v>
      </c>
      <c r="I1590" s="8">
        <v>4083724.6417877669</v>
      </c>
      <c r="J1590" s="8">
        <v>500</v>
      </c>
      <c r="K1590" s="8">
        <v>500</v>
      </c>
      <c r="L1590" s="7">
        <f t="shared" si="99"/>
        <v>1498146</v>
      </c>
      <c r="M1590" s="7">
        <f t="shared" si="96"/>
        <v>5581870.6417877674</v>
      </c>
      <c r="N1590" s="8"/>
      <c r="O1590" s="8"/>
    </row>
    <row r="1591" spans="1:15" x14ac:dyDescent="0.25">
      <c r="A1591" s="9">
        <v>61627</v>
      </c>
      <c r="B1591" s="9">
        <f t="shared" si="97"/>
        <v>6</v>
      </c>
      <c r="C1591" s="9">
        <f t="shared" si="98"/>
        <v>0</v>
      </c>
      <c r="D1591" s="7" t="s">
        <v>1481</v>
      </c>
      <c r="E1591" s="8">
        <v>1783</v>
      </c>
      <c r="F1591" s="8">
        <v>13976</v>
      </c>
      <c r="G1591" s="8">
        <v>82143</v>
      </c>
      <c r="H1591" s="8">
        <v>162751</v>
      </c>
      <c r="I1591" s="8">
        <v>1306018.4583944853</v>
      </c>
      <c r="J1591" s="8">
        <v>500</v>
      </c>
      <c r="K1591" s="8">
        <v>500</v>
      </c>
      <c r="L1591" s="7">
        <f t="shared" si="99"/>
        <v>258870</v>
      </c>
      <c r="M1591" s="7">
        <f t="shared" si="96"/>
        <v>1564888.4583944853</v>
      </c>
      <c r="N1591" s="8"/>
      <c r="O1591" s="8"/>
    </row>
    <row r="1592" spans="1:15" x14ac:dyDescent="0.25">
      <c r="A1592" s="9">
        <v>61628</v>
      </c>
      <c r="B1592" s="9">
        <f t="shared" si="97"/>
        <v>6</v>
      </c>
      <c r="C1592" s="9">
        <f t="shared" si="98"/>
        <v>0</v>
      </c>
      <c r="D1592" s="7" t="s">
        <v>1482</v>
      </c>
      <c r="E1592" s="8">
        <v>1615</v>
      </c>
      <c r="F1592" s="8">
        <v>8877</v>
      </c>
      <c r="G1592" s="8">
        <v>46701</v>
      </c>
      <c r="H1592" s="8">
        <v>38950</v>
      </c>
      <c r="I1592" s="8">
        <v>1178906.990964849</v>
      </c>
      <c r="J1592" s="8">
        <v>500</v>
      </c>
      <c r="K1592" s="8">
        <v>500</v>
      </c>
      <c r="L1592" s="7">
        <f t="shared" si="99"/>
        <v>94528</v>
      </c>
      <c r="M1592" s="7">
        <f t="shared" si="96"/>
        <v>1273434.990964849</v>
      </c>
      <c r="N1592" s="8"/>
      <c r="O1592" s="8"/>
    </row>
    <row r="1593" spans="1:15" x14ac:dyDescent="0.25">
      <c r="A1593" s="9">
        <v>61629</v>
      </c>
      <c r="B1593" s="9">
        <f t="shared" si="97"/>
        <v>6</v>
      </c>
      <c r="C1593" s="9">
        <f t="shared" si="98"/>
        <v>0</v>
      </c>
      <c r="D1593" s="7" t="s">
        <v>1483</v>
      </c>
      <c r="E1593" s="8">
        <v>1056</v>
      </c>
      <c r="F1593" s="8">
        <v>11417</v>
      </c>
      <c r="G1593" s="8">
        <v>67066</v>
      </c>
      <c r="H1593" s="8">
        <v>38259</v>
      </c>
      <c r="I1593" s="8">
        <v>796157.57864120696</v>
      </c>
      <c r="J1593" s="8">
        <v>500</v>
      </c>
      <c r="K1593" s="8">
        <v>500</v>
      </c>
      <c r="L1593" s="7">
        <f t="shared" si="99"/>
        <v>116742</v>
      </c>
      <c r="M1593" s="7">
        <f t="shared" si="96"/>
        <v>912899.57864120696</v>
      </c>
      <c r="N1593" s="8"/>
      <c r="O1593" s="8"/>
    </row>
    <row r="1594" spans="1:15" x14ac:dyDescent="0.25">
      <c r="A1594" s="9">
        <v>61630</v>
      </c>
      <c r="B1594" s="9">
        <f t="shared" si="97"/>
        <v>6</v>
      </c>
      <c r="C1594" s="9">
        <f t="shared" si="98"/>
        <v>0</v>
      </c>
      <c r="D1594" s="7" t="s">
        <v>1484</v>
      </c>
      <c r="E1594" s="8">
        <v>1675</v>
      </c>
      <c r="F1594" s="8">
        <v>15994</v>
      </c>
      <c r="G1594" s="8">
        <v>59264</v>
      </c>
      <c r="H1594" s="8">
        <v>77758</v>
      </c>
      <c r="I1594" s="8">
        <v>1214019.55097953</v>
      </c>
      <c r="J1594" s="8">
        <v>500</v>
      </c>
      <c r="K1594" s="8">
        <v>500</v>
      </c>
      <c r="L1594" s="7">
        <f t="shared" si="99"/>
        <v>153016</v>
      </c>
      <c r="M1594" s="7">
        <f t="shared" si="96"/>
        <v>1367035.55097953</v>
      </c>
      <c r="N1594" s="8"/>
      <c r="O1594" s="8"/>
    </row>
    <row r="1595" spans="1:15" x14ac:dyDescent="0.25">
      <c r="A1595" s="9">
        <v>61631</v>
      </c>
      <c r="B1595" s="9">
        <f t="shared" si="97"/>
        <v>6</v>
      </c>
      <c r="C1595" s="9">
        <f t="shared" si="98"/>
        <v>1</v>
      </c>
      <c r="D1595" s="7" t="s">
        <v>1485</v>
      </c>
      <c r="E1595" s="8">
        <v>10032</v>
      </c>
      <c r="F1595" s="8">
        <v>8047</v>
      </c>
      <c r="G1595" s="8">
        <v>591180</v>
      </c>
      <c r="H1595" s="8">
        <v>2339524</v>
      </c>
      <c r="I1595" s="8">
        <v>8363813.0568418372</v>
      </c>
      <c r="J1595" s="8">
        <v>500</v>
      </c>
      <c r="K1595" s="8">
        <v>500</v>
      </c>
      <c r="L1595" s="7">
        <f t="shared" si="99"/>
        <v>2938751</v>
      </c>
      <c r="M1595" s="7">
        <f t="shared" si="96"/>
        <v>11302564.056841837</v>
      </c>
      <c r="N1595" s="8"/>
      <c r="O1595" s="8"/>
    </row>
    <row r="1596" spans="1:15" x14ac:dyDescent="0.25">
      <c r="A1596" s="9">
        <v>61632</v>
      </c>
      <c r="B1596" s="9">
        <f t="shared" si="97"/>
        <v>6</v>
      </c>
      <c r="C1596" s="9">
        <f t="shared" si="98"/>
        <v>0</v>
      </c>
      <c r="D1596" s="7" t="s">
        <v>1486</v>
      </c>
      <c r="E1596" s="8">
        <v>2923</v>
      </c>
      <c r="F1596" s="8">
        <v>17775</v>
      </c>
      <c r="G1596" s="8">
        <v>144466</v>
      </c>
      <c r="H1596" s="8">
        <v>221671</v>
      </c>
      <c r="I1596" s="8">
        <v>2165509.5586317717</v>
      </c>
      <c r="J1596" s="8">
        <v>500</v>
      </c>
      <c r="K1596" s="8">
        <v>500</v>
      </c>
      <c r="L1596" s="7">
        <f t="shared" si="99"/>
        <v>383912</v>
      </c>
      <c r="M1596" s="7">
        <f t="shared" si="96"/>
        <v>2549421.5586317717</v>
      </c>
      <c r="N1596" s="8"/>
      <c r="O1596" s="8"/>
    </row>
    <row r="1597" spans="1:15" x14ac:dyDescent="0.25">
      <c r="A1597" s="9">
        <v>61633</v>
      </c>
      <c r="B1597" s="9">
        <f t="shared" si="97"/>
        <v>6</v>
      </c>
      <c r="C1597" s="9">
        <f t="shared" si="98"/>
        <v>0</v>
      </c>
      <c r="D1597" s="7" t="s">
        <v>1487</v>
      </c>
      <c r="E1597" s="8">
        <v>4038</v>
      </c>
      <c r="F1597" s="8">
        <v>9443</v>
      </c>
      <c r="G1597" s="8">
        <v>159621</v>
      </c>
      <c r="H1597" s="8">
        <v>775629</v>
      </c>
      <c r="I1597" s="8">
        <v>2900696.0475487881</v>
      </c>
      <c r="J1597" s="8">
        <v>500</v>
      </c>
      <c r="K1597" s="8">
        <v>500</v>
      </c>
      <c r="L1597" s="7">
        <f t="shared" si="99"/>
        <v>944693</v>
      </c>
      <c r="M1597" s="7">
        <f t="shared" si="96"/>
        <v>3845389.0475487881</v>
      </c>
      <c r="N1597" s="8"/>
      <c r="O1597" s="8"/>
    </row>
    <row r="1598" spans="1:15" x14ac:dyDescent="0.25">
      <c r="A1598" s="9">
        <v>61701</v>
      </c>
      <c r="B1598" s="9">
        <f t="shared" si="97"/>
        <v>6</v>
      </c>
      <c r="C1598" s="9">
        <f t="shared" si="98"/>
        <v>0</v>
      </c>
      <c r="D1598" s="7" t="s">
        <v>1488</v>
      </c>
      <c r="E1598" s="8">
        <v>2000</v>
      </c>
      <c r="F1598" s="8">
        <v>11080</v>
      </c>
      <c r="G1598" s="8">
        <v>176560</v>
      </c>
      <c r="H1598" s="8">
        <v>1867974</v>
      </c>
      <c r="I1598" s="8">
        <v>1305915.3563135294</v>
      </c>
      <c r="J1598" s="8">
        <v>500</v>
      </c>
      <c r="K1598" s="8">
        <v>500</v>
      </c>
      <c r="L1598" s="7">
        <f t="shared" si="99"/>
        <v>2055614</v>
      </c>
      <c r="M1598" s="7">
        <f t="shared" si="96"/>
        <v>3361529.3563135294</v>
      </c>
      <c r="N1598" s="8"/>
      <c r="O1598" s="8"/>
    </row>
    <row r="1599" spans="1:15" x14ac:dyDescent="0.25">
      <c r="A1599" s="9">
        <v>61708</v>
      </c>
      <c r="B1599" s="9">
        <f t="shared" si="97"/>
        <v>6</v>
      </c>
      <c r="C1599" s="9">
        <f t="shared" si="98"/>
        <v>0</v>
      </c>
      <c r="D1599" s="7" t="s">
        <v>1489</v>
      </c>
      <c r="E1599" s="8">
        <v>1515</v>
      </c>
      <c r="F1599" s="8">
        <v>10371</v>
      </c>
      <c r="G1599" s="8">
        <v>70952</v>
      </c>
      <c r="H1599" s="8">
        <v>97185</v>
      </c>
      <c r="I1599" s="8">
        <v>1139691.2843503258</v>
      </c>
      <c r="J1599" s="8">
        <v>500</v>
      </c>
      <c r="K1599" s="8">
        <v>500</v>
      </c>
      <c r="L1599" s="7">
        <f t="shared" si="99"/>
        <v>178508</v>
      </c>
      <c r="M1599" s="7">
        <f t="shared" si="96"/>
        <v>1318199.2843503258</v>
      </c>
      <c r="N1599" s="8"/>
      <c r="O1599" s="8"/>
    </row>
    <row r="1600" spans="1:15" x14ac:dyDescent="0.25">
      <c r="A1600" s="9">
        <v>61710</v>
      </c>
      <c r="B1600" s="9">
        <f t="shared" si="97"/>
        <v>6</v>
      </c>
      <c r="C1600" s="9">
        <f t="shared" si="98"/>
        <v>0</v>
      </c>
      <c r="D1600" s="7" t="s">
        <v>1490</v>
      </c>
      <c r="E1600" s="8">
        <v>1220</v>
      </c>
      <c r="F1600" s="8">
        <v>5414</v>
      </c>
      <c r="G1600" s="8">
        <v>45696</v>
      </c>
      <c r="H1600" s="8">
        <v>62441</v>
      </c>
      <c r="I1600" s="8">
        <v>898842.3600810814</v>
      </c>
      <c r="J1600" s="8">
        <v>500</v>
      </c>
      <c r="K1600" s="8">
        <v>500</v>
      </c>
      <c r="L1600" s="7">
        <f t="shared" si="99"/>
        <v>113551</v>
      </c>
      <c r="M1600" s="7">
        <f t="shared" si="96"/>
        <v>1012393.3600810814</v>
      </c>
      <c r="N1600" s="8"/>
      <c r="O1600" s="8"/>
    </row>
    <row r="1601" spans="1:15" x14ac:dyDescent="0.25">
      <c r="A1601" s="9">
        <v>61711</v>
      </c>
      <c r="B1601" s="9">
        <f t="shared" si="97"/>
        <v>6</v>
      </c>
      <c r="C1601" s="9">
        <f t="shared" si="98"/>
        <v>0</v>
      </c>
      <c r="D1601" s="7" t="s">
        <v>1491</v>
      </c>
      <c r="E1601" s="8">
        <v>944</v>
      </c>
      <c r="F1601" s="8">
        <v>3100</v>
      </c>
      <c r="G1601" s="8">
        <v>25466</v>
      </c>
      <c r="H1601" s="8">
        <v>126809</v>
      </c>
      <c r="I1601" s="8">
        <v>694458.31012120738</v>
      </c>
      <c r="J1601" s="8">
        <v>500</v>
      </c>
      <c r="K1601" s="8">
        <v>500</v>
      </c>
      <c r="L1601" s="7">
        <f t="shared" si="99"/>
        <v>155375</v>
      </c>
      <c r="M1601" s="7">
        <f t="shared" si="96"/>
        <v>849833.31012120738</v>
      </c>
      <c r="N1601" s="8"/>
      <c r="O1601" s="8"/>
    </row>
    <row r="1602" spans="1:15" x14ac:dyDescent="0.25">
      <c r="A1602" s="9">
        <v>61716</v>
      </c>
      <c r="B1602" s="9">
        <f t="shared" si="97"/>
        <v>6</v>
      </c>
      <c r="C1602" s="9">
        <f t="shared" si="98"/>
        <v>0</v>
      </c>
      <c r="D1602" s="7" t="s">
        <v>1492</v>
      </c>
      <c r="E1602" s="8">
        <v>2958</v>
      </c>
      <c r="F1602" s="8">
        <v>16342</v>
      </c>
      <c r="G1602" s="8">
        <v>114985</v>
      </c>
      <c r="H1602" s="8">
        <v>299993</v>
      </c>
      <c r="I1602" s="8">
        <v>2177569.2701314907</v>
      </c>
      <c r="J1602" s="8">
        <v>500</v>
      </c>
      <c r="K1602" s="8">
        <v>500</v>
      </c>
      <c r="L1602" s="7">
        <f t="shared" si="99"/>
        <v>431320</v>
      </c>
      <c r="M1602" s="7">
        <f t="shared" si="96"/>
        <v>2608889.2701314907</v>
      </c>
      <c r="N1602" s="8"/>
      <c r="O1602" s="8"/>
    </row>
    <row r="1603" spans="1:15" x14ac:dyDescent="0.25">
      <c r="A1603" s="9">
        <v>61719</v>
      </c>
      <c r="B1603" s="9">
        <f t="shared" si="97"/>
        <v>6</v>
      </c>
      <c r="C1603" s="9">
        <f t="shared" si="98"/>
        <v>0</v>
      </c>
      <c r="D1603" s="7" t="s">
        <v>1493</v>
      </c>
      <c r="E1603" s="8">
        <v>2138</v>
      </c>
      <c r="F1603" s="8">
        <v>7149</v>
      </c>
      <c r="G1603" s="8">
        <v>125598</v>
      </c>
      <c r="H1603" s="8">
        <v>1026190</v>
      </c>
      <c r="I1603" s="8">
        <v>1459160.1749759477</v>
      </c>
      <c r="J1603" s="8">
        <v>500</v>
      </c>
      <c r="K1603" s="8">
        <v>500</v>
      </c>
      <c r="L1603" s="7">
        <f t="shared" si="99"/>
        <v>1158937</v>
      </c>
      <c r="M1603" s="7">
        <f t="shared" si="96"/>
        <v>2618097.1749759475</v>
      </c>
      <c r="N1603" s="8"/>
      <c r="O1603" s="8"/>
    </row>
    <row r="1604" spans="1:15" x14ac:dyDescent="0.25">
      <c r="A1604" s="9">
        <v>61727</v>
      </c>
      <c r="B1604" s="9">
        <f t="shared" si="97"/>
        <v>6</v>
      </c>
      <c r="C1604" s="9">
        <f t="shared" si="98"/>
        <v>0</v>
      </c>
      <c r="D1604" s="7" t="s">
        <v>1494</v>
      </c>
      <c r="E1604" s="8">
        <v>2208</v>
      </c>
      <c r="F1604" s="8">
        <v>5324</v>
      </c>
      <c r="G1604" s="8">
        <v>132148</v>
      </c>
      <c r="H1604" s="8">
        <v>531423</v>
      </c>
      <c r="I1604" s="8">
        <v>1579086.411513194</v>
      </c>
      <c r="J1604" s="8">
        <v>500</v>
      </c>
      <c r="K1604" s="8">
        <v>500</v>
      </c>
      <c r="L1604" s="7">
        <f t="shared" si="99"/>
        <v>668895</v>
      </c>
      <c r="M1604" s="7">
        <f t="shared" si="96"/>
        <v>2247981.411513194</v>
      </c>
      <c r="N1604" s="8"/>
      <c r="O1604" s="8"/>
    </row>
    <row r="1605" spans="1:15" x14ac:dyDescent="0.25">
      <c r="A1605" s="9">
        <v>61728</v>
      </c>
      <c r="B1605" s="9">
        <f t="shared" si="97"/>
        <v>6</v>
      </c>
      <c r="C1605" s="9">
        <f t="shared" si="98"/>
        <v>0</v>
      </c>
      <c r="D1605" s="7" t="s">
        <v>1495</v>
      </c>
      <c r="E1605" s="8">
        <v>720</v>
      </c>
      <c r="F1605" s="8">
        <v>2379</v>
      </c>
      <c r="G1605" s="8">
        <v>39194</v>
      </c>
      <c r="H1605" s="8">
        <v>28314</v>
      </c>
      <c r="I1605" s="8">
        <v>551283.03201425797</v>
      </c>
      <c r="J1605" s="8">
        <v>500</v>
      </c>
      <c r="K1605" s="8">
        <v>500</v>
      </c>
      <c r="L1605" s="7">
        <f t="shared" si="99"/>
        <v>69887</v>
      </c>
      <c r="M1605" s="7">
        <f t="shared" si="96"/>
        <v>621170.03201425797</v>
      </c>
      <c r="N1605" s="8"/>
      <c r="O1605" s="8"/>
    </row>
    <row r="1606" spans="1:15" x14ac:dyDescent="0.25">
      <c r="A1606" s="9">
        <v>61729</v>
      </c>
      <c r="B1606" s="9">
        <f t="shared" si="97"/>
        <v>6</v>
      </c>
      <c r="C1606" s="9">
        <f t="shared" si="98"/>
        <v>0</v>
      </c>
      <c r="D1606" s="7" t="s">
        <v>1496</v>
      </c>
      <c r="E1606" s="8">
        <v>2079</v>
      </c>
      <c r="F1606" s="8">
        <v>11904</v>
      </c>
      <c r="G1606" s="8">
        <v>70778</v>
      </c>
      <c r="H1606" s="8">
        <v>60723</v>
      </c>
      <c r="I1606" s="8">
        <v>1544963.1168851522</v>
      </c>
      <c r="J1606" s="8">
        <v>500</v>
      </c>
      <c r="K1606" s="8">
        <v>500</v>
      </c>
      <c r="L1606" s="7">
        <f t="shared" si="99"/>
        <v>143405</v>
      </c>
      <c r="M1606" s="7">
        <f t="shared" ref="M1606:M1669" si="100">L1606+I1606</f>
        <v>1688368.1168851522</v>
      </c>
      <c r="N1606" s="8"/>
      <c r="O1606" s="8"/>
    </row>
    <row r="1607" spans="1:15" x14ac:dyDescent="0.25">
      <c r="A1607" s="9">
        <v>61730</v>
      </c>
      <c r="B1607" s="9">
        <f t="shared" ref="B1607:B1670" si="101">INT(A1607/10000)</f>
        <v>6</v>
      </c>
      <c r="C1607" s="9">
        <f t="shared" ref="C1607:C1670" si="102">IF(E1607&lt;=10000,0,IF(E1607&lt;=20000,1,IF(E1607&lt;=50000,2,3)))</f>
        <v>0</v>
      </c>
      <c r="D1607" s="7" t="s">
        <v>1497</v>
      </c>
      <c r="E1607" s="8">
        <v>2069</v>
      </c>
      <c r="F1607" s="8">
        <v>6731</v>
      </c>
      <c r="G1607" s="8">
        <v>81257</v>
      </c>
      <c r="H1607" s="8">
        <v>30290</v>
      </c>
      <c r="I1607" s="8">
        <v>1520615.7718364713</v>
      </c>
      <c r="J1607" s="8">
        <v>500</v>
      </c>
      <c r="K1607" s="8">
        <v>500</v>
      </c>
      <c r="L1607" s="7">
        <f t="shared" ref="L1607:L1670" si="103">F1607/J1607*500+G1607/K1607*500+H1607</f>
        <v>118278</v>
      </c>
      <c r="M1607" s="7">
        <f t="shared" si="100"/>
        <v>1638893.7718364713</v>
      </c>
      <c r="N1607" s="8"/>
      <c r="O1607" s="8"/>
    </row>
    <row r="1608" spans="1:15" x14ac:dyDescent="0.25">
      <c r="A1608" s="9">
        <v>61731</v>
      </c>
      <c r="B1608" s="9">
        <f t="shared" si="101"/>
        <v>6</v>
      </c>
      <c r="C1608" s="9">
        <f t="shared" si="102"/>
        <v>0</v>
      </c>
      <c r="D1608" s="7" t="s">
        <v>1498</v>
      </c>
      <c r="E1608" s="8">
        <v>1409</v>
      </c>
      <c r="F1608" s="8">
        <v>6855</v>
      </c>
      <c r="G1608" s="8">
        <v>54285</v>
      </c>
      <c r="H1608" s="8">
        <v>450304</v>
      </c>
      <c r="I1608" s="8">
        <v>993203.27227873914</v>
      </c>
      <c r="J1608" s="8">
        <v>500</v>
      </c>
      <c r="K1608" s="8">
        <v>500</v>
      </c>
      <c r="L1608" s="7">
        <f t="shared" si="103"/>
        <v>511444</v>
      </c>
      <c r="M1608" s="7">
        <f t="shared" si="100"/>
        <v>1504647.2722787391</v>
      </c>
      <c r="N1608" s="8"/>
      <c r="O1608" s="8"/>
    </row>
    <row r="1609" spans="1:15" x14ac:dyDescent="0.25">
      <c r="A1609" s="9">
        <v>61740</v>
      </c>
      <c r="B1609" s="9">
        <f t="shared" si="101"/>
        <v>6</v>
      </c>
      <c r="C1609" s="9">
        <f t="shared" si="102"/>
        <v>0</v>
      </c>
      <c r="D1609" s="7" t="s">
        <v>1499</v>
      </c>
      <c r="E1609" s="8">
        <v>2079</v>
      </c>
      <c r="F1609" s="8">
        <v>21549</v>
      </c>
      <c r="G1609" s="8">
        <v>102520</v>
      </c>
      <c r="H1609" s="8">
        <v>115681</v>
      </c>
      <c r="I1609" s="8">
        <v>1559728.6345948381</v>
      </c>
      <c r="J1609" s="8">
        <v>500</v>
      </c>
      <c r="K1609" s="8">
        <v>500</v>
      </c>
      <c r="L1609" s="7">
        <f t="shared" si="103"/>
        <v>239750</v>
      </c>
      <c r="M1609" s="7">
        <f t="shared" si="100"/>
        <v>1799478.6345948381</v>
      </c>
      <c r="N1609" s="8"/>
      <c r="O1609" s="8"/>
    </row>
    <row r="1610" spans="1:15" x14ac:dyDescent="0.25">
      <c r="A1610" s="9">
        <v>61741</v>
      </c>
      <c r="B1610" s="9">
        <f t="shared" si="101"/>
        <v>6</v>
      </c>
      <c r="C1610" s="9">
        <f t="shared" si="102"/>
        <v>0</v>
      </c>
      <c r="D1610" s="7" t="s">
        <v>1500</v>
      </c>
      <c r="E1610" s="8">
        <v>1186</v>
      </c>
      <c r="F1610" s="8">
        <v>8457</v>
      </c>
      <c r="G1610" s="8">
        <v>60371</v>
      </c>
      <c r="H1610" s="8">
        <v>353631</v>
      </c>
      <c r="I1610" s="8">
        <v>864461.88325643621</v>
      </c>
      <c r="J1610" s="8">
        <v>500</v>
      </c>
      <c r="K1610" s="8">
        <v>500</v>
      </c>
      <c r="L1610" s="7">
        <f t="shared" si="103"/>
        <v>422459</v>
      </c>
      <c r="M1610" s="7">
        <f t="shared" si="100"/>
        <v>1286920.8832564363</v>
      </c>
      <c r="N1610" s="8"/>
      <c r="O1610" s="8"/>
    </row>
    <row r="1611" spans="1:15" x14ac:dyDescent="0.25">
      <c r="A1611" s="9">
        <v>61743</v>
      </c>
      <c r="B1611" s="9">
        <f t="shared" si="101"/>
        <v>6</v>
      </c>
      <c r="C1611" s="9">
        <f t="shared" si="102"/>
        <v>0</v>
      </c>
      <c r="D1611" s="7" t="s">
        <v>1501</v>
      </c>
      <c r="E1611" s="8">
        <v>765</v>
      </c>
      <c r="F1611" s="8">
        <v>14319</v>
      </c>
      <c r="G1611" s="8">
        <v>37095</v>
      </c>
      <c r="H1611" s="8">
        <v>48256</v>
      </c>
      <c r="I1611" s="8">
        <v>560337.84095621679</v>
      </c>
      <c r="J1611" s="8">
        <v>500</v>
      </c>
      <c r="K1611" s="8">
        <v>500</v>
      </c>
      <c r="L1611" s="7">
        <f t="shared" si="103"/>
        <v>99670</v>
      </c>
      <c r="M1611" s="7">
        <f t="shared" si="100"/>
        <v>660007.84095621679</v>
      </c>
      <c r="N1611" s="8"/>
      <c r="O1611" s="8"/>
    </row>
    <row r="1612" spans="1:15" x14ac:dyDescent="0.25">
      <c r="A1612" s="9">
        <v>61744</v>
      </c>
      <c r="B1612" s="9">
        <f t="shared" si="101"/>
        <v>6</v>
      </c>
      <c r="C1612" s="9">
        <f t="shared" si="102"/>
        <v>0</v>
      </c>
      <c r="D1612" s="7" t="s">
        <v>2158</v>
      </c>
      <c r="E1612" s="8">
        <v>683</v>
      </c>
      <c r="F1612" s="8">
        <v>3315</v>
      </c>
      <c r="G1612" s="8">
        <v>28162</v>
      </c>
      <c r="H1612" s="8">
        <v>21597</v>
      </c>
      <c r="I1612" s="8">
        <v>510271.57540233259</v>
      </c>
      <c r="J1612" s="8">
        <v>500</v>
      </c>
      <c r="K1612" s="8">
        <v>500</v>
      </c>
      <c r="L1612" s="7">
        <f t="shared" si="103"/>
        <v>53074</v>
      </c>
      <c r="M1612" s="7">
        <f t="shared" si="100"/>
        <v>563345.57540233259</v>
      </c>
      <c r="N1612" s="8"/>
      <c r="O1612" s="8"/>
    </row>
    <row r="1613" spans="1:15" x14ac:dyDescent="0.25">
      <c r="A1613" s="9">
        <v>61745</v>
      </c>
      <c r="B1613" s="9">
        <f t="shared" si="101"/>
        <v>6</v>
      </c>
      <c r="C1613" s="9">
        <f t="shared" si="102"/>
        <v>0</v>
      </c>
      <c r="D1613" s="7" t="s">
        <v>2159</v>
      </c>
      <c r="E1613" s="8">
        <v>1123</v>
      </c>
      <c r="F1613" s="8">
        <v>4714</v>
      </c>
      <c r="G1613" s="8">
        <v>53929</v>
      </c>
      <c r="H1613" s="8">
        <v>68053</v>
      </c>
      <c r="I1613" s="8">
        <v>883207.16982162197</v>
      </c>
      <c r="J1613" s="8">
        <v>500</v>
      </c>
      <c r="K1613" s="8">
        <v>500</v>
      </c>
      <c r="L1613" s="7">
        <f t="shared" si="103"/>
        <v>126696</v>
      </c>
      <c r="M1613" s="7">
        <f t="shared" si="100"/>
        <v>1009903.169821622</v>
      </c>
      <c r="N1613" s="8"/>
      <c r="O1613" s="8"/>
    </row>
    <row r="1614" spans="1:15" x14ac:dyDescent="0.25">
      <c r="A1614" s="9">
        <v>61746</v>
      </c>
      <c r="B1614" s="9">
        <f t="shared" si="101"/>
        <v>6</v>
      </c>
      <c r="C1614" s="9">
        <f t="shared" si="102"/>
        <v>0</v>
      </c>
      <c r="D1614" s="7" t="s">
        <v>2160</v>
      </c>
      <c r="E1614" s="8">
        <v>3985</v>
      </c>
      <c r="F1614" s="8">
        <v>18867</v>
      </c>
      <c r="G1614" s="8">
        <v>185339</v>
      </c>
      <c r="H1614" s="8">
        <v>781335</v>
      </c>
      <c r="I1614" s="8">
        <v>2885256.7605392281</v>
      </c>
      <c r="J1614" s="8">
        <v>500</v>
      </c>
      <c r="K1614" s="8">
        <v>500</v>
      </c>
      <c r="L1614" s="7">
        <f t="shared" si="103"/>
        <v>985541</v>
      </c>
      <c r="M1614" s="7">
        <f t="shared" si="100"/>
        <v>3870797.7605392281</v>
      </c>
      <c r="N1614" s="8"/>
      <c r="O1614" s="8"/>
    </row>
    <row r="1615" spans="1:15" x14ac:dyDescent="0.25">
      <c r="A1615" s="9">
        <v>61748</v>
      </c>
      <c r="B1615" s="9">
        <f t="shared" si="101"/>
        <v>6</v>
      </c>
      <c r="C1615" s="9">
        <f t="shared" si="102"/>
        <v>0</v>
      </c>
      <c r="D1615" s="7" t="s">
        <v>1502</v>
      </c>
      <c r="E1615" s="8">
        <v>4141</v>
      </c>
      <c r="F1615" s="8">
        <v>17401</v>
      </c>
      <c r="G1615" s="8">
        <v>168426</v>
      </c>
      <c r="H1615" s="8">
        <v>1161127</v>
      </c>
      <c r="I1615" s="8">
        <v>2990467.7823719773</v>
      </c>
      <c r="J1615" s="8">
        <v>500</v>
      </c>
      <c r="K1615" s="8">
        <v>500</v>
      </c>
      <c r="L1615" s="7">
        <f t="shared" si="103"/>
        <v>1346954</v>
      </c>
      <c r="M1615" s="7">
        <f t="shared" si="100"/>
        <v>4337421.7823719773</v>
      </c>
      <c r="N1615" s="8"/>
      <c r="O1615" s="8"/>
    </row>
    <row r="1616" spans="1:15" x14ac:dyDescent="0.25">
      <c r="A1616" s="9">
        <v>61750</v>
      </c>
      <c r="B1616" s="9">
        <f t="shared" si="101"/>
        <v>6</v>
      </c>
      <c r="C1616" s="9">
        <f t="shared" si="102"/>
        <v>0</v>
      </c>
      <c r="D1616" s="7" t="s">
        <v>1503</v>
      </c>
      <c r="E1616" s="8">
        <v>1928</v>
      </c>
      <c r="F1616" s="8">
        <v>7903</v>
      </c>
      <c r="G1616" s="8">
        <v>64056</v>
      </c>
      <c r="H1616" s="8">
        <v>89723</v>
      </c>
      <c r="I1616" s="8">
        <v>1445597.4558666048</v>
      </c>
      <c r="J1616" s="8">
        <v>500</v>
      </c>
      <c r="K1616" s="8">
        <v>500</v>
      </c>
      <c r="L1616" s="7">
        <f t="shared" si="103"/>
        <v>161682</v>
      </c>
      <c r="M1616" s="7">
        <f t="shared" si="100"/>
        <v>1607279.4558666048</v>
      </c>
      <c r="N1616" s="8"/>
      <c r="O1616" s="8"/>
    </row>
    <row r="1617" spans="1:15" x14ac:dyDescent="0.25">
      <c r="A1617" s="9">
        <v>61751</v>
      </c>
      <c r="B1617" s="9">
        <f t="shared" si="101"/>
        <v>6</v>
      </c>
      <c r="C1617" s="9">
        <f t="shared" si="102"/>
        <v>0</v>
      </c>
      <c r="D1617" s="7" t="s">
        <v>1504</v>
      </c>
      <c r="E1617" s="8">
        <v>2375</v>
      </c>
      <c r="F1617" s="8">
        <v>10380</v>
      </c>
      <c r="G1617" s="8">
        <v>102587</v>
      </c>
      <c r="H1617" s="8">
        <v>198842</v>
      </c>
      <c r="I1617" s="8">
        <v>1751997.7625048857</v>
      </c>
      <c r="J1617" s="8">
        <v>500</v>
      </c>
      <c r="K1617" s="8">
        <v>500</v>
      </c>
      <c r="L1617" s="7">
        <f t="shared" si="103"/>
        <v>311809</v>
      </c>
      <c r="M1617" s="7">
        <f t="shared" si="100"/>
        <v>2063806.7625048857</v>
      </c>
      <c r="N1617" s="8"/>
      <c r="O1617" s="8"/>
    </row>
    <row r="1618" spans="1:15" x14ac:dyDescent="0.25">
      <c r="A1618" s="9">
        <v>61756</v>
      </c>
      <c r="B1618" s="9">
        <f t="shared" si="101"/>
        <v>6</v>
      </c>
      <c r="C1618" s="9">
        <f t="shared" si="102"/>
        <v>0</v>
      </c>
      <c r="D1618" s="7" t="s">
        <v>1505</v>
      </c>
      <c r="E1618" s="8">
        <v>4123</v>
      </c>
      <c r="F1618" s="8">
        <v>10315</v>
      </c>
      <c r="G1618" s="8">
        <v>266773</v>
      </c>
      <c r="H1618" s="8">
        <v>1062516</v>
      </c>
      <c r="I1618" s="8">
        <v>3003175.5439907601</v>
      </c>
      <c r="J1618" s="8">
        <v>500</v>
      </c>
      <c r="K1618" s="8">
        <v>500</v>
      </c>
      <c r="L1618" s="7">
        <f t="shared" si="103"/>
        <v>1339604</v>
      </c>
      <c r="M1618" s="7">
        <f t="shared" si="100"/>
        <v>4342779.5439907601</v>
      </c>
      <c r="N1618" s="8"/>
      <c r="O1618" s="8"/>
    </row>
    <row r="1619" spans="1:15" x14ac:dyDescent="0.25">
      <c r="A1619" s="9">
        <v>61757</v>
      </c>
      <c r="B1619" s="9">
        <f t="shared" si="101"/>
        <v>6</v>
      </c>
      <c r="C1619" s="9">
        <f t="shared" si="102"/>
        <v>0</v>
      </c>
      <c r="D1619" s="7" t="s">
        <v>1506</v>
      </c>
      <c r="E1619" s="8">
        <v>5113</v>
      </c>
      <c r="F1619" s="8">
        <v>15162</v>
      </c>
      <c r="G1619" s="8">
        <v>239096</v>
      </c>
      <c r="H1619" s="8">
        <v>877201</v>
      </c>
      <c r="I1619" s="8">
        <v>3727831.0091163446</v>
      </c>
      <c r="J1619" s="8">
        <v>500</v>
      </c>
      <c r="K1619" s="8">
        <v>500</v>
      </c>
      <c r="L1619" s="7">
        <f t="shared" si="103"/>
        <v>1131459</v>
      </c>
      <c r="M1619" s="7">
        <f t="shared" si="100"/>
        <v>4859290.0091163442</v>
      </c>
      <c r="N1619" s="8"/>
      <c r="O1619" s="8"/>
    </row>
    <row r="1620" spans="1:15" x14ac:dyDescent="0.25">
      <c r="A1620" s="9">
        <v>61758</v>
      </c>
      <c r="B1620" s="9">
        <f t="shared" si="101"/>
        <v>6</v>
      </c>
      <c r="C1620" s="9">
        <f t="shared" si="102"/>
        <v>0</v>
      </c>
      <c r="D1620" s="7" t="s">
        <v>1507</v>
      </c>
      <c r="E1620" s="8">
        <v>1825</v>
      </c>
      <c r="F1620" s="8">
        <v>13966</v>
      </c>
      <c r="G1620" s="8">
        <v>128962</v>
      </c>
      <c r="H1620" s="8">
        <v>442212</v>
      </c>
      <c r="I1620" s="8">
        <v>1386984.5280376801</v>
      </c>
      <c r="J1620" s="8">
        <v>500</v>
      </c>
      <c r="K1620" s="8">
        <v>500</v>
      </c>
      <c r="L1620" s="7">
        <f t="shared" si="103"/>
        <v>585140</v>
      </c>
      <c r="M1620" s="7">
        <f t="shared" si="100"/>
        <v>1972124.5280376801</v>
      </c>
      <c r="N1620" s="8"/>
      <c r="O1620" s="8"/>
    </row>
    <row r="1621" spans="1:15" x14ac:dyDescent="0.25">
      <c r="A1621" s="9">
        <v>61759</v>
      </c>
      <c r="B1621" s="9">
        <f t="shared" si="101"/>
        <v>6</v>
      </c>
      <c r="C1621" s="9">
        <f t="shared" si="102"/>
        <v>0</v>
      </c>
      <c r="D1621" s="7" t="s">
        <v>1508</v>
      </c>
      <c r="E1621" s="8">
        <v>1690</v>
      </c>
      <c r="F1621" s="8">
        <v>21393</v>
      </c>
      <c r="G1621" s="8">
        <v>36078</v>
      </c>
      <c r="H1621" s="8">
        <v>278633</v>
      </c>
      <c r="I1621" s="8">
        <v>1211336.9860540547</v>
      </c>
      <c r="J1621" s="8">
        <v>500</v>
      </c>
      <c r="K1621" s="8">
        <v>500</v>
      </c>
      <c r="L1621" s="7">
        <f t="shared" si="103"/>
        <v>336104</v>
      </c>
      <c r="M1621" s="7">
        <f t="shared" si="100"/>
        <v>1547440.9860540547</v>
      </c>
      <c r="N1621" s="8"/>
      <c r="O1621" s="8"/>
    </row>
    <row r="1622" spans="1:15" x14ac:dyDescent="0.25">
      <c r="A1622" s="9">
        <v>61760</v>
      </c>
      <c r="B1622" s="9">
        <f t="shared" si="101"/>
        <v>6</v>
      </c>
      <c r="C1622" s="9">
        <f t="shared" si="102"/>
        <v>1</v>
      </c>
      <c r="D1622" s="7" t="s">
        <v>1509</v>
      </c>
      <c r="E1622" s="8">
        <v>10264</v>
      </c>
      <c r="F1622" s="8">
        <v>15167</v>
      </c>
      <c r="G1622" s="8">
        <v>770338</v>
      </c>
      <c r="H1622" s="8">
        <v>4428370</v>
      </c>
      <c r="I1622" s="8">
        <v>8457869.9635358173</v>
      </c>
      <c r="J1622" s="8">
        <v>500</v>
      </c>
      <c r="K1622" s="8">
        <v>500</v>
      </c>
      <c r="L1622" s="7">
        <f t="shared" si="103"/>
        <v>5213875</v>
      </c>
      <c r="M1622" s="7">
        <f t="shared" si="100"/>
        <v>13671744.963535817</v>
      </c>
      <c r="N1622" s="8"/>
      <c r="O1622" s="8"/>
    </row>
    <row r="1623" spans="1:15" x14ac:dyDescent="0.25">
      <c r="A1623" s="9">
        <v>61761</v>
      </c>
      <c r="B1623" s="9">
        <f t="shared" si="101"/>
        <v>6</v>
      </c>
      <c r="C1623" s="9">
        <f t="shared" si="102"/>
        <v>0</v>
      </c>
      <c r="D1623" s="7" t="s">
        <v>1510</v>
      </c>
      <c r="E1623" s="8">
        <v>1759</v>
      </c>
      <c r="F1623" s="8">
        <v>6118</v>
      </c>
      <c r="G1623" s="8">
        <v>61273</v>
      </c>
      <c r="H1623" s="8">
        <v>21211</v>
      </c>
      <c r="I1623" s="8">
        <v>1290293.5221822569</v>
      </c>
      <c r="J1623" s="8">
        <v>500</v>
      </c>
      <c r="K1623" s="8">
        <v>500</v>
      </c>
      <c r="L1623" s="7">
        <f t="shared" si="103"/>
        <v>88602</v>
      </c>
      <c r="M1623" s="7">
        <f t="shared" si="100"/>
        <v>1378895.5221822569</v>
      </c>
      <c r="N1623" s="8"/>
      <c r="O1623" s="8"/>
    </row>
    <row r="1624" spans="1:15" x14ac:dyDescent="0.25">
      <c r="A1624" s="9">
        <v>61762</v>
      </c>
      <c r="B1624" s="9">
        <f t="shared" si="101"/>
        <v>6</v>
      </c>
      <c r="C1624" s="9">
        <f t="shared" si="102"/>
        <v>0</v>
      </c>
      <c r="D1624" s="7" t="s">
        <v>1511</v>
      </c>
      <c r="E1624" s="8">
        <v>2147</v>
      </c>
      <c r="F1624" s="8">
        <v>16091</v>
      </c>
      <c r="G1624" s="8">
        <v>80248</v>
      </c>
      <c r="H1624" s="8">
        <v>223141</v>
      </c>
      <c r="I1624" s="8">
        <v>1564658.0927207007</v>
      </c>
      <c r="J1624" s="8">
        <v>500</v>
      </c>
      <c r="K1624" s="8">
        <v>500</v>
      </c>
      <c r="L1624" s="7">
        <f t="shared" si="103"/>
        <v>319480</v>
      </c>
      <c r="M1624" s="7">
        <f t="shared" si="100"/>
        <v>1884138.0927207007</v>
      </c>
      <c r="N1624" s="8"/>
      <c r="O1624" s="8"/>
    </row>
    <row r="1625" spans="1:15" x14ac:dyDescent="0.25">
      <c r="A1625" s="9">
        <v>61763</v>
      </c>
      <c r="B1625" s="9">
        <f t="shared" si="101"/>
        <v>6</v>
      </c>
      <c r="C1625" s="9">
        <f t="shared" si="102"/>
        <v>0</v>
      </c>
      <c r="D1625" s="7" t="s">
        <v>1512</v>
      </c>
      <c r="E1625" s="8">
        <v>4321</v>
      </c>
      <c r="F1625" s="8">
        <v>17729</v>
      </c>
      <c r="G1625" s="8">
        <v>199932</v>
      </c>
      <c r="H1625" s="8">
        <v>676734</v>
      </c>
      <c r="I1625" s="8">
        <v>3181215.5294705587</v>
      </c>
      <c r="J1625" s="8">
        <v>500</v>
      </c>
      <c r="K1625" s="8">
        <v>500</v>
      </c>
      <c r="L1625" s="7">
        <f t="shared" si="103"/>
        <v>894395</v>
      </c>
      <c r="M1625" s="7">
        <f t="shared" si="100"/>
        <v>4075610.5294705587</v>
      </c>
      <c r="N1625" s="8"/>
      <c r="O1625" s="8"/>
    </row>
    <row r="1626" spans="1:15" x14ac:dyDescent="0.25">
      <c r="A1626" s="9">
        <v>61764</v>
      </c>
      <c r="B1626" s="9">
        <f t="shared" si="101"/>
        <v>6</v>
      </c>
      <c r="C1626" s="9">
        <f t="shared" si="102"/>
        <v>0</v>
      </c>
      <c r="D1626" s="7" t="s">
        <v>1513</v>
      </c>
      <c r="E1626" s="8">
        <v>3637</v>
      </c>
      <c r="F1626" s="8">
        <v>12735</v>
      </c>
      <c r="G1626" s="8">
        <v>181520</v>
      </c>
      <c r="H1626" s="8">
        <v>1216515</v>
      </c>
      <c r="I1626" s="8">
        <v>2596547.6869527441</v>
      </c>
      <c r="J1626" s="8">
        <v>500</v>
      </c>
      <c r="K1626" s="8">
        <v>500</v>
      </c>
      <c r="L1626" s="7">
        <f t="shared" si="103"/>
        <v>1410770</v>
      </c>
      <c r="M1626" s="7">
        <f t="shared" si="100"/>
        <v>4007317.6869527441</v>
      </c>
      <c r="N1626" s="8"/>
      <c r="O1626" s="8"/>
    </row>
    <row r="1627" spans="1:15" x14ac:dyDescent="0.25">
      <c r="A1627" s="9">
        <v>61765</v>
      </c>
      <c r="B1627" s="9">
        <f t="shared" si="101"/>
        <v>6</v>
      </c>
      <c r="C1627" s="9">
        <f t="shared" si="102"/>
        <v>0</v>
      </c>
      <c r="D1627" s="7" t="s">
        <v>2161</v>
      </c>
      <c r="E1627" s="8">
        <v>4965</v>
      </c>
      <c r="F1627" s="8">
        <v>32064</v>
      </c>
      <c r="G1627" s="8">
        <v>298273</v>
      </c>
      <c r="H1627" s="8">
        <v>2138969</v>
      </c>
      <c r="I1627" s="8">
        <v>3450079.5497156279</v>
      </c>
      <c r="J1627" s="8">
        <v>500</v>
      </c>
      <c r="K1627" s="8">
        <v>500</v>
      </c>
      <c r="L1627" s="7">
        <f t="shared" si="103"/>
        <v>2469306</v>
      </c>
      <c r="M1627" s="7">
        <f t="shared" si="100"/>
        <v>5919385.5497156279</v>
      </c>
      <c r="N1627" s="8"/>
      <c r="O1627" s="8"/>
    </row>
    <row r="1628" spans="1:15" x14ac:dyDescent="0.25">
      <c r="A1628" s="9">
        <v>61766</v>
      </c>
      <c r="B1628" s="9">
        <f t="shared" si="101"/>
        <v>6</v>
      </c>
      <c r="C1628" s="9">
        <f t="shared" si="102"/>
        <v>1</v>
      </c>
      <c r="D1628" s="7" t="s">
        <v>1514</v>
      </c>
      <c r="E1628" s="8">
        <v>11347</v>
      </c>
      <c r="F1628" s="8">
        <v>8287</v>
      </c>
      <c r="G1628" s="8">
        <v>1009517</v>
      </c>
      <c r="H1628" s="8">
        <v>10318498</v>
      </c>
      <c r="I1628" s="8">
        <v>8963486.66642466</v>
      </c>
      <c r="J1628" s="8">
        <v>500</v>
      </c>
      <c r="K1628" s="8">
        <v>500</v>
      </c>
      <c r="L1628" s="7">
        <f t="shared" si="103"/>
        <v>11336302</v>
      </c>
      <c r="M1628" s="7">
        <f t="shared" si="100"/>
        <v>20299788.666424662</v>
      </c>
      <c r="N1628" s="8"/>
      <c r="O1628" s="8"/>
    </row>
    <row r="1629" spans="1:15" x14ac:dyDescent="0.25">
      <c r="A1629" s="9">
        <v>62007</v>
      </c>
      <c r="B1629" s="9">
        <f t="shared" si="101"/>
        <v>6</v>
      </c>
      <c r="C1629" s="9">
        <f t="shared" si="102"/>
        <v>0</v>
      </c>
      <c r="D1629" s="7" t="s">
        <v>1515</v>
      </c>
      <c r="E1629" s="8">
        <v>7797</v>
      </c>
      <c r="F1629" s="8">
        <v>19365</v>
      </c>
      <c r="G1629" s="8">
        <v>730456</v>
      </c>
      <c r="H1629" s="8">
        <v>2189279</v>
      </c>
      <c r="I1629" s="8">
        <v>5584319.6943031205</v>
      </c>
      <c r="J1629" s="8">
        <v>500</v>
      </c>
      <c r="K1629" s="8">
        <v>500</v>
      </c>
      <c r="L1629" s="7">
        <f t="shared" si="103"/>
        <v>2939100</v>
      </c>
      <c r="M1629" s="7">
        <f t="shared" si="100"/>
        <v>8523419.6943031214</v>
      </c>
      <c r="N1629" s="8"/>
      <c r="O1629" s="8"/>
    </row>
    <row r="1630" spans="1:15" x14ac:dyDescent="0.25">
      <c r="A1630" s="9">
        <v>62008</v>
      </c>
      <c r="B1630" s="9">
        <f t="shared" si="101"/>
        <v>6</v>
      </c>
      <c r="C1630" s="9">
        <f t="shared" si="102"/>
        <v>0</v>
      </c>
      <c r="D1630" s="7" t="s">
        <v>1516</v>
      </c>
      <c r="E1630" s="8">
        <v>1444</v>
      </c>
      <c r="F1630" s="8">
        <v>29196</v>
      </c>
      <c r="G1630" s="8">
        <v>77306</v>
      </c>
      <c r="H1630" s="8">
        <v>79478</v>
      </c>
      <c r="I1630" s="8">
        <v>1053157.0969600144</v>
      </c>
      <c r="J1630" s="8">
        <v>500</v>
      </c>
      <c r="K1630" s="8">
        <v>500</v>
      </c>
      <c r="L1630" s="7">
        <f t="shared" si="103"/>
        <v>185980</v>
      </c>
      <c r="M1630" s="7">
        <f t="shared" si="100"/>
        <v>1239137.0969600144</v>
      </c>
      <c r="N1630" s="8"/>
      <c r="O1630" s="8"/>
    </row>
    <row r="1631" spans="1:15" x14ac:dyDescent="0.25">
      <c r="A1631" s="9">
        <v>62010</v>
      </c>
      <c r="B1631" s="9">
        <f t="shared" si="101"/>
        <v>6</v>
      </c>
      <c r="C1631" s="9">
        <f t="shared" si="102"/>
        <v>0</v>
      </c>
      <c r="D1631" s="7" t="s">
        <v>1517</v>
      </c>
      <c r="E1631" s="8">
        <v>431</v>
      </c>
      <c r="F1631" s="8">
        <v>9243</v>
      </c>
      <c r="G1631" s="8">
        <v>55136</v>
      </c>
      <c r="H1631" s="8">
        <v>261837</v>
      </c>
      <c r="I1631" s="8">
        <v>344466.51654693106</v>
      </c>
      <c r="J1631" s="8">
        <v>500</v>
      </c>
      <c r="K1631" s="8">
        <v>500</v>
      </c>
      <c r="L1631" s="7">
        <f t="shared" si="103"/>
        <v>326216</v>
      </c>
      <c r="M1631" s="7">
        <f t="shared" si="100"/>
        <v>670682.51654693112</v>
      </c>
      <c r="N1631" s="8"/>
      <c r="O1631" s="8"/>
    </row>
    <row r="1632" spans="1:15" x14ac:dyDescent="0.25">
      <c r="A1632" s="9">
        <v>62014</v>
      </c>
      <c r="B1632" s="9">
        <f t="shared" si="101"/>
        <v>6</v>
      </c>
      <c r="C1632" s="9">
        <f t="shared" si="102"/>
        <v>0</v>
      </c>
      <c r="D1632" s="7" t="s">
        <v>1518</v>
      </c>
      <c r="E1632" s="8">
        <v>1847</v>
      </c>
      <c r="F1632" s="8">
        <v>8873</v>
      </c>
      <c r="G1632" s="8">
        <v>144035</v>
      </c>
      <c r="H1632" s="8">
        <v>332172</v>
      </c>
      <c r="I1632" s="8">
        <v>1317657.479113037</v>
      </c>
      <c r="J1632" s="8">
        <v>500</v>
      </c>
      <c r="K1632" s="8">
        <v>500</v>
      </c>
      <c r="L1632" s="7">
        <f t="shared" si="103"/>
        <v>485080</v>
      </c>
      <c r="M1632" s="7">
        <f t="shared" si="100"/>
        <v>1802737.479113037</v>
      </c>
      <c r="N1632" s="8"/>
      <c r="O1632" s="8"/>
    </row>
    <row r="1633" spans="1:15" x14ac:dyDescent="0.25">
      <c r="A1633" s="9">
        <v>62021</v>
      </c>
      <c r="B1633" s="9">
        <f t="shared" si="101"/>
        <v>6</v>
      </c>
      <c r="C1633" s="9">
        <f t="shared" si="102"/>
        <v>0</v>
      </c>
      <c r="D1633" s="7" t="s">
        <v>1519</v>
      </c>
      <c r="E1633" s="8">
        <v>477</v>
      </c>
      <c r="F1633" s="8">
        <v>9950</v>
      </c>
      <c r="G1633" s="8">
        <v>24528</v>
      </c>
      <c r="H1633" s="8">
        <v>2687</v>
      </c>
      <c r="I1633" s="8">
        <v>348748.78341701481</v>
      </c>
      <c r="J1633" s="8">
        <v>500</v>
      </c>
      <c r="K1633" s="8">
        <v>500</v>
      </c>
      <c r="L1633" s="7">
        <f t="shared" si="103"/>
        <v>37165</v>
      </c>
      <c r="M1633" s="7">
        <f t="shared" si="100"/>
        <v>385913.78341701481</v>
      </c>
      <c r="N1633" s="8"/>
      <c r="O1633" s="8"/>
    </row>
    <row r="1634" spans="1:15" x14ac:dyDescent="0.25">
      <c r="A1634" s="9">
        <v>62026</v>
      </c>
      <c r="B1634" s="9">
        <f t="shared" si="101"/>
        <v>6</v>
      </c>
      <c r="C1634" s="9">
        <f t="shared" si="102"/>
        <v>0</v>
      </c>
      <c r="D1634" s="7" t="s">
        <v>2162</v>
      </c>
      <c r="E1634" s="8">
        <v>862</v>
      </c>
      <c r="F1634" s="8">
        <v>11161</v>
      </c>
      <c r="G1634" s="8">
        <v>54544</v>
      </c>
      <c r="H1634" s="8">
        <v>147195</v>
      </c>
      <c r="I1634" s="8">
        <v>613777.06812481862</v>
      </c>
      <c r="J1634" s="8">
        <v>500</v>
      </c>
      <c r="K1634" s="8">
        <v>500</v>
      </c>
      <c r="L1634" s="7">
        <f t="shared" si="103"/>
        <v>212900</v>
      </c>
      <c r="M1634" s="7">
        <f t="shared" si="100"/>
        <v>826677.06812481862</v>
      </c>
      <c r="N1634" s="8"/>
      <c r="O1634" s="8"/>
    </row>
    <row r="1635" spans="1:15" x14ac:dyDescent="0.25">
      <c r="A1635" s="9">
        <v>62032</v>
      </c>
      <c r="B1635" s="9">
        <f t="shared" si="101"/>
        <v>6</v>
      </c>
      <c r="C1635" s="9">
        <f t="shared" si="102"/>
        <v>0</v>
      </c>
      <c r="D1635" s="7" t="s">
        <v>2163</v>
      </c>
      <c r="E1635" s="8">
        <v>1071</v>
      </c>
      <c r="F1635" s="8">
        <v>11336</v>
      </c>
      <c r="G1635" s="8">
        <v>94093</v>
      </c>
      <c r="H1635" s="8">
        <v>150270</v>
      </c>
      <c r="I1635" s="8">
        <v>770254.47071949299</v>
      </c>
      <c r="J1635" s="8">
        <v>500</v>
      </c>
      <c r="K1635" s="8">
        <v>500</v>
      </c>
      <c r="L1635" s="7">
        <f t="shared" si="103"/>
        <v>255699</v>
      </c>
      <c r="M1635" s="7">
        <f t="shared" si="100"/>
        <v>1025953.470719493</v>
      </c>
      <c r="N1635" s="8"/>
      <c r="O1635" s="8"/>
    </row>
    <row r="1636" spans="1:15" x14ac:dyDescent="0.25">
      <c r="A1636" s="9">
        <v>62034</v>
      </c>
      <c r="B1636" s="9">
        <f t="shared" si="101"/>
        <v>6</v>
      </c>
      <c r="C1636" s="9">
        <f t="shared" si="102"/>
        <v>0</v>
      </c>
      <c r="D1636" s="7" t="s">
        <v>1520</v>
      </c>
      <c r="E1636" s="8">
        <v>1297</v>
      </c>
      <c r="F1636" s="8">
        <v>17533</v>
      </c>
      <c r="G1636" s="8">
        <v>91051</v>
      </c>
      <c r="H1636" s="8">
        <v>73202</v>
      </c>
      <c r="I1636" s="8">
        <v>952601.45310006186</v>
      </c>
      <c r="J1636" s="8">
        <v>500</v>
      </c>
      <c r="K1636" s="8">
        <v>500</v>
      </c>
      <c r="L1636" s="7">
        <f t="shared" si="103"/>
        <v>181786</v>
      </c>
      <c r="M1636" s="7">
        <f t="shared" si="100"/>
        <v>1134387.453100062</v>
      </c>
      <c r="N1636" s="8"/>
      <c r="O1636" s="8"/>
    </row>
    <row r="1637" spans="1:15" x14ac:dyDescent="0.25">
      <c r="A1637" s="9">
        <v>62036</v>
      </c>
      <c r="B1637" s="9">
        <f t="shared" si="101"/>
        <v>6</v>
      </c>
      <c r="C1637" s="9">
        <f t="shared" si="102"/>
        <v>0</v>
      </c>
      <c r="D1637" s="7" t="s">
        <v>1521</v>
      </c>
      <c r="E1637" s="8">
        <v>1364</v>
      </c>
      <c r="F1637" s="8">
        <v>6723</v>
      </c>
      <c r="G1637" s="8">
        <v>82270</v>
      </c>
      <c r="H1637" s="8">
        <v>184554</v>
      </c>
      <c r="I1637" s="8">
        <v>999298.96171192115</v>
      </c>
      <c r="J1637" s="8">
        <v>500</v>
      </c>
      <c r="K1637" s="8">
        <v>500</v>
      </c>
      <c r="L1637" s="7">
        <f t="shared" si="103"/>
        <v>273547</v>
      </c>
      <c r="M1637" s="7">
        <f t="shared" si="100"/>
        <v>1272845.9617119213</v>
      </c>
      <c r="N1637" s="8"/>
      <c r="O1637" s="8"/>
    </row>
    <row r="1638" spans="1:15" x14ac:dyDescent="0.25">
      <c r="A1638" s="9">
        <v>62038</v>
      </c>
      <c r="B1638" s="9">
        <f t="shared" si="101"/>
        <v>6</v>
      </c>
      <c r="C1638" s="9">
        <f t="shared" si="102"/>
        <v>0</v>
      </c>
      <c r="D1638" s="7" t="s">
        <v>1522</v>
      </c>
      <c r="E1638" s="8">
        <v>7305</v>
      </c>
      <c r="F1638" s="8">
        <v>4102</v>
      </c>
      <c r="G1638" s="8">
        <v>705830</v>
      </c>
      <c r="H1638" s="8">
        <v>3941729</v>
      </c>
      <c r="I1638" s="8">
        <v>5056373.3594417917</v>
      </c>
      <c r="J1638" s="8">
        <v>500</v>
      </c>
      <c r="K1638" s="8">
        <v>500</v>
      </c>
      <c r="L1638" s="7">
        <f t="shared" si="103"/>
        <v>4651661</v>
      </c>
      <c r="M1638" s="7">
        <f t="shared" si="100"/>
        <v>9708034.3594417907</v>
      </c>
      <c r="N1638" s="8"/>
      <c r="O1638" s="8"/>
    </row>
    <row r="1639" spans="1:15" x14ac:dyDescent="0.25">
      <c r="A1639" s="9">
        <v>62039</v>
      </c>
      <c r="B1639" s="9">
        <f t="shared" si="101"/>
        <v>6</v>
      </c>
      <c r="C1639" s="9">
        <f t="shared" si="102"/>
        <v>0</v>
      </c>
      <c r="D1639" s="7" t="s">
        <v>2185</v>
      </c>
      <c r="E1639" s="8">
        <v>1819</v>
      </c>
      <c r="F1639" s="8">
        <v>13682</v>
      </c>
      <c r="G1639" s="8">
        <v>121005</v>
      </c>
      <c r="H1639" s="8">
        <v>201554</v>
      </c>
      <c r="I1639" s="8">
        <v>1326923.2051454354</v>
      </c>
      <c r="J1639" s="8">
        <v>500</v>
      </c>
      <c r="K1639" s="8">
        <v>500</v>
      </c>
      <c r="L1639" s="7">
        <f t="shared" si="103"/>
        <v>336241</v>
      </c>
      <c r="M1639" s="7">
        <f t="shared" si="100"/>
        <v>1663164.2051454354</v>
      </c>
      <c r="N1639" s="8"/>
      <c r="O1639" s="8"/>
    </row>
    <row r="1640" spans="1:15" x14ac:dyDescent="0.25">
      <c r="A1640" s="9">
        <v>62040</v>
      </c>
      <c r="B1640" s="9">
        <f t="shared" si="101"/>
        <v>6</v>
      </c>
      <c r="C1640" s="9">
        <f t="shared" si="102"/>
        <v>1</v>
      </c>
      <c r="D1640" s="7" t="s">
        <v>1523</v>
      </c>
      <c r="E1640" s="8">
        <v>10060</v>
      </c>
      <c r="F1640" s="8">
        <v>15511</v>
      </c>
      <c r="G1640" s="8">
        <v>974872</v>
      </c>
      <c r="H1640" s="8">
        <v>3744685</v>
      </c>
      <c r="I1640" s="8">
        <v>8302247.7181865154</v>
      </c>
      <c r="J1640" s="8">
        <v>500</v>
      </c>
      <c r="K1640" s="8">
        <v>500</v>
      </c>
      <c r="L1640" s="7">
        <f t="shared" si="103"/>
        <v>4735068</v>
      </c>
      <c r="M1640" s="7">
        <f t="shared" si="100"/>
        <v>13037315.718186516</v>
      </c>
      <c r="N1640" s="8"/>
      <c r="O1640" s="8"/>
    </row>
    <row r="1641" spans="1:15" x14ac:dyDescent="0.25">
      <c r="A1641" s="9">
        <v>62041</v>
      </c>
      <c r="B1641" s="9">
        <f t="shared" si="101"/>
        <v>6</v>
      </c>
      <c r="C1641" s="9">
        <f t="shared" si="102"/>
        <v>1</v>
      </c>
      <c r="D1641" s="7" t="s">
        <v>1524</v>
      </c>
      <c r="E1641" s="8">
        <v>12564</v>
      </c>
      <c r="F1641" s="8">
        <v>4885</v>
      </c>
      <c r="G1641" s="8">
        <v>937529</v>
      </c>
      <c r="H1641" s="8">
        <v>3613186</v>
      </c>
      <c r="I1641" s="8">
        <v>10463040.218611566</v>
      </c>
      <c r="J1641" s="8">
        <v>500</v>
      </c>
      <c r="K1641" s="8">
        <v>500</v>
      </c>
      <c r="L1641" s="7">
        <f t="shared" si="103"/>
        <v>4555600</v>
      </c>
      <c r="M1641" s="7">
        <f t="shared" si="100"/>
        <v>15018640.218611566</v>
      </c>
      <c r="N1641" s="8"/>
      <c r="O1641" s="8"/>
    </row>
    <row r="1642" spans="1:15" x14ac:dyDescent="0.25">
      <c r="A1642" s="9">
        <v>62042</v>
      </c>
      <c r="B1642" s="9">
        <f t="shared" si="101"/>
        <v>6</v>
      </c>
      <c r="C1642" s="9">
        <f t="shared" si="102"/>
        <v>0</v>
      </c>
      <c r="D1642" s="7" t="s">
        <v>1525</v>
      </c>
      <c r="E1642" s="8">
        <v>3869</v>
      </c>
      <c r="F1642" s="8">
        <v>27253</v>
      </c>
      <c r="G1642" s="8">
        <v>282067</v>
      </c>
      <c r="H1642" s="8">
        <v>907672</v>
      </c>
      <c r="I1642" s="8">
        <v>2762315.9875086988</v>
      </c>
      <c r="J1642" s="8">
        <v>500</v>
      </c>
      <c r="K1642" s="8">
        <v>500</v>
      </c>
      <c r="L1642" s="7">
        <f t="shared" si="103"/>
        <v>1216992</v>
      </c>
      <c r="M1642" s="7">
        <f t="shared" si="100"/>
        <v>3979307.9875086988</v>
      </c>
      <c r="N1642" s="8"/>
      <c r="O1642" s="8"/>
    </row>
    <row r="1643" spans="1:15" x14ac:dyDescent="0.25">
      <c r="A1643" s="9">
        <v>62043</v>
      </c>
      <c r="B1643" s="9">
        <f t="shared" si="101"/>
        <v>6</v>
      </c>
      <c r="C1643" s="9">
        <f t="shared" si="102"/>
        <v>0</v>
      </c>
      <c r="D1643" s="7" t="s">
        <v>1526</v>
      </c>
      <c r="E1643" s="8">
        <v>3058</v>
      </c>
      <c r="F1643" s="8">
        <v>19701</v>
      </c>
      <c r="G1643" s="8">
        <v>239817</v>
      </c>
      <c r="H1643" s="8">
        <v>904168</v>
      </c>
      <c r="I1643" s="8">
        <v>2149278.781182948</v>
      </c>
      <c r="J1643" s="8">
        <v>500</v>
      </c>
      <c r="K1643" s="8">
        <v>500</v>
      </c>
      <c r="L1643" s="7">
        <f t="shared" si="103"/>
        <v>1163686</v>
      </c>
      <c r="M1643" s="7">
        <f t="shared" si="100"/>
        <v>3312964.781182948</v>
      </c>
      <c r="N1643" s="8"/>
      <c r="O1643" s="8"/>
    </row>
    <row r="1644" spans="1:15" x14ac:dyDescent="0.25">
      <c r="A1644" s="9">
        <v>62044</v>
      </c>
      <c r="B1644" s="9">
        <f t="shared" si="101"/>
        <v>6</v>
      </c>
      <c r="C1644" s="9">
        <f t="shared" si="102"/>
        <v>0</v>
      </c>
      <c r="D1644" s="7" t="s">
        <v>1527</v>
      </c>
      <c r="E1644" s="8">
        <v>2751</v>
      </c>
      <c r="F1644" s="8">
        <v>35799</v>
      </c>
      <c r="G1644" s="8">
        <v>198316</v>
      </c>
      <c r="H1644" s="8">
        <v>390766</v>
      </c>
      <c r="I1644" s="8">
        <v>2019388.8882006707</v>
      </c>
      <c r="J1644" s="8">
        <v>500</v>
      </c>
      <c r="K1644" s="8">
        <v>500</v>
      </c>
      <c r="L1644" s="7">
        <f t="shared" si="103"/>
        <v>624881</v>
      </c>
      <c r="M1644" s="7">
        <f t="shared" si="100"/>
        <v>2644269.8882006705</v>
      </c>
      <c r="N1644" s="8"/>
      <c r="O1644" s="8"/>
    </row>
    <row r="1645" spans="1:15" x14ac:dyDescent="0.25">
      <c r="A1645" s="9">
        <v>62045</v>
      </c>
      <c r="B1645" s="9">
        <f t="shared" si="101"/>
        <v>6</v>
      </c>
      <c r="C1645" s="9">
        <f t="shared" si="102"/>
        <v>0</v>
      </c>
      <c r="D1645" s="7" t="s">
        <v>1528</v>
      </c>
      <c r="E1645" s="8">
        <v>2025</v>
      </c>
      <c r="F1645" s="8">
        <v>21008</v>
      </c>
      <c r="G1645" s="8">
        <v>125634</v>
      </c>
      <c r="H1645" s="8">
        <v>99593</v>
      </c>
      <c r="I1645" s="8">
        <v>1476002.9493618696</v>
      </c>
      <c r="J1645" s="8">
        <v>500</v>
      </c>
      <c r="K1645" s="8">
        <v>500</v>
      </c>
      <c r="L1645" s="7">
        <f t="shared" si="103"/>
        <v>246235</v>
      </c>
      <c r="M1645" s="7">
        <f t="shared" si="100"/>
        <v>1722237.9493618696</v>
      </c>
      <c r="N1645" s="8"/>
      <c r="O1645" s="8"/>
    </row>
    <row r="1646" spans="1:15" x14ac:dyDescent="0.25">
      <c r="A1646" s="9">
        <v>62046</v>
      </c>
      <c r="B1646" s="9">
        <f t="shared" si="101"/>
        <v>6</v>
      </c>
      <c r="C1646" s="9">
        <f t="shared" si="102"/>
        <v>0</v>
      </c>
      <c r="D1646" s="7" t="s">
        <v>2164</v>
      </c>
      <c r="E1646" s="8">
        <v>2713</v>
      </c>
      <c r="F1646" s="8">
        <v>42978</v>
      </c>
      <c r="G1646" s="8">
        <v>178617</v>
      </c>
      <c r="H1646" s="8">
        <v>292499</v>
      </c>
      <c r="I1646" s="8">
        <v>1998990.3645394379</v>
      </c>
      <c r="J1646" s="8">
        <v>500</v>
      </c>
      <c r="K1646" s="8">
        <v>500</v>
      </c>
      <c r="L1646" s="7">
        <f t="shared" si="103"/>
        <v>514094</v>
      </c>
      <c r="M1646" s="7">
        <f t="shared" si="100"/>
        <v>2513084.3645394379</v>
      </c>
      <c r="N1646" s="8"/>
      <c r="O1646" s="8"/>
    </row>
    <row r="1647" spans="1:15" x14ac:dyDescent="0.25">
      <c r="A1647" s="9">
        <v>62047</v>
      </c>
      <c r="B1647" s="9">
        <f t="shared" si="101"/>
        <v>6</v>
      </c>
      <c r="C1647" s="9">
        <f t="shared" si="102"/>
        <v>0</v>
      </c>
      <c r="D1647" s="7" t="s">
        <v>1529</v>
      </c>
      <c r="E1647" s="8">
        <v>5279</v>
      </c>
      <c r="F1647" s="8">
        <v>13029</v>
      </c>
      <c r="G1647" s="8">
        <v>440197</v>
      </c>
      <c r="H1647" s="8">
        <v>1597834</v>
      </c>
      <c r="I1647" s="8">
        <v>3781548.2772937994</v>
      </c>
      <c r="J1647" s="8">
        <v>500</v>
      </c>
      <c r="K1647" s="8">
        <v>500</v>
      </c>
      <c r="L1647" s="7">
        <f t="shared" si="103"/>
        <v>2051060</v>
      </c>
      <c r="M1647" s="7">
        <f t="shared" si="100"/>
        <v>5832608.2772937994</v>
      </c>
      <c r="N1647" s="8"/>
      <c r="O1647" s="8"/>
    </row>
    <row r="1648" spans="1:15" x14ac:dyDescent="0.25">
      <c r="A1648" s="9">
        <v>62048</v>
      </c>
      <c r="B1648" s="9">
        <f t="shared" si="101"/>
        <v>6</v>
      </c>
      <c r="C1648" s="9">
        <f t="shared" si="102"/>
        <v>0</v>
      </c>
      <c r="D1648" s="7" t="s">
        <v>1530</v>
      </c>
      <c r="E1648" s="8">
        <v>4893</v>
      </c>
      <c r="F1648" s="8">
        <v>43083</v>
      </c>
      <c r="G1648" s="8">
        <v>367333</v>
      </c>
      <c r="H1648" s="8">
        <v>728247</v>
      </c>
      <c r="I1648" s="8">
        <v>3477009.4436071785</v>
      </c>
      <c r="J1648" s="8">
        <v>500</v>
      </c>
      <c r="K1648" s="8">
        <v>500</v>
      </c>
      <c r="L1648" s="7">
        <f t="shared" si="103"/>
        <v>1138663</v>
      </c>
      <c r="M1648" s="7">
        <f t="shared" si="100"/>
        <v>4615672.4436071785</v>
      </c>
      <c r="N1648" s="8"/>
      <c r="O1648" s="8"/>
    </row>
    <row r="1649" spans="1:15" x14ac:dyDescent="0.25">
      <c r="A1649" s="9">
        <v>62105</v>
      </c>
      <c r="B1649" s="9">
        <f t="shared" si="101"/>
        <v>6</v>
      </c>
      <c r="C1649" s="9">
        <f t="shared" si="102"/>
        <v>0</v>
      </c>
      <c r="D1649" s="7" t="s">
        <v>1531</v>
      </c>
      <c r="E1649" s="8">
        <v>1745</v>
      </c>
      <c r="F1649" s="8">
        <v>10634</v>
      </c>
      <c r="G1649" s="8">
        <v>100889</v>
      </c>
      <c r="H1649" s="8">
        <v>458650</v>
      </c>
      <c r="I1649" s="8">
        <v>1261872.5723533491</v>
      </c>
      <c r="J1649" s="8">
        <v>500</v>
      </c>
      <c r="K1649" s="8">
        <v>500</v>
      </c>
      <c r="L1649" s="7">
        <f t="shared" si="103"/>
        <v>570173</v>
      </c>
      <c r="M1649" s="7">
        <f t="shared" si="100"/>
        <v>1832045.5723533491</v>
      </c>
      <c r="N1649" s="8"/>
      <c r="O1649" s="8"/>
    </row>
    <row r="1650" spans="1:15" x14ac:dyDescent="0.25">
      <c r="A1650" s="9">
        <v>62115</v>
      </c>
      <c r="B1650" s="9">
        <f t="shared" si="101"/>
        <v>6</v>
      </c>
      <c r="C1650" s="9">
        <f t="shared" si="102"/>
        <v>0</v>
      </c>
      <c r="D1650" s="7" t="s">
        <v>1532</v>
      </c>
      <c r="E1650" s="8">
        <v>5128</v>
      </c>
      <c r="F1650" s="8">
        <v>24168</v>
      </c>
      <c r="G1650" s="8">
        <v>395697</v>
      </c>
      <c r="H1650" s="8">
        <v>1259788</v>
      </c>
      <c r="I1650" s="8">
        <v>3707075.8739523049</v>
      </c>
      <c r="J1650" s="8">
        <v>500</v>
      </c>
      <c r="K1650" s="8">
        <v>500</v>
      </c>
      <c r="L1650" s="7">
        <f t="shared" si="103"/>
        <v>1679653</v>
      </c>
      <c r="M1650" s="7">
        <f t="shared" si="100"/>
        <v>5386728.8739523049</v>
      </c>
      <c r="N1650" s="8"/>
      <c r="O1650" s="8"/>
    </row>
    <row r="1651" spans="1:15" x14ac:dyDescent="0.25">
      <c r="A1651" s="9">
        <v>62116</v>
      </c>
      <c r="B1651" s="9">
        <f t="shared" si="101"/>
        <v>6</v>
      </c>
      <c r="C1651" s="9">
        <f t="shared" si="102"/>
        <v>0</v>
      </c>
      <c r="D1651" s="7" t="s">
        <v>1533</v>
      </c>
      <c r="E1651" s="8">
        <v>3928</v>
      </c>
      <c r="F1651" s="8">
        <v>16377</v>
      </c>
      <c r="G1651" s="8">
        <v>252607</v>
      </c>
      <c r="H1651" s="8">
        <v>731866</v>
      </c>
      <c r="I1651" s="8">
        <v>2874560.2130035553</v>
      </c>
      <c r="J1651" s="8">
        <v>500</v>
      </c>
      <c r="K1651" s="8">
        <v>500</v>
      </c>
      <c r="L1651" s="7">
        <f t="shared" si="103"/>
        <v>1000850</v>
      </c>
      <c r="M1651" s="7">
        <f t="shared" si="100"/>
        <v>3875410.2130035553</v>
      </c>
      <c r="N1651" s="8"/>
      <c r="O1651" s="8"/>
    </row>
    <row r="1652" spans="1:15" x14ac:dyDescent="0.25">
      <c r="A1652" s="9">
        <v>62125</v>
      </c>
      <c r="B1652" s="9">
        <f t="shared" si="101"/>
        <v>6</v>
      </c>
      <c r="C1652" s="9">
        <f t="shared" si="102"/>
        <v>0</v>
      </c>
      <c r="D1652" s="7" t="s">
        <v>1534</v>
      </c>
      <c r="E1652" s="8">
        <v>2343</v>
      </c>
      <c r="F1652" s="8">
        <v>21043</v>
      </c>
      <c r="G1652" s="8">
        <v>137669</v>
      </c>
      <c r="H1652" s="8">
        <v>257387</v>
      </c>
      <c r="I1652" s="8">
        <v>1723624.0645518478</v>
      </c>
      <c r="J1652" s="8">
        <v>500</v>
      </c>
      <c r="K1652" s="8">
        <v>500</v>
      </c>
      <c r="L1652" s="7">
        <f t="shared" si="103"/>
        <v>416099</v>
      </c>
      <c r="M1652" s="7">
        <f t="shared" si="100"/>
        <v>2139723.064551848</v>
      </c>
      <c r="N1652" s="8"/>
      <c r="O1652" s="8"/>
    </row>
    <row r="1653" spans="1:15" x14ac:dyDescent="0.25">
      <c r="A1653" s="9">
        <v>62128</v>
      </c>
      <c r="B1653" s="9">
        <f t="shared" si="101"/>
        <v>6</v>
      </c>
      <c r="C1653" s="9">
        <f t="shared" si="102"/>
        <v>0</v>
      </c>
      <c r="D1653" s="7" t="s">
        <v>2165</v>
      </c>
      <c r="E1653" s="8">
        <v>3552</v>
      </c>
      <c r="F1653" s="8">
        <v>9673</v>
      </c>
      <c r="G1653" s="8">
        <v>236067</v>
      </c>
      <c r="H1653" s="8">
        <v>625466</v>
      </c>
      <c r="I1653" s="8">
        <v>2619376.5949687525</v>
      </c>
      <c r="J1653" s="8">
        <v>500</v>
      </c>
      <c r="K1653" s="8">
        <v>500</v>
      </c>
      <c r="L1653" s="7">
        <f t="shared" si="103"/>
        <v>871206</v>
      </c>
      <c r="M1653" s="7">
        <f t="shared" si="100"/>
        <v>3490582.5949687525</v>
      </c>
      <c r="N1653" s="8"/>
      <c r="O1653" s="8"/>
    </row>
    <row r="1654" spans="1:15" x14ac:dyDescent="0.25">
      <c r="A1654" s="9">
        <v>62131</v>
      </c>
      <c r="B1654" s="9">
        <f t="shared" si="101"/>
        <v>6</v>
      </c>
      <c r="C1654" s="9">
        <f t="shared" si="102"/>
        <v>0</v>
      </c>
      <c r="D1654" s="7" t="s">
        <v>1535</v>
      </c>
      <c r="E1654" s="8">
        <v>1780</v>
      </c>
      <c r="F1654" s="8">
        <v>14368</v>
      </c>
      <c r="G1654" s="8">
        <v>219081</v>
      </c>
      <c r="H1654" s="8">
        <v>501867</v>
      </c>
      <c r="I1654" s="8">
        <v>1356952.0503418853</v>
      </c>
      <c r="J1654" s="8">
        <v>500</v>
      </c>
      <c r="K1654" s="8">
        <v>500</v>
      </c>
      <c r="L1654" s="7">
        <f t="shared" si="103"/>
        <v>735316</v>
      </c>
      <c r="M1654" s="7">
        <f t="shared" si="100"/>
        <v>2092268.0503418853</v>
      </c>
      <c r="N1654" s="8"/>
      <c r="O1654" s="8"/>
    </row>
    <row r="1655" spans="1:15" x14ac:dyDescent="0.25">
      <c r="A1655" s="9">
        <v>62132</v>
      </c>
      <c r="B1655" s="9">
        <f t="shared" si="101"/>
        <v>6</v>
      </c>
      <c r="C1655" s="9">
        <f t="shared" si="102"/>
        <v>0</v>
      </c>
      <c r="D1655" s="7" t="s">
        <v>1536</v>
      </c>
      <c r="E1655" s="8">
        <v>1855</v>
      </c>
      <c r="F1655" s="8">
        <v>18251</v>
      </c>
      <c r="G1655" s="8">
        <v>91728</v>
      </c>
      <c r="H1655" s="8">
        <v>62009</v>
      </c>
      <c r="I1655" s="8">
        <v>1380087.2974888703</v>
      </c>
      <c r="J1655" s="8">
        <v>500</v>
      </c>
      <c r="K1655" s="8">
        <v>500</v>
      </c>
      <c r="L1655" s="7">
        <f t="shared" si="103"/>
        <v>171988</v>
      </c>
      <c r="M1655" s="7">
        <f t="shared" si="100"/>
        <v>1552075.2974888703</v>
      </c>
      <c r="N1655" s="8"/>
      <c r="O1655" s="8"/>
    </row>
    <row r="1656" spans="1:15" x14ac:dyDescent="0.25">
      <c r="A1656" s="9">
        <v>62135</v>
      </c>
      <c r="B1656" s="9">
        <f t="shared" si="101"/>
        <v>6</v>
      </c>
      <c r="C1656" s="9">
        <f t="shared" si="102"/>
        <v>0</v>
      </c>
      <c r="D1656" s="7" t="s">
        <v>1537</v>
      </c>
      <c r="E1656" s="8">
        <v>1548</v>
      </c>
      <c r="F1656" s="8">
        <v>23232</v>
      </c>
      <c r="G1656" s="8">
        <v>102468</v>
      </c>
      <c r="H1656" s="8">
        <v>145583</v>
      </c>
      <c r="I1656" s="8">
        <v>1203297.7084335533</v>
      </c>
      <c r="J1656" s="8">
        <v>500</v>
      </c>
      <c r="K1656" s="8">
        <v>500</v>
      </c>
      <c r="L1656" s="7">
        <f t="shared" si="103"/>
        <v>271283</v>
      </c>
      <c r="M1656" s="7">
        <f t="shared" si="100"/>
        <v>1474580.7084335533</v>
      </c>
      <c r="N1656" s="8"/>
      <c r="O1656" s="8"/>
    </row>
    <row r="1657" spans="1:15" x14ac:dyDescent="0.25">
      <c r="A1657" s="9">
        <v>62138</v>
      </c>
      <c r="B1657" s="9">
        <f t="shared" si="101"/>
        <v>6</v>
      </c>
      <c r="C1657" s="9">
        <f t="shared" si="102"/>
        <v>0</v>
      </c>
      <c r="D1657" s="7" t="s">
        <v>1538</v>
      </c>
      <c r="E1657" s="8">
        <v>2427</v>
      </c>
      <c r="F1657" s="8">
        <v>8187</v>
      </c>
      <c r="G1657" s="8">
        <v>189204</v>
      </c>
      <c r="H1657" s="8">
        <v>365052</v>
      </c>
      <c r="I1657" s="8">
        <v>1807267.3948567305</v>
      </c>
      <c r="J1657" s="8">
        <v>500</v>
      </c>
      <c r="K1657" s="8">
        <v>500</v>
      </c>
      <c r="L1657" s="7">
        <f t="shared" si="103"/>
        <v>562443</v>
      </c>
      <c r="M1657" s="7">
        <f t="shared" si="100"/>
        <v>2369710.3948567305</v>
      </c>
      <c r="N1657" s="8"/>
      <c r="O1657" s="8"/>
    </row>
    <row r="1658" spans="1:15" x14ac:dyDescent="0.25">
      <c r="A1658" s="9">
        <v>62139</v>
      </c>
      <c r="B1658" s="9">
        <f t="shared" si="101"/>
        <v>6</v>
      </c>
      <c r="C1658" s="9">
        <f t="shared" si="102"/>
        <v>1</v>
      </c>
      <c r="D1658" s="7" t="s">
        <v>1539</v>
      </c>
      <c r="E1658" s="8">
        <v>15699</v>
      </c>
      <c r="F1658" s="8">
        <v>21768</v>
      </c>
      <c r="G1658" s="8">
        <v>1407484</v>
      </c>
      <c r="H1658" s="8">
        <v>5604269</v>
      </c>
      <c r="I1658" s="8">
        <v>12992672.909276674</v>
      </c>
      <c r="J1658" s="8">
        <v>500</v>
      </c>
      <c r="K1658" s="8">
        <v>500</v>
      </c>
      <c r="L1658" s="7">
        <f t="shared" si="103"/>
        <v>7033521</v>
      </c>
      <c r="M1658" s="7">
        <f t="shared" si="100"/>
        <v>20026193.909276672</v>
      </c>
      <c r="N1658" s="8"/>
      <c r="O1658" s="8"/>
    </row>
    <row r="1659" spans="1:15" x14ac:dyDescent="0.25">
      <c r="A1659" s="9">
        <v>62140</v>
      </c>
      <c r="B1659" s="9">
        <f t="shared" si="101"/>
        <v>6</v>
      </c>
      <c r="C1659" s="9">
        <f t="shared" si="102"/>
        <v>2</v>
      </c>
      <c r="D1659" s="7" t="s">
        <v>1540</v>
      </c>
      <c r="E1659" s="8">
        <v>23215</v>
      </c>
      <c r="F1659" s="8">
        <v>18435</v>
      </c>
      <c r="G1659" s="8">
        <v>1641759</v>
      </c>
      <c r="H1659" s="8">
        <v>12028978</v>
      </c>
      <c r="I1659" s="8">
        <v>22347151.298719235</v>
      </c>
      <c r="J1659" s="8">
        <v>500</v>
      </c>
      <c r="K1659" s="8">
        <v>500</v>
      </c>
      <c r="L1659" s="7">
        <f t="shared" si="103"/>
        <v>13689172</v>
      </c>
      <c r="M1659" s="7">
        <f t="shared" si="100"/>
        <v>36036323.298719235</v>
      </c>
      <c r="N1659" s="8"/>
      <c r="O1659" s="8"/>
    </row>
    <row r="1660" spans="1:15" x14ac:dyDescent="0.25">
      <c r="A1660" s="9">
        <v>62141</v>
      </c>
      <c r="B1660" s="9">
        <f t="shared" si="101"/>
        <v>6</v>
      </c>
      <c r="C1660" s="9">
        <f t="shared" si="102"/>
        <v>0</v>
      </c>
      <c r="D1660" s="7" t="s">
        <v>1541</v>
      </c>
      <c r="E1660" s="8">
        <v>8238</v>
      </c>
      <c r="F1660" s="8">
        <v>23692</v>
      </c>
      <c r="G1660" s="8">
        <v>576201</v>
      </c>
      <c r="H1660" s="8">
        <v>2581738</v>
      </c>
      <c r="I1660" s="8">
        <v>5749510.9759467402</v>
      </c>
      <c r="J1660" s="8">
        <v>500</v>
      </c>
      <c r="K1660" s="8">
        <v>500</v>
      </c>
      <c r="L1660" s="7">
        <f t="shared" si="103"/>
        <v>3181631</v>
      </c>
      <c r="M1660" s="7">
        <f t="shared" si="100"/>
        <v>8931141.9759467393</v>
      </c>
      <c r="N1660" s="8"/>
      <c r="O1660" s="8"/>
    </row>
    <row r="1661" spans="1:15" x14ac:dyDescent="0.25">
      <c r="A1661" s="9">
        <v>62142</v>
      </c>
      <c r="B1661" s="9">
        <f t="shared" si="101"/>
        <v>6</v>
      </c>
      <c r="C1661" s="9">
        <f t="shared" si="102"/>
        <v>0</v>
      </c>
      <c r="D1661" s="7" t="s">
        <v>1542</v>
      </c>
      <c r="E1661" s="8">
        <v>3975</v>
      </c>
      <c r="F1661" s="8">
        <v>59569</v>
      </c>
      <c r="G1661" s="8">
        <v>372875</v>
      </c>
      <c r="H1661" s="8">
        <v>870619</v>
      </c>
      <c r="I1661" s="8">
        <v>3022473.7094204705</v>
      </c>
      <c r="J1661" s="8">
        <v>500</v>
      </c>
      <c r="K1661" s="8">
        <v>500</v>
      </c>
      <c r="L1661" s="7">
        <f t="shared" si="103"/>
        <v>1303063</v>
      </c>
      <c r="M1661" s="7">
        <f t="shared" si="100"/>
        <v>4325536.7094204705</v>
      </c>
      <c r="N1661" s="8"/>
      <c r="O1661" s="8"/>
    </row>
    <row r="1662" spans="1:15" x14ac:dyDescent="0.25">
      <c r="A1662" s="9">
        <v>62143</v>
      </c>
      <c r="B1662" s="9">
        <f t="shared" si="101"/>
        <v>6</v>
      </c>
      <c r="C1662" s="9">
        <f t="shared" si="102"/>
        <v>0</v>
      </c>
      <c r="D1662" s="7" t="s">
        <v>1543</v>
      </c>
      <c r="E1662" s="8">
        <v>8822</v>
      </c>
      <c r="F1662" s="8">
        <v>10545</v>
      </c>
      <c r="G1662" s="8">
        <v>661015</v>
      </c>
      <c r="H1662" s="8">
        <v>2811055</v>
      </c>
      <c r="I1662" s="8">
        <v>6337318.697044801</v>
      </c>
      <c r="J1662" s="8">
        <v>500</v>
      </c>
      <c r="K1662" s="8">
        <v>500</v>
      </c>
      <c r="L1662" s="7">
        <f t="shared" si="103"/>
        <v>3482615</v>
      </c>
      <c r="M1662" s="7">
        <f t="shared" si="100"/>
        <v>9819933.697044801</v>
      </c>
      <c r="N1662" s="8"/>
      <c r="O1662" s="8"/>
    </row>
    <row r="1663" spans="1:15" x14ac:dyDescent="0.25">
      <c r="A1663" s="9">
        <v>62144</v>
      </c>
      <c r="B1663" s="9">
        <f t="shared" si="101"/>
        <v>6</v>
      </c>
      <c r="C1663" s="9">
        <f t="shared" si="102"/>
        <v>0</v>
      </c>
      <c r="D1663" s="7" t="s">
        <v>1544</v>
      </c>
      <c r="E1663" s="8">
        <v>2804</v>
      </c>
      <c r="F1663" s="8">
        <v>46622</v>
      </c>
      <c r="G1663" s="8">
        <v>168449</v>
      </c>
      <c r="H1663" s="8">
        <v>220407</v>
      </c>
      <c r="I1663" s="8">
        <v>2086230.8389562748</v>
      </c>
      <c r="J1663" s="8">
        <v>500</v>
      </c>
      <c r="K1663" s="8">
        <v>500</v>
      </c>
      <c r="L1663" s="7">
        <f t="shared" si="103"/>
        <v>435478</v>
      </c>
      <c r="M1663" s="7">
        <f t="shared" si="100"/>
        <v>2521708.838956275</v>
      </c>
      <c r="N1663" s="8"/>
      <c r="O1663" s="8"/>
    </row>
    <row r="1664" spans="1:15" x14ac:dyDescent="0.25">
      <c r="A1664" s="9">
        <v>62145</v>
      </c>
      <c r="B1664" s="9">
        <f t="shared" si="101"/>
        <v>6</v>
      </c>
      <c r="C1664" s="9">
        <f t="shared" si="102"/>
        <v>0</v>
      </c>
      <c r="D1664" s="7" t="s">
        <v>1545</v>
      </c>
      <c r="E1664" s="8">
        <v>6807</v>
      </c>
      <c r="F1664" s="8">
        <v>23712</v>
      </c>
      <c r="G1664" s="8">
        <v>516504</v>
      </c>
      <c r="H1664" s="8">
        <v>1962089</v>
      </c>
      <c r="I1664" s="8">
        <v>4838765.636452808</v>
      </c>
      <c r="J1664" s="8">
        <v>500</v>
      </c>
      <c r="K1664" s="8">
        <v>500</v>
      </c>
      <c r="L1664" s="7">
        <f t="shared" si="103"/>
        <v>2502305</v>
      </c>
      <c r="M1664" s="7">
        <f t="shared" si="100"/>
        <v>7341070.636452808</v>
      </c>
      <c r="N1664" s="8"/>
      <c r="O1664" s="8"/>
    </row>
    <row r="1665" spans="1:15" x14ac:dyDescent="0.25">
      <c r="A1665" s="9">
        <v>62146</v>
      </c>
      <c r="B1665" s="9">
        <f t="shared" si="101"/>
        <v>6</v>
      </c>
      <c r="C1665" s="9">
        <f t="shared" si="102"/>
        <v>0</v>
      </c>
      <c r="D1665" s="7" t="s">
        <v>1546</v>
      </c>
      <c r="E1665" s="8">
        <v>2673</v>
      </c>
      <c r="F1665" s="8">
        <v>7688</v>
      </c>
      <c r="G1665" s="8">
        <v>155242</v>
      </c>
      <c r="H1665" s="8">
        <v>420591</v>
      </c>
      <c r="I1665" s="8">
        <v>1943940.7951761477</v>
      </c>
      <c r="J1665" s="8">
        <v>500</v>
      </c>
      <c r="K1665" s="8">
        <v>500</v>
      </c>
      <c r="L1665" s="7">
        <f t="shared" si="103"/>
        <v>583521</v>
      </c>
      <c r="M1665" s="7">
        <f t="shared" si="100"/>
        <v>2527461.7951761475</v>
      </c>
      <c r="N1665" s="8"/>
      <c r="O1665" s="8"/>
    </row>
    <row r="1666" spans="1:15" x14ac:dyDescent="0.25">
      <c r="A1666" s="9">
        <v>62147</v>
      </c>
      <c r="B1666" s="9">
        <f t="shared" si="101"/>
        <v>6</v>
      </c>
      <c r="C1666" s="9">
        <f t="shared" si="102"/>
        <v>0</v>
      </c>
      <c r="D1666" s="7" t="s">
        <v>1547</v>
      </c>
      <c r="E1666" s="8">
        <v>2362</v>
      </c>
      <c r="F1666" s="8">
        <v>29440</v>
      </c>
      <c r="G1666" s="8">
        <v>139271</v>
      </c>
      <c r="H1666" s="8">
        <v>444716</v>
      </c>
      <c r="I1666" s="8">
        <v>1713256.7696545636</v>
      </c>
      <c r="J1666" s="8">
        <v>500</v>
      </c>
      <c r="K1666" s="8">
        <v>500</v>
      </c>
      <c r="L1666" s="7">
        <f t="shared" si="103"/>
        <v>613427</v>
      </c>
      <c r="M1666" s="7">
        <f t="shared" si="100"/>
        <v>2326683.7696545636</v>
      </c>
      <c r="N1666" s="8"/>
      <c r="O1666" s="8"/>
    </row>
    <row r="1667" spans="1:15" x14ac:dyDescent="0.25">
      <c r="A1667" s="9">
        <v>62148</v>
      </c>
      <c r="B1667" s="9">
        <f t="shared" si="101"/>
        <v>6</v>
      </c>
      <c r="C1667" s="9">
        <f t="shared" si="102"/>
        <v>0</v>
      </c>
      <c r="D1667" s="7" t="s">
        <v>1548</v>
      </c>
      <c r="E1667" s="8">
        <v>1930</v>
      </c>
      <c r="F1667" s="8">
        <v>30918</v>
      </c>
      <c r="G1667" s="8">
        <v>114005</v>
      </c>
      <c r="H1667" s="8">
        <v>120368</v>
      </c>
      <c r="I1667" s="8">
        <v>1420103.6155452291</v>
      </c>
      <c r="J1667" s="8">
        <v>500</v>
      </c>
      <c r="K1667" s="8">
        <v>500</v>
      </c>
      <c r="L1667" s="7">
        <f t="shared" si="103"/>
        <v>265291</v>
      </c>
      <c r="M1667" s="7">
        <f t="shared" si="100"/>
        <v>1685394.6155452291</v>
      </c>
      <c r="N1667" s="8"/>
      <c r="O1667" s="8"/>
    </row>
    <row r="1668" spans="1:15" x14ac:dyDescent="0.25">
      <c r="A1668" s="9">
        <v>62202</v>
      </c>
      <c r="B1668" s="9">
        <f t="shared" si="101"/>
        <v>6</v>
      </c>
      <c r="C1668" s="9">
        <f t="shared" si="102"/>
        <v>0</v>
      </c>
      <c r="D1668" s="7" t="s">
        <v>1549</v>
      </c>
      <c r="E1668" s="8">
        <v>1588</v>
      </c>
      <c r="F1668" s="8">
        <v>16270</v>
      </c>
      <c r="G1668" s="8">
        <v>162640</v>
      </c>
      <c r="H1668" s="8">
        <v>387401</v>
      </c>
      <c r="I1668" s="8">
        <v>1275306.2385702806</v>
      </c>
      <c r="J1668" s="8">
        <v>500</v>
      </c>
      <c r="K1668" s="8">
        <v>500</v>
      </c>
      <c r="L1668" s="7">
        <f t="shared" si="103"/>
        <v>566311</v>
      </c>
      <c r="M1668" s="7">
        <f t="shared" si="100"/>
        <v>1841617.2385702806</v>
      </c>
      <c r="N1668" s="8"/>
      <c r="O1668" s="8"/>
    </row>
    <row r="1669" spans="1:15" x14ac:dyDescent="0.25">
      <c r="A1669" s="9">
        <v>62205</v>
      </c>
      <c r="B1669" s="9">
        <f t="shared" si="101"/>
        <v>6</v>
      </c>
      <c r="C1669" s="9">
        <f t="shared" si="102"/>
        <v>0</v>
      </c>
      <c r="D1669" s="7" t="s">
        <v>1550</v>
      </c>
      <c r="E1669" s="8">
        <v>2165</v>
      </c>
      <c r="F1669" s="8">
        <v>13323</v>
      </c>
      <c r="G1669" s="8">
        <v>93769</v>
      </c>
      <c r="H1669" s="8">
        <v>191487</v>
      </c>
      <c r="I1669" s="8">
        <v>1576894.0195669173</v>
      </c>
      <c r="J1669" s="8">
        <v>500</v>
      </c>
      <c r="K1669" s="8">
        <v>500</v>
      </c>
      <c r="L1669" s="7">
        <f t="shared" si="103"/>
        <v>298579</v>
      </c>
      <c r="M1669" s="7">
        <f t="shared" si="100"/>
        <v>1875473.0195669173</v>
      </c>
      <c r="N1669" s="8"/>
      <c r="O1669" s="8"/>
    </row>
    <row r="1670" spans="1:15" x14ac:dyDescent="0.25">
      <c r="A1670" s="9">
        <v>62206</v>
      </c>
      <c r="B1670" s="9">
        <f t="shared" si="101"/>
        <v>6</v>
      </c>
      <c r="C1670" s="9">
        <f t="shared" si="102"/>
        <v>0</v>
      </c>
      <c r="D1670" s="7" t="s">
        <v>1551</v>
      </c>
      <c r="E1670" s="8">
        <v>1066</v>
      </c>
      <c r="F1670" s="8">
        <v>9480</v>
      </c>
      <c r="G1670" s="8">
        <v>67453</v>
      </c>
      <c r="H1670" s="8">
        <v>147781</v>
      </c>
      <c r="I1670" s="8">
        <v>786157.70220185001</v>
      </c>
      <c r="J1670" s="8">
        <v>500</v>
      </c>
      <c r="K1670" s="8">
        <v>500</v>
      </c>
      <c r="L1670" s="7">
        <f t="shared" si="103"/>
        <v>224714</v>
      </c>
      <c r="M1670" s="7">
        <f t="shared" ref="M1670:M1733" si="104">L1670+I1670</f>
        <v>1010871.70220185</v>
      </c>
      <c r="N1670" s="8"/>
      <c r="O1670" s="8"/>
    </row>
    <row r="1671" spans="1:15" x14ac:dyDescent="0.25">
      <c r="A1671" s="9">
        <v>62209</v>
      </c>
      <c r="B1671" s="9">
        <f t="shared" ref="B1671:B1734" si="105">INT(A1671/10000)</f>
        <v>6</v>
      </c>
      <c r="C1671" s="9">
        <f t="shared" ref="C1671:C1734" si="106">IF(E1671&lt;=10000,0,IF(E1671&lt;=20000,1,IF(E1671&lt;=50000,2,3)))</f>
        <v>0</v>
      </c>
      <c r="D1671" s="7" t="s">
        <v>1552</v>
      </c>
      <c r="E1671" s="8">
        <v>1244</v>
      </c>
      <c r="F1671" s="8">
        <v>8965</v>
      </c>
      <c r="G1671" s="8">
        <v>54792</v>
      </c>
      <c r="H1671" s="8">
        <v>131412</v>
      </c>
      <c r="I1671" s="8">
        <v>904334.62519067188</v>
      </c>
      <c r="J1671" s="8">
        <v>500</v>
      </c>
      <c r="K1671" s="8">
        <v>500</v>
      </c>
      <c r="L1671" s="7">
        <f t="shared" ref="L1671:L1734" si="107">F1671/J1671*500+G1671/K1671*500+H1671</f>
        <v>195169</v>
      </c>
      <c r="M1671" s="7">
        <f t="shared" si="104"/>
        <v>1099503.625190672</v>
      </c>
      <c r="N1671" s="8"/>
      <c r="O1671" s="8"/>
    </row>
    <row r="1672" spans="1:15" x14ac:dyDescent="0.25">
      <c r="A1672" s="9">
        <v>62211</v>
      </c>
      <c r="B1672" s="9">
        <f t="shared" si="105"/>
        <v>6</v>
      </c>
      <c r="C1672" s="9">
        <f t="shared" si="106"/>
        <v>0</v>
      </c>
      <c r="D1672" s="7" t="s">
        <v>1553</v>
      </c>
      <c r="E1672" s="8">
        <v>2578</v>
      </c>
      <c r="F1672" s="8">
        <v>7357</v>
      </c>
      <c r="G1672" s="8">
        <v>166598</v>
      </c>
      <c r="H1672" s="8">
        <v>262787</v>
      </c>
      <c r="I1672" s="8">
        <v>1878669.679959456</v>
      </c>
      <c r="J1672" s="8">
        <v>500</v>
      </c>
      <c r="K1672" s="8">
        <v>500</v>
      </c>
      <c r="L1672" s="7">
        <f t="shared" si="107"/>
        <v>436742</v>
      </c>
      <c r="M1672" s="7">
        <f t="shared" si="104"/>
        <v>2315411.679959456</v>
      </c>
      <c r="N1672" s="8"/>
      <c r="O1672" s="8"/>
    </row>
    <row r="1673" spans="1:15" x14ac:dyDescent="0.25">
      <c r="A1673" s="9">
        <v>62214</v>
      </c>
      <c r="B1673" s="9">
        <f t="shared" si="105"/>
        <v>6</v>
      </c>
      <c r="C1673" s="9">
        <f t="shared" si="106"/>
        <v>0</v>
      </c>
      <c r="D1673" s="7" t="s">
        <v>1554</v>
      </c>
      <c r="E1673" s="8">
        <v>1799</v>
      </c>
      <c r="F1673" s="8">
        <v>6420</v>
      </c>
      <c r="G1673" s="8">
        <v>83141</v>
      </c>
      <c r="H1673" s="8">
        <v>382386</v>
      </c>
      <c r="I1673" s="8">
        <v>1321502.8399712481</v>
      </c>
      <c r="J1673" s="8">
        <v>500</v>
      </c>
      <c r="K1673" s="8">
        <v>500</v>
      </c>
      <c r="L1673" s="7">
        <f t="shared" si="107"/>
        <v>471947</v>
      </c>
      <c r="M1673" s="7">
        <f t="shared" si="104"/>
        <v>1793449.8399712481</v>
      </c>
      <c r="N1673" s="8"/>
      <c r="O1673" s="8"/>
    </row>
    <row r="1674" spans="1:15" x14ac:dyDescent="0.25">
      <c r="A1674" s="9">
        <v>62216</v>
      </c>
      <c r="B1674" s="9">
        <f t="shared" si="105"/>
        <v>6</v>
      </c>
      <c r="C1674" s="9">
        <f t="shared" si="106"/>
        <v>0</v>
      </c>
      <c r="D1674" s="7" t="s">
        <v>1555</v>
      </c>
      <c r="E1674" s="8">
        <v>1296</v>
      </c>
      <c r="F1674" s="8">
        <v>11417</v>
      </c>
      <c r="G1674" s="8">
        <v>74858</v>
      </c>
      <c r="H1674" s="8">
        <v>108495</v>
      </c>
      <c r="I1674" s="8">
        <v>928281.03882657597</v>
      </c>
      <c r="J1674" s="8">
        <v>500</v>
      </c>
      <c r="K1674" s="8">
        <v>500</v>
      </c>
      <c r="L1674" s="7">
        <f t="shared" si="107"/>
        <v>194770</v>
      </c>
      <c r="M1674" s="7">
        <f t="shared" si="104"/>
        <v>1123051.038826576</v>
      </c>
      <c r="N1674" s="8"/>
      <c r="O1674" s="8"/>
    </row>
    <row r="1675" spans="1:15" x14ac:dyDescent="0.25">
      <c r="A1675" s="9">
        <v>62219</v>
      </c>
      <c r="B1675" s="9">
        <f t="shared" si="105"/>
        <v>6</v>
      </c>
      <c r="C1675" s="9">
        <f t="shared" si="106"/>
        <v>0</v>
      </c>
      <c r="D1675" s="7" t="s">
        <v>1556</v>
      </c>
      <c r="E1675" s="8">
        <v>6518</v>
      </c>
      <c r="F1675" s="8">
        <v>13320</v>
      </c>
      <c r="G1675" s="8">
        <v>788985</v>
      </c>
      <c r="H1675" s="8">
        <v>3247858</v>
      </c>
      <c r="I1675" s="8">
        <v>4619112.2383732926</v>
      </c>
      <c r="J1675" s="8">
        <v>500</v>
      </c>
      <c r="K1675" s="8">
        <v>500</v>
      </c>
      <c r="L1675" s="7">
        <f t="shared" si="107"/>
        <v>4050163</v>
      </c>
      <c r="M1675" s="7">
        <f t="shared" si="104"/>
        <v>8669275.2383732926</v>
      </c>
      <c r="N1675" s="8"/>
      <c r="O1675" s="8"/>
    </row>
    <row r="1676" spans="1:15" x14ac:dyDescent="0.25">
      <c r="A1676" s="9">
        <v>62220</v>
      </c>
      <c r="B1676" s="9">
        <f t="shared" si="105"/>
        <v>6</v>
      </c>
      <c r="C1676" s="9">
        <f t="shared" si="106"/>
        <v>0</v>
      </c>
      <c r="D1676" s="7" t="s">
        <v>1557</v>
      </c>
      <c r="E1676" s="8">
        <v>2213</v>
      </c>
      <c r="F1676" s="8">
        <v>12689</v>
      </c>
      <c r="G1676" s="8">
        <v>140986</v>
      </c>
      <c r="H1676" s="8">
        <v>496664</v>
      </c>
      <c r="I1676" s="8">
        <v>1600243.4207354218</v>
      </c>
      <c r="J1676" s="8">
        <v>500</v>
      </c>
      <c r="K1676" s="8">
        <v>500</v>
      </c>
      <c r="L1676" s="7">
        <f t="shared" si="107"/>
        <v>650339</v>
      </c>
      <c r="M1676" s="7">
        <f t="shared" si="104"/>
        <v>2250582.4207354216</v>
      </c>
      <c r="N1676" s="8"/>
      <c r="O1676" s="8"/>
    </row>
    <row r="1677" spans="1:15" x14ac:dyDescent="0.25">
      <c r="A1677" s="9">
        <v>62226</v>
      </c>
      <c r="B1677" s="9">
        <f t="shared" si="105"/>
        <v>6</v>
      </c>
      <c r="C1677" s="9">
        <f t="shared" si="106"/>
        <v>0</v>
      </c>
      <c r="D1677" s="7" t="s">
        <v>1558</v>
      </c>
      <c r="E1677" s="8">
        <v>1433</v>
      </c>
      <c r="F1677" s="8">
        <v>5941</v>
      </c>
      <c r="G1677" s="8">
        <v>67428</v>
      </c>
      <c r="H1677" s="8">
        <v>559353</v>
      </c>
      <c r="I1677" s="8">
        <v>1004440.6582825633</v>
      </c>
      <c r="J1677" s="8">
        <v>500</v>
      </c>
      <c r="K1677" s="8">
        <v>500</v>
      </c>
      <c r="L1677" s="7">
        <f t="shared" si="107"/>
        <v>632722</v>
      </c>
      <c r="M1677" s="7">
        <f t="shared" si="104"/>
        <v>1637162.6582825633</v>
      </c>
      <c r="N1677" s="8"/>
      <c r="O1677" s="8"/>
    </row>
    <row r="1678" spans="1:15" x14ac:dyDescent="0.25">
      <c r="A1678" s="9">
        <v>62232</v>
      </c>
      <c r="B1678" s="9">
        <f t="shared" si="105"/>
        <v>6</v>
      </c>
      <c r="C1678" s="9">
        <f t="shared" si="106"/>
        <v>0</v>
      </c>
      <c r="D1678" s="7" t="s">
        <v>2166</v>
      </c>
      <c r="E1678" s="8">
        <v>1539</v>
      </c>
      <c r="F1678" s="8">
        <v>6312</v>
      </c>
      <c r="G1678" s="8">
        <v>71672</v>
      </c>
      <c r="H1678" s="8">
        <v>82273</v>
      </c>
      <c r="I1678" s="8">
        <v>1131952.709377581</v>
      </c>
      <c r="J1678" s="8">
        <v>500</v>
      </c>
      <c r="K1678" s="8">
        <v>500</v>
      </c>
      <c r="L1678" s="7">
        <f t="shared" si="107"/>
        <v>160257</v>
      </c>
      <c r="M1678" s="7">
        <f t="shared" si="104"/>
        <v>1292209.709377581</v>
      </c>
      <c r="N1678" s="8"/>
      <c r="O1678" s="8"/>
    </row>
    <row r="1679" spans="1:15" x14ac:dyDescent="0.25">
      <c r="A1679" s="9">
        <v>62233</v>
      </c>
      <c r="B1679" s="9">
        <f t="shared" si="105"/>
        <v>6</v>
      </c>
      <c r="C1679" s="9">
        <f t="shared" si="106"/>
        <v>0</v>
      </c>
      <c r="D1679" s="7" t="s">
        <v>1559</v>
      </c>
      <c r="E1679" s="8">
        <v>3188</v>
      </c>
      <c r="F1679" s="8">
        <v>13795</v>
      </c>
      <c r="G1679" s="8">
        <v>201632</v>
      </c>
      <c r="H1679" s="8">
        <v>673490</v>
      </c>
      <c r="I1679" s="8">
        <v>2306015.1142869429</v>
      </c>
      <c r="J1679" s="8">
        <v>500</v>
      </c>
      <c r="K1679" s="8">
        <v>500</v>
      </c>
      <c r="L1679" s="7">
        <f t="shared" si="107"/>
        <v>888917</v>
      </c>
      <c r="M1679" s="7">
        <f t="shared" si="104"/>
        <v>3194932.1142869429</v>
      </c>
      <c r="N1679" s="8"/>
      <c r="O1679" s="8"/>
    </row>
    <row r="1680" spans="1:15" x14ac:dyDescent="0.25">
      <c r="A1680" s="9">
        <v>62235</v>
      </c>
      <c r="B1680" s="9">
        <f t="shared" si="105"/>
        <v>6</v>
      </c>
      <c r="C1680" s="9">
        <f t="shared" si="106"/>
        <v>0</v>
      </c>
      <c r="D1680" s="7" t="s">
        <v>1560</v>
      </c>
      <c r="E1680" s="8">
        <v>2113</v>
      </c>
      <c r="F1680" s="8">
        <v>9658</v>
      </c>
      <c r="G1680" s="8">
        <v>90039</v>
      </c>
      <c r="H1680" s="8">
        <v>120172</v>
      </c>
      <c r="I1680" s="8">
        <v>1582077.5645300378</v>
      </c>
      <c r="J1680" s="8">
        <v>500</v>
      </c>
      <c r="K1680" s="8">
        <v>500</v>
      </c>
      <c r="L1680" s="7">
        <f t="shared" si="107"/>
        <v>219869</v>
      </c>
      <c r="M1680" s="7">
        <f t="shared" si="104"/>
        <v>1801946.5645300378</v>
      </c>
      <c r="N1680" s="8"/>
      <c r="O1680" s="8"/>
    </row>
    <row r="1681" spans="1:15" x14ac:dyDescent="0.25">
      <c r="A1681" s="9">
        <v>62242</v>
      </c>
      <c r="B1681" s="9">
        <f t="shared" si="105"/>
        <v>6</v>
      </c>
      <c r="C1681" s="9">
        <f t="shared" si="106"/>
        <v>0</v>
      </c>
      <c r="D1681" s="7" t="s">
        <v>2167</v>
      </c>
      <c r="E1681" s="8">
        <v>1065</v>
      </c>
      <c r="F1681" s="8">
        <v>4833</v>
      </c>
      <c r="G1681" s="8">
        <v>66055</v>
      </c>
      <c r="H1681" s="8">
        <v>64947</v>
      </c>
      <c r="I1681" s="8">
        <v>806201.36632214591</v>
      </c>
      <c r="J1681" s="8">
        <v>500</v>
      </c>
      <c r="K1681" s="8">
        <v>500</v>
      </c>
      <c r="L1681" s="7">
        <f t="shared" si="107"/>
        <v>135835</v>
      </c>
      <c r="M1681" s="7">
        <f t="shared" si="104"/>
        <v>942036.36632214591</v>
      </c>
      <c r="N1681" s="8"/>
      <c r="O1681" s="8"/>
    </row>
    <row r="1682" spans="1:15" x14ac:dyDescent="0.25">
      <c r="A1682" s="9">
        <v>62244</v>
      </c>
      <c r="B1682" s="9">
        <f t="shared" si="105"/>
        <v>6</v>
      </c>
      <c r="C1682" s="9">
        <f t="shared" si="106"/>
        <v>0</v>
      </c>
      <c r="D1682" s="7" t="s">
        <v>2168</v>
      </c>
      <c r="E1682" s="8">
        <v>2114</v>
      </c>
      <c r="F1682" s="8">
        <v>9407</v>
      </c>
      <c r="G1682" s="8">
        <v>150071</v>
      </c>
      <c r="H1682" s="8">
        <v>551016</v>
      </c>
      <c r="I1682" s="8">
        <v>1520007.7211995074</v>
      </c>
      <c r="J1682" s="8">
        <v>500</v>
      </c>
      <c r="K1682" s="8">
        <v>500</v>
      </c>
      <c r="L1682" s="7">
        <f t="shared" si="107"/>
        <v>710494</v>
      </c>
      <c r="M1682" s="7">
        <f t="shared" si="104"/>
        <v>2230501.7211995074</v>
      </c>
      <c r="N1682" s="8"/>
      <c r="O1682" s="8"/>
    </row>
    <row r="1683" spans="1:15" x14ac:dyDescent="0.25">
      <c r="A1683" s="9">
        <v>62245</v>
      </c>
      <c r="B1683" s="9">
        <f t="shared" si="105"/>
        <v>6</v>
      </c>
      <c r="C1683" s="9">
        <f t="shared" si="106"/>
        <v>0</v>
      </c>
      <c r="D1683" s="7" t="s">
        <v>2169</v>
      </c>
      <c r="E1683" s="8">
        <v>1538</v>
      </c>
      <c r="F1683" s="8">
        <v>10426</v>
      </c>
      <c r="G1683" s="8">
        <v>70491</v>
      </c>
      <c r="H1683" s="8">
        <v>64155</v>
      </c>
      <c r="I1683" s="8">
        <v>1133694.0645588515</v>
      </c>
      <c r="J1683" s="8">
        <v>500</v>
      </c>
      <c r="K1683" s="8">
        <v>500</v>
      </c>
      <c r="L1683" s="7">
        <f t="shared" si="107"/>
        <v>145072</v>
      </c>
      <c r="M1683" s="7">
        <f t="shared" si="104"/>
        <v>1278766.0645588515</v>
      </c>
      <c r="N1683" s="8"/>
      <c r="O1683" s="8"/>
    </row>
    <row r="1684" spans="1:15" x14ac:dyDescent="0.25">
      <c r="A1684" s="9">
        <v>62247</v>
      </c>
      <c r="B1684" s="9">
        <f t="shared" si="105"/>
        <v>6</v>
      </c>
      <c r="C1684" s="9">
        <f t="shared" si="106"/>
        <v>0</v>
      </c>
      <c r="D1684" s="7" t="s">
        <v>1561</v>
      </c>
      <c r="E1684" s="8">
        <v>1439</v>
      </c>
      <c r="F1684" s="8">
        <v>7269</v>
      </c>
      <c r="G1684" s="8">
        <v>52384</v>
      </c>
      <c r="H1684" s="8">
        <v>62461</v>
      </c>
      <c r="I1684" s="8">
        <v>1065366.2378449624</v>
      </c>
      <c r="J1684" s="8">
        <v>500</v>
      </c>
      <c r="K1684" s="8">
        <v>500</v>
      </c>
      <c r="L1684" s="7">
        <f t="shared" si="107"/>
        <v>122114</v>
      </c>
      <c r="M1684" s="7">
        <f t="shared" si="104"/>
        <v>1187480.2378449624</v>
      </c>
      <c r="N1684" s="8"/>
      <c r="O1684" s="8"/>
    </row>
    <row r="1685" spans="1:15" x14ac:dyDescent="0.25">
      <c r="A1685" s="9">
        <v>62252</v>
      </c>
      <c r="B1685" s="9">
        <f t="shared" si="105"/>
        <v>6</v>
      </c>
      <c r="C1685" s="9">
        <f t="shared" si="106"/>
        <v>0</v>
      </c>
      <c r="D1685" s="7" t="s">
        <v>1562</v>
      </c>
      <c r="E1685" s="8">
        <v>1415</v>
      </c>
      <c r="F1685" s="8">
        <v>8135</v>
      </c>
      <c r="G1685" s="8">
        <v>77824</v>
      </c>
      <c r="H1685" s="8">
        <v>104158</v>
      </c>
      <c r="I1685" s="8">
        <v>1051050.7419550184</v>
      </c>
      <c r="J1685" s="8">
        <v>500</v>
      </c>
      <c r="K1685" s="8">
        <v>500</v>
      </c>
      <c r="L1685" s="7">
        <f t="shared" si="107"/>
        <v>190117</v>
      </c>
      <c r="M1685" s="7">
        <f t="shared" si="104"/>
        <v>1241167.7419550184</v>
      </c>
      <c r="N1685" s="8"/>
      <c r="O1685" s="8"/>
    </row>
    <row r="1686" spans="1:15" x14ac:dyDescent="0.25">
      <c r="A1686" s="9">
        <v>62256</v>
      </c>
      <c r="B1686" s="9">
        <f t="shared" si="105"/>
        <v>6</v>
      </c>
      <c r="C1686" s="9">
        <f t="shared" si="106"/>
        <v>0</v>
      </c>
      <c r="D1686" s="7" t="s">
        <v>1563</v>
      </c>
      <c r="E1686" s="8">
        <v>2300</v>
      </c>
      <c r="F1686" s="8">
        <v>10351</v>
      </c>
      <c r="G1686" s="8">
        <v>142940</v>
      </c>
      <c r="H1686" s="8">
        <v>352008</v>
      </c>
      <c r="I1686" s="8">
        <v>1807385.5626727222</v>
      </c>
      <c r="J1686" s="8">
        <v>500</v>
      </c>
      <c r="K1686" s="8">
        <v>500</v>
      </c>
      <c r="L1686" s="7">
        <f t="shared" si="107"/>
        <v>505299</v>
      </c>
      <c r="M1686" s="7">
        <f t="shared" si="104"/>
        <v>2312684.5626727222</v>
      </c>
      <c r="N1686" s="8"/>
      <c r="O1686" s="8"/>
    </row>
    <row r="1687" spans="1:15" x14ac:dyDescent="0.25">
      <c r="A1687" s="9">
        <v>62262</v>
      </c>
      <c r="B1687" s="9">
        <f t="shared" si="105"/>
        <v>6</v>
      </c>
      <c r="C1687" s="9">
        <f t="shared" si="106"/>
        <v>0</v>
      </c>
      <c r="D1687" s="7" t="s">
        <v>1564</v>
      </c>
      <c r="E1687" s="8">
        <v>1403</v>
      </c>
      <c r="F1687" s="8">
        <v>8898</v>
      </c>
      <c r="G1687" s="8">
        <v>98404</v>
      </c>
      <c r="H1687" s="8">
        <v>157051</v>
      </c>
      <c r="I1687" s="8">
        <v>1052390.3815544748</v>
      </c>
      <c r="J1687" s="8">
        <v>500</v>
      </c>
      <c r="K1687" s="8">
        <v>500</v>
      </c>
      <c r="L1687" s="7">
        <f t="shared" si="107"/>
        <v>264353</v>
      </c>
      <c r="M1687" s="7">
        <f t="shared" si="104"/>
        <v>1316743.3815544748</v>
      </c>
      <c r="N1687" s="8"/>
      <c r="O1687" s="8"/>
    </row>
    <row r="1688" spans="1:15" x14ac:dyDescent="0.25">
      <c r="A1688" s="9">
        <v>62264</v>
      </c>
      <c r="B1688" s="9">
        <f t="shared" si="105"/>
        <v>6</v>
      </c>
      <c r="C1688" s="9">
        <f t="shared" si="106"/>
        <v>0</v>
      </c>
      <c r="D1688" s="7" t="s">
        <v>1565</v>
      </c>
      <c r="E1688" s="8">
        <v>3701</v>
      </c>
      <c r="F1688" s="8">
        <v>20382</v>
      </c>
      <c r="G1688" s="8">
        <v>309364</v>
      </c>
      <c r="H1688" s="8">
        <v>1002893</v>
      </c>
      <c r="I1688" s="8">
        <v>2965712.6055183564</v>
      </c>
      <c r="J1688" s="8">
        <v>500</v>
      </c>
      <c r="K1688" s="8">
        <v>500</v>
      </c>
      <c r="L1688" s="7">
        <f t="shared" si="107"/>
        <v>1332639</v>
      </c>
      <c r="M1688" s="7">
        <f t="shared" si="104"/>
        <v>4298351.605518356</v>
      </c>
      <c r="N1688" s="8"/>
      <c r="O1688" s="8"/>
    </row>
    <row r="1689" spans="1:15" x14ac:dyDescent="0.25">
      <c r="A1689" s="9">
        <v>62265</v>
      </c>
      <c r="B1689" s="9">
        <f t="shared" si="105"/>
        <v>6</v>
      </c>
      <c r="C1689" s="9">
        <f t="shared" si="106"/>
        <v>0</v>
      </c>
      <c r="D1689" s="7" t="s">
        <v>1566</v>
      </c>
      <c r="E1689" s="8">
        <v>2033</v>
      </c>
      <c r="F1689" s="8">
        <v>7888</v>
      </c>
      <c r="G1689" s="8">
        <v>105344</v>
      </c>
      <c r="H1689" s="8">
        <v>147791</v>
      </c>
      <c r="I1689" s="8">
        <v>1478579.952818745</v>
      </c>
      <c r="J1689" s="8">
        <v>500</v>
      </c>
      <c r="K1689" s="8">
        <v>500</v>
      </c>
      <c r="L1689" s="7">
        <f t="shared" si="107"/>
        <v>261023</v>
      </c>
      <c r="M1689" s="7">
        <f t="shared" si="104"/>
        <v>1739602.952818745</v>
      </c>
      <c r="N1689" s="8"/>
      <c r="O1689" s="8"/>
    </row>
    <row r="1690" spans="1:15" x14ac:dyDescent="0.25">
      <c r="A1690" s="9">
        <v>62266</v>
      </c>
      <c r="B1690" s="9">
        <f t="shared" si="105"/>
        <v>6</v>
      </c>
      <c r="C1690" s="9">
        <f t="shared" si="106"/>
        <v>0</v>
      </c>
      <c r="D1690" s="7" t="s">
        <v>1567</v>
      </c>
      <c r="E1690" s="8">
        <v>2401</v>
      </c>
      <c r="F1690" s="8">
        <v>12681</v>
      </c>
      <c r="G1690" s="8">
        <v>113682</v>
      </c>
      <c r="H1690" s="8">
        <v>319698</v>
      </c>
      <c r="I1690" s="8">
        <v>1746047.4991196755</v>
      </c>
      <c r="J1690" s="8">
        <v>500</v>
      </c>
      <c r="K1690" s="8">
        <v>500</v>
      </c>
      <c r="L1690" s="7">
        <f t="shared" si="107"/>
        <v>446061</v>
      </c>
      <c r="M1690" s="7">
        <f t="shared" si="104"/>
        <v>2192108.4991196757</v>
      </c>
      <c r="N1690" s="8"/>
      <c r="O1690" s="8"/>
    </row>
    <row r="1691" spans="1:15" x14ac:dyDescent="0.25">
      <c r="A1691" s="9">
        <v>62267</v>
      </c>
      <c r="B1691" s="9">
        <f t="shared" si="105"/>
        <v>6</v>
      </c>
      <c r="C1691" s="9">
        <f t="shared" si="106"/>
        <v>0</v>
      </c>
      <c r="D1691" s="7" t="s">
        <v>1568</v>
      </c>
      <c r="E1691" s="8">
        <v>8384</v>
      </c>
      <c r="F1691" s="8">
        <v>28296</v>
      </c>
      <c r="G1691" s="8">
        <v>781953</v>
      </c>
      <c r="H1691" s="8">
        <v>3085542</v>
      </c>
      <c r="I1691" s="8">
        <v>5931595.9818390151</v>
      </c>
      <c r="J1691" s="8">
        <v>500</v>
      </c>
      <c r="K1691" s="8">
        <v>500</v>
      </c>
      <c r="L1691" s="7">
        <f t="shared" si="107"/>
        <v>3895791</v>
      </c>
      <c r="M1691" s="7">
        <f t="shared" si="104"/>
        <v>9827386.9818390161</v>
      </c>
      <c r="N1691" s="8"/>
      <c r="O1691" s="8"/>
    </row>
    <row r="1692" spans="1:15" x14ac:dyDescent="0.25">
      <c r="A1692" s="9">
        <v>62268</v>
      </c>
      <c r="B1692" s="9">
        <f t="shared" si="105"/>
        <v>6</v>
      </c>
      <c r="C1692" s="9">
        <f t="shared" si="106"/>
        <v>0</v>
      </c>
      <c r="D1692" s="7" t="s">
        <v>1569</v>
      </c>
      <c r="E1692" s="8">
        <v>3162</v>
      </c>
      <c r="F1692" s="8">
        <v>17069</v>
      </c>
      <c r="G1692" s="8">
        <v>192162</v>
      </c>
      <c r="H1692" s="8">
        <v>686314</v>
      </c>
      <c r="I1692" s="8">
        <v>2277866.2526392071</v>
      </c>
      <c r="J1692" s="8">
        <v>500</v>
      </c>
      <c r="K1692" s="8">
        <v>500</v>
      </c>
      <c r="L1692" s="7">
        <f t="shared" si="107"/>
        <v>895545</v>
      </c>
      <c r="M1692" s="7">
        <f t="shared" si="104"/>
        <v>3173411.2526392071</v>
      </c>
      <c r="N1692" s="8"/>
      <c r="O1692" s="8"/>
    </row>
    <row r="1693" spans="1:15" x14ac:dyDescent="0.25">
      <c r="A1693" s="9">
        <v>62269</v>
      </c>
      <c r="B1693" s="9">
        <f t="shared" si="105"/>
        <v>6</v>
      </c>
      <c r="C1693" s="9">
        <f t="shared" si="106"/>
        <v>0</v>
      </c>
      <c r="D1693" s="7" t="s">
        <v>1570</v>
      </c>
      <c r="E1693" s="8">
        <v>2037</v>
      </c>
      <c r="F1693" s="8">
        <v>20673</v>
      </c>
      <c r="G1693" s="8">
        <v>151694</v>
      </c>
      <c r="H1693" s="8">
        <v>754648</v>
      </c>
      <c r="I1693" s="8">
        <v>1426430.283917665</v>
      </c>
      <c r="J1693" s="8">
        <v>500</v>
      </c>
      <c r="K1693" s="8">
        <v>500</v>
      </c>
      <c r="L1693" s="7">
        <f t="shared" si="107"/>
        <v>927015</v>
      </c>
      <c r="M1693" s="7">
        <f t="shared" si="104"/>
        <v>2353445.283917665</v>
      </c>
      <c r="N1693" s="8"/>
      <c r="O1693" s="8"/>
    </row>
    <row r="1694" spans="1:15" x14ac:dyDescent="0.25">
      <c r="A1694" s="9">
        <v>62270</v>
      </c>
      <c r="B1694" s="9">
        <f t="shared" si="105"/>
        <v>6</v>
      </c>
      <c r="C1694" s="9">
        <f t="shared" si="106"/>
        <v>0</v>
      </c>
      <c r="D1694" s="7" t="s">
        <v>1571</v>
      </c>
      <c r="E1694" s="8">
        <v>2110</v>
      </c>
      <c r="F1694" s="8">
        <v>17311</v>
      </c>
      <c r="G1694" s="8">
        <v>120050</v>
      </c>
      <c r="H1694" s="8">
        <v>551755</v>
      </c>
      <c r="I1694" s="8">
        <v>1496030.2450525924</v>
      </c>
      <c r="J1694" s="8">
        <v>500</v>
      </c>
      <c r="K1694" s="8">
        <v>500</v>
      </c>
      <c r="L1694" s="7">
        <f t="shared" si="107"/>
        <v>689116</v>
      </c>
      <c r="M1694" s="7">
        <f t="shared" si="104"/>
        <v>2185146.2450525924</v>
      </c>
      <c r="N1694" s="8"/>
      <c r="O1694" s="8"/>
    </row>
    <row r="1695" spans="1:15" x14ac:dyDescent="0.25">
      <c r="A1695" s="9">
        <v>62271</v>
      </c>
      <c r="B1695" s="9">
        <f t="shared" si="105"/>
        <v>6</v>
      </c>
      <c r="C1695" s="9">
        <f t="shared" si="106"/>
        <v>0</v>
      </c>
      <c r="D1695" s="7" t="s">
        <v>1572</v>
      </c>
      <c r="E1695" s="8">
        <v>3700</v>
      </c>
      <c r="F1695" s="8">
        <v>21036</v>
      </c>
      <c r="G1695" s="8">
        <v>278292</v>
      </c>
      <c r="H1695" s="8">
        <v>2481726</v>
      </c>
      <c r="I1695" s="8">
        <v>2485667.267261791</v>
      </c>
      <c r="J1695" s="8">
        <v>500</v>
      </c>
      <c r="K1695" s="8">
        <v>500</v>
      </c>
      <c r="L1695" s="7">
        <f t="shared" si="107"/>
        <v>2781054</v>
      </c>
      <c r="M1695" s="7">
        <f t="shared" si="104"/>
        <v>5266721.267261791</v>
      </c>
      <c r="N1695" s="8"/>
      <c r="O1695" s="8"/>
    </row>
    <row r="1696" spans="1:15" x14ac:dyDescent="0.25">
      <c r="A1696" s="9">
        <v>62272</v>
      </c>
      <c r="B1696" s="9">
        <f t="shared" si="105"/>
        <v>6</v>
      </c>
      <c r="C1696" s="9">
        <f t="shared" si="106"/>
        <v>0</v>
      </c>
      <c r="D1696" s="7" t="s">
        <v>1573</v>
      </c>
      <c r="E1696" s="8">
        <v>2840</v>
      </c>
      <c r="F1696" s="8">
        <v>17867</v>
      </c>
      <c r="G1696" s="8">
        <v>171133</v>
      </c>
      <c r="H1696" s="8">
        <v>533527</v>
      </c>
      <c r="I1696" s="8">
        <v>2016822.3031172368</v>
      </c>
      <c r="J1696" s="8">
        <v>500</v>
      </c>
      <c r="K1696" s="8">
        <v>500</v>
      </c>
      <c r="L1696" s="7">
        <f t="shared" si="107"/>
        <v>722527</v>
      </c>
      <c r="M1696" s="7">
        <f t="shared" si="104"/>
        <v>2739349.3031172371</v>
      </c>
      <c r="N1696" s="8"/>
      <c r="O1696" s="8"/>
    </row>
    <row r="1697" spans="1:15" x14ac:dyDescent="0.25">
      <c r="A1697" s="9">
        <v>62273</v>
      </c>
      <c r="B1697" s="9">
        <f t="shared" si="105"/>
        <v>6</v>
      </c>
      <c r="C1697" s="9">
        <f t="shared" si="106"/>
        <v>0</v>
      </c>
      <c r="D1697" s="7" t="s">
        <v>2170</v>
      </c>
      <c r="E1697" s="8">
        <v>1894</v>
      </c>
      <c r="F1697" s="8">
        <v>14730</v>
      </c>
      <c r="G1697" s="8">
        <v>189934</v>
      </c>
      <c r="H1697" s="8">
        <v>601245</v>
      </c>
      <c r="I1697" s="8">
        <v>1538026.5665542283</v>
      </c>
      <c r="J1697" s="8">
        <v>500</v>
      </c>
      <c r="K1697" s="8">
        <v>500</v>
      </c>
      <c r="L1697" s="7">
        <f t="shared" si="107"/>
        <v>805909</v>
      </c>
      <c r="M1697" s="7">
        <f t="shared" si="104"/>
        <v>2343935.5665542283</v>
      </c>
      <c r="N1697" s="8"/>
      <c r="O1697" s="8"/>
    </row>
    <row r="1698" spans="1:15" x14ac:dyDescent="0.25">
      <c r="A1698" s="9">
        <v>62274</v>
      </c>
      <c r="B1698" s="9">
        <f t="shared" si="105"/>
        <v>6</v>
      </c>
      <c r="C1698" s="9">
        <f t="shared" si="106"/>
        <v>0</v>
      </c>
      <c r="D1698" s="7" t="s">
        <v>1574</v>
      </c>
      <c r="E1698" s="8">
        <v>1457</v>
      </c>
      <c r="F1698" s="8">
        <v>5960</v>
      </c>
      <c r="G1698" s="8">
        <v>89466</v>
      </c>
      <c r="H1698" s="8">
        <v>12247</v>
      </c>
      <c r="I1698" s="8">
        <v>1040394.0566098782</v>
      </c>
      <c r="J1698" s="8">
        <v>500</v>
      </c>
      <c r="K1698" s="8">
        <v>500</v>
      </c>
      <c r="L1698" s="7">
        <f t="shared" si="107"/>
        <v>107673</v>
      </c>
      <c r="M1698" s="7">
        <f t="shared" si="104"/>
        <v>1148067.0566098783</v>
      </c>
      <c r="N1698" s="8"/>
      <c r="O1698" s="8"/>
    </row>
    <row r="1699" spans="1:15" x14ac:dyDescent="0.25">
      <c r="A1699" s="9">
        <v>62275</v>
      </c>
      <c r="B1699" s="9">
        <f t="shared" si="105"/>
        <v>6</v>
      </c>
      <c r="C1699" s="9">
        <f t="shared" si="106"/>
        <v>0</v>
      </c>
      <c r="D1699" s="7" t="s">
        <v>1575</v>
      </c>
      <c r="E1699" s="8">
        <v>6063</v>
      </c>
      <c r="F1699" s="8">
        <v>26882</v>
      </c>
      <c r="G1699" s="8">
        <v>270803</v>
      </c>
      <c r="H1699" s="8">
        <v>1116142</v>
      </c>
      <c r="I1699" s="8">
        <v>4378678.1236020159</v>
      </c>
      <c r="J1699" s="8">
        <v>500</v>
      </c>
      <c r="K1699" s="8">
        <v>500</v>
      </c>
      <c r="L1699" s="7">
        <f t="shared" si="107"/>
        <v>1413827</v>
      </c>
      <c r="M1699" s="7">
        <f t="shared" si="104"/>
        <v>5792505.1236020159</v>
      </c>
      <c r="N1699" s="8"/>
      <c r="O1699" s="8"/>
    </row>
    <row r="1700" spans="1:15" x14ac:dyDescent="0.25">
      <c r="A1700" s="9">
        <v>62276</v>
      </c>
      <c r="B1700" s="9">
        <f t="shared" si="105"/>
        <v>6</v>
      </c>
      <c r="C1700" s="9">
        <f t="shared" si="106"/>
        <v>0</v>
      </c>
      <c r="D1700" s="7" t="s">
        <v>1576</v>
      </c>
      <c r="E1700" s="8">
        <v>1469</v>
      </c>
      <c r="F1700" s="8">
        <v>8846</v>
      </c>
      <c r="G1700" s="8">
        <v>59399</v>
      </c>
      <c r="H1700" s="8">
        <v>80998</v>
      </c>
      <c r="I1700" s="8">
        <v>1069582.4515165875</v>
      </c>
      <c r="J1700" s="8">
        <v>500</v>
      </c>
      <c r="K1700" s="8">
        <v>500</v>
      </c>
      <c r="L1700" s="7">
        <f t="shared" si="107"/>
        <v>149243</v>
      </c>
      <c r="M1700" s="7">
        <f t="shared" si="104"/>
        <v>1218825.4515165875</v>
      </c>
      <c r="N1700" s="8"/>
      <c r="O1700" s="8"/>
    </row>
    <row r="1701" spans="1:15" x14ac:dyDescent="0.25">
      <c r="A1701" s="9">
        <v>62277</v>
      </c>
      <c r="B1701" s="9">
        <f t="shared" si="105"/>
        <v>6</v>
      </c>
      <c r="C1701" s="9">
        <f t="shared" si="106"/>
        <v>0</v>
      </c>
      <c r="D1701" s="7" t="s">
        <v>1577</v>
      </c>
      <c r="E1701" s="8">
        <v>2672</v>
      </c>
      <c r="F1701" s="8">
        <v>9152</v>
      </c>
      <c r="G1701" s="8">
        <v>176587</v>
      </c>
      <c r="H1701" s="8">
        <v>567845</v>
      </c>
      <c r="I1701" s="8">
        <v>1921827.7710434</v>
      </c>
      <c r="J1701" s="8">
        <v>500</v>
      </c>
      <c r="K1701" s="8">
        <v>500</v>
      </c>
      <c r="L1701" s="7">
        <f t="shared" si="107"/>
        <v>753584</v>
      </c>
      <c r="M1701" s="7">
        <f t="shared" si="104"/>
        <v>2675411.7710434003</v>
      </c>
      <c r="N1701" s="8"/>
      <c r="O1701" s="8"/>
    </row>
    <row r="1702" spans="1:15" x14ac:dyDescent="0.25">
      <c r="A1702" s="9">
        <v>62278</v>
      </c>
      <c r="B1702" s="9">
        <f t="shared" si="105"/>
        <v>6</v>
      </c>
      <c r="C1702" s="9">
        <f t="shared" si="106"/>
        <v>0</v>
      </c>
      <c r="D1702" s="7" t="s">
        <v>1578</v>
      </c>
      <c r="E1702" s="8">
        <v>4825</v>
      </c>
      <c r="F1702" s="8">
        <v>23024</v>
      </c>
      <c r="G1702" s="8">
        <v>229318</v>
      </c>
      <c r="H1702" s="8">
        <v>502819</v>
      </c>
      <c r="I1702" s="8">
        <v>3511721.809670513</v>
      </c>
      <c r="J1702" s="8">
        <v>500</v>
      </c>
      <c r="K1702" s="8">
        <v>500</v>
      </c>
      <c r="L1702" s="7">
        <f t="shared" si="107"/>
        <v>755161</v>
      </c>
      <c r="M1702" s="7">
        <f t="shared" si="104"/>
        <v>4266882.8096705135</v>
      </c>
      <c r="N1702" s="8"/>
      <c r="O1702" s="8"/>
    </row>
    <row r="1703" spans="1:15" x14ac:dyDescent="0.25">
      <c r="A1703" s="9">
        <v>62279</v>
      </c>
      <c r="B1703" s="9">
        <f t="shared" si="105"/>
        <v>6</v>
      </c>
      <c r="C1703" s="9">
        <f t="shared" si="106"/>
        <v>0</v>
      </c>
      <c r="D1703" s="7" t="s">
        <v>1579</v>
      </c>
      <c r="E1703" s="8">
        <v>1550</v>
      </c>
      <c r="F1703" s="8">
        <v>7691</v>
      </c>
      <c r="G1703" s="8">
        <v>92334</v>
      </c>
      <c r="H1703" s="8">
        <v>92590</v>
      </c>
      <c r="I1703" s="8">
        <v>1165769.7334910352</v>
      </c>
      <c r="J1703" s="8">
        <v>500</v>
      </c>
      <c r="K1703" s="8">
        <v>500</v>
      </c>
      <c r="L1703" s="7">
        <f t="shared" si="107"/>
        <v>192615</v>
      </c>
      <c r="M1703" s="7">
        <f t="shared" si="104"/>
        <v>1358384.7334910352</v>
      </c>
      <c r="N1703" s="8"/>
      <c r="O1703" s="8"/>
    </row>
    <row r="1704" spans="1:15" x14ac:dyDescent="0.25">
      <c r="A1704" s="9">
        <v>62311</v>
      </c>
      <c r="B1704" s="9">
        <f t="shared" si="105"/>
        <v>6</v>
      </c>
      <c r="C1704" s="9">
        <f t="shared" si="106"/>
        <v>0</v>
      </c>
      <c r="D1704" s="7" t="s">
        <v>1580</v>
      </c>
      <c r="E1704" s="8">
        <v>1342</v>
      </c>
      <c r="F1704" s="8">
        <v>6674</v>
      </c>
      <c r="G1704" s="8">
        <v>52789</v>
      </c>
      <c r="H1704" s="8">
        <v>261711</v>
      </c>
      <c r="I1704" s="8">
        <v>968422.1917440386</v>
      </c>
      <c r="J1704" s="8">
        <v>500</v>
      </c>
      <c r="K1704" s="8">
        <v>500</v>
      </c>
      <c r="L1704" s="7">
        <f t="shared" si="107"/>
        <v>321174</v>
      </c>
      <c r="M1704" s="7">
        <f t="shared" si="104"/>
        <v>1289596.1917440386</v>
      </c>
      <c r="N1704" s="8"/>
      <c r="O1704" s="8"/>
    </row>
    <row r="1705" spans="1:15" x14ac:dyDescent="0.25">
      <c r="A1705" s="9">
        <v>62314</v>
      </c>
      <c r="B1705" s="9">
        <f t="shared" si="105"/>
        <v>6</v>
      </c>
      <c r="C1705" s="9">
        <f t="shared" si="106"/>
        <v>0</v>
      </c>
      <c r="D1705" s="7" t="s">
        <v>1581</v>
      </c>
      <c r="E1705" s="8">
        <v>1265</v>
      </c>
      <c r="F1705" s="8">
        <v>6852</v>
      </c>
      <c r="G1705" s="8">
        <v>41563</v>
      </c>
      <c r="H1705" s="8">
        <v>27567</v>
      </c>
      <c r="I1705" s="8">
        <v>929319.69123815978</v>
      </c>
      <c r="J1705" s="8">
        <v>500</v>
      </c>
      <c r="K1705" s="8">
        <v>500</v>
      </c>
      <c r="L1705" s="7">
        <f t="shared" si="107"/>
        <v>75982</v>
      </c>
      <c r="M1705" s="7">
        <f t="shared" si="104"/>
        <v>1005301.6912381598</v>
      </c>
      <c r="N1705" s="8"/>
      <c r="O1705" s="8"/>
    </row>
    <row r="1706" spans="1:15" x14ac:dyDescent="0.25">
      <c r="A1706" s="9">
        <v>62326</v>
      </c>
      <c r="B1706" s="9">
        <f t="shared" si="105"/>
        <v>6</v>
      </c>
      <c r="C1706" s="9">
        <f t="shared" si="106"/>
        <v>0</v>
      </c>
      <c r="D1706" s="7" t="s">
        <v>1582</v>
      </c>
      <c r="E1706" s="8">
        <v>1742</v>
      </c>
      <c r="F1706" s="8">
        <v>27928</v>
      </c>
      <c r="G1706" s="8">
        <v>129723</v>
      </c>
      <c r="H1706" s="8">
        <v>325479</v>
      </c>
      <c r="I1706" s="8">
        <v>1257113.6175414384</v>
      </c>
      <c r="J1706" s="8">
        <v>500</v>
      </c>
      <c r="K1706" s="8">
        <v>500</v>
      </c>
      <c r="L1706" s="7">
        <f t="shared" si="107"/>
        <v>483130</v>
      </c>
      <c r="M1706" s="7">
        <f t="shared" si="104"/>
        <v>1740243.6175414384</v>
      </c>
      <c r="N1706" s="8"/>
      <c r="O1706" s="8"/>
    </row>
    <row r="1707" spans="1:15" x14ac:dyDescent="0.25">
      <c r="A1707" s="9">
        <v>62330</v>
      </c>
      <c r="B1707" s="9">
        <f t="shared" si="105"/>
        <v>6</v>
      </c>
      <c r="C1707" s="9">
        <f t="shared" si="106"/>
        <v>0</v>
      </c>
      <c r="D1707" s="7" t="s">
        <v>1583</v>
      </c>
      <c r="E1707" s="8">
        <v>1651</v>
      </c>
      <c r="F1707" s="8">
        <v>12468</v>
      </c>
      <c r="G1707" s="8">
        <v>73823</v>
      </c>
      <c r="H1707" s="8">
        <v>232681</v>
      </c>
      <c r="I1707" s="8">
        <v>1195179.3601516085</v>
      </c>
      <c r="J1707" s="8">
        <v>500</v>
      </c>
      <c r="K1707" s="8">
        <v>500</v>
      </c>
      <c r="L1707" s="7">
        <f t="shared" si="107"/>
        <v>318972</v>
      </c>
      <c r="M1707" s="7">
        <f t="shared" si="104"/>
        <v>1514151.3601516085</v>
      </c>
      <c r="N1707" s="8"/>
      <c r="O1707" s="8"/>
    </row>
    <row r="1708" spans="1:15" x14ac:dyDescent="0.25">
      <c r="A1708" s="9">
        <v>62332</v>
      </c>
      <c r="B1708" s="9">
        <f t="shared" si="105"/>
        <v>6</v>
      </c>
      <c r="C1708" s="9">
        <f t="shared" si="106"/>
        <v>0</v>
      </c>
      <c r="D1708" s="7" t="s">
        <v>1584</v>
      </c>
      <c r="E1708" s="8">
        <v>1597</v>
      </c>
      <c r="F1708" s="8">
        <v>11298</v>
      </c>
      <c r="G1708" s="8">
        <v>56603</v>
      </c>
      <c r="H1708" s="8">
        <v>255879</v>
      </c>
      <c r="I1708" s="8">
        <v>1169777.8086354148</v>
      </c>
      <c r="J1708" s="8">
        <v>500</v>
      </c>
      <c r="K1708" s="8">
        <v>500</v>
      </c>
      <c r="L1708" s="7">
        <f t="shared" si="107"/>
        <v>323780</v>
      </c>
      <c r="M1708" s="7">
        <f t="shared" si="104"/>
        <v>1493557.8086354148</v>
      </c>
      <c r="N1708" s="8"/>
      <c r="O1708" s="8"/>
    </row>
    <row r="1709" spans="1:15" x14ac:dyDescent="0.25">
      <c r="A1709" s="9">
        <v>62335</v>
      </c>
      <c r="B1709" s="9">
        <f t="shared" si="105"/>
        <v>6</v>
      </c>
      <c r="C1709" s="9">
        <f t="shared" si="106"/>
        <v>0</v>
      </c>
      <c r="D1709" s="7" t="s">
        <v>1585</v>
      </c>
      <c r="E1709" s="8">
        <v>1214</v>
      </c>
      <c r="F1709" s="8">
        <v>13232</v>
      </c>
      <c r="G1709" s="8">
        <v>88203</v>
      </c>
      <c r="H1709" s="8">
        <v>186440</v>
      </c>
      <c r="I1709" s="8">
        <v>909185.01417107182</v>
      </c>
      <c r="J1709" s="8">
        <v>500</v>
      </c>
      <c r="K1709" s="8">
        <v>500</v>
      </c>
      <c r="L1709" s="7">
        <f t="shared" si="107"/>
        <v>287875</v>
      </c>
      <c r="M1709" s="7">
        <f t="shared" si="104"/>
        <v>1197060.0141710718</v>
      </c>
      <c r="N1709" s="8"/>
      <c r="O1709" s="8"/>
    </row>
    <row r="1710" spans="1:15" x14ac:dyDescent="0.25">
      <c r="A1710" s="9">
        <v>62343</v>
      </c>
      <c r="B1710" s="9">
        <f t="shared" si="105"/>
        <v>6</v>
      </c>
      <c r="C1710" s="9">
        <f t="shared" si="106"/>
        <v>0</v>
      </c>
      <c r="D1710" s="7" t="s">
        <v>1586</v>
      </c>
      <c r="E1710" s="8">
        <v>1285</v>
      </c>
      <c r="F1710" s="8">
        <v>10940</v>
      </c>
      <c r="G1710" s="8">
        <v>80032</v>
      </c>
      <c r="H1710" s="8">
        <v>418424</v>
      </c>
      <c r="I1710" s="8">
        <v>907573.44851125195</v>
      </c>
      <c r="J1710" s="8">
        <v>500</v>
      </c>
      <c r="K1710" s="8">
        <v>500</v>
      </c>
      <c r="L1710" s="7">
        <f t="shared" si="107"/>
        <v>509396</v>
      </c>
      <c r="M1710" s="7">
        <f t="shared" si="104"/>
        <v>1416969.4485112519</v>
      </c>
      <c r="N1710" s="8"/>
      <c r="O1710" s="8"/>
    </row>
    <row r="1711" spans="1:15" x14ac:dyDescent="0.25">
      <c r="A1711" s="9">
        <v>62347</v>
      </c>
      <c r="B1711" s="9">
        <f t="shared" si="105"/>
        <v>6</v>
      </c>
      <c r="C1711" s="9">
        <f t="shared" si="106"/>
        <v>0</v>
      </c>
      <c r="D1711" s="7" t="s">
        <v>1587</v>
      </c>
      <c r="E1711" s="8">
        <v>1666</v>
      </c>
      <c r="F1711" s="8">
        <v>19284</v>
      </c>
      <c r="G1711" s="8">
        <v>73205</v>
      </c>
      <c r="H1711" s="8">
        <v>94641</v>
      </c>
      <c r="I1711" s="8">
        <v>1213979.0524508371</v>
      </c>
      <c r="J1711" s="8">
        <v>500</v>
      </c>
      <c r="K1711" s="8">
        <v>500</v>
      </c>
      <c r="L1711" s="7">
        <f t="shared" si="107"/>
        <v>187130</v>
      </c>
      <c r="M1711" s="7">
        <f t="shared" si="104"/>
        <v>1401109.0524508371</v>
      </c>
      <c r="N1711" s="8"/>
      <c r="O1711" s="8"/>
    </row>
    <row r="1712" spans="1:15" x14ac:dyDescent="0.25">
      <c r="A1712" s="9">
        <v>62368</v>
      </c>
      <c r="B1712" s="9">
        <f t="shared" si="105"/>
        <v>6</v>
      </c>
      <c r="C1712" s="9">
        <f t="shared" si="106"/>
        <v>0</v>
      </c>
      <c r="D1712" s="7" t="s">
        <v>1588</v>
      </c>
      <c r="E1712" s="8">
        <v>1284</v>
      </c>
      <c r="F1712" s="8">
        <v>12852</v>
      </c>
      <c r="G1712" s="8">
        <v>60599</v>
      </c>
      <c r="H1712" s="8">
        <v>54694</v>
      </c>
      <c r="I1712" s="8">
        <v>945083.90173383639</v>
      </c>
      <c r="J1712" s="8">
        <v>500</v>
      </c>
      <c r="K1712" s="8">
        <v>500</v>
      </c>
      <c r="L1712" s="7">
        <f t="shared" si="107"/>
        <v>128145</v>
      </c>
      <c r="M1712" s="7">
        <f t="shared" si="104"/>
        <v>1073228.9017338364</v>
      </c>
      <c r="N1712" s="8"/>
      <c r="O1712" s="8"/>
    </row>
    <row r="1713" spans="1:15" x14ac:dyDescent="0.25">
      <c r="A1713" s="9">
        <v>62372</v>
      </c>
      <c r="B1713" s="9">
        <f t="shared" si="105"/>
        <v>6</v>
      </c>
      <c r="C1713" s="9">
        <f t="shared" si="106"/>
        <v>0</v>
      </c>
      <c r="D1713" s="7" t="s">
        <v>1589</v>
      </c>
      <c r="E1713" s="8">
        <v>1230</v>
      </c>
      <c r="F1713" s="8">
        <v>6159</v>
      </c>
      <c r="G1713" s="8">
        <v>47180</v>
      </c>
      <c r="H1713" s="8">
        <v>81791</v>
      </c>
      <c r="I1713" s="8">
        <v>912388.90409325017</v>
      </c>
      <c r="J1713" s="8">
        <v>500</v>
      </c>
      <c r="K1713" s="8">
        <v>500</v>
      </c>
      <c r="L1713" s="7">
        <f t="shared" si="107"/>
        <v>135130</v>
      </c>
      <c r="M1713" s="7">
        <f t="shared" si="104"/>
        <v>1047518.9040932502</v>
      </c>
      <c r="N1713" s="8"/>
      <c r="O1713" s="8"/>
    </row>
    <row r="1714" spans="1:15" x14ac:dyDescent="0.25">
      <c r="A1714" s="9">
        <v>62375</v>
      </c>
      <c r="B1714" s="9">
        <f t="shared" si="105"/>
        <v>6</v>
      </c>
      <c r="C1714" s="9">
        <f t="shared" si="106"/>
        <v>0</v>
      </c>
      <c r="D1714" s="7" t="s">
        <v>1590</v>
      </c>
      <c r="E1714" s="8">
        <v>5293</v>
      </c>
      <c r="F1714" s="8">
        <v>20906</v>
      </c>
      <c r="G1714" s="8">
        <v>431487</v>
      </c>
      <c r="H1714" s="8">
        <v>1779298</v>
      </c>
      <c r="I1714" s="8">
        <v>3908014.5583813079</v>
      </c>
      <c r="J1714" s="8">
        <v>500</v>
      </c>
      <c r="K1714" s="8">
        <v>500</v>
      </c>
      <c r="L1714" s="7">
        <f t="shared" si="107"/>
        <v>2231691</v>
      </c>
      <c r="M1714" s="7">
        <f t="shared" si="104"/>
        <v>6139705.5583813079</v>
      </c>
      <c r="N1714" s="8"/>
      <c r="O1714" s="8"/>
    </row>
    <row r="1715" spans="1:15" x14ac:dyDescent="0.25">
      <c r="A1715" s="9">
        <v>62376</v>
      </c>
      <c r="B1715" s="9">
        <f t="shared" si="105"/>
        <v>6</v>
      </c>
      <c r="C1715" s="9">
        <f t="shared" si="106"/>
        <v>0</v>
      </c>
      <c r="D1715" s="7" t="s">
        <v>1591</v>
      </c>
      <c r="E1715" s="8">
        <v>3072</v>
      </c>
      <c r="F1715" s="8">
        <v>20198</v>
      </c>
      <c r="G1715" s="8">
        <v>397222</v>
      </c>
      <c r="H1715" s="8">
        <v>1581112</v>
      </c>
      <c r="I1715" s="8">
        <v>2523620.043551526</v>
      </c>
      <c r="J1715" s="8">
        <v>500</v>
      </c>
      <c r="K1715" s="8">
        <v>500</v>
      </c>
      <c r="L1715" s="7">
        <f t="shared" si="107"/>
        <v>1998532</v>
      </c>
      <c r="M1715" s="7">
        <f t="shared" si="104"/>
        <v>4522152.043551526</v>
      </c>
      <c r="N1715" s="8"/>
      <c r="O1715" s="8"/>
    </row>
    <row r="1716" spans="1:15" x14ac:dyDescent="0.25">
      <c r="A1716" s="9">
        <v>62377</v>
      </c>
      <c r="B1716" s="9">
        <f t="shared" si="105"/>
        <v>6</v>
      </c>
      <c r="C1716" s="9">
        <f t="shared" si="106"/>
        <v>0</v>
      </c>
      <c r="D1716" s="7" t="s">
        <v>1592</v>
      </c>
      <c r="E1716" s="8">
        <v>1837</v>
      </c>
      <c r="F1716" s="8">
        <v>18411</v>
      </c>
      <c r="G1716" s="8">
        <v>106298</v>
      </c>
      <c r="H1716" s="8">
        <v>423034</v>
      </c>
      <c r="I1716" s="8">
        <v>1312964.9945749701</v>
      </c>
      <c r="J1716" s="8">
        <v>500</v>
      </c>
      <c r="K1716" s="8">
        <v>500</v>
      </c>
      <c r="L1716" s="7">
        <f t="shared" si="107"/>
        <v>547743</v>
      </c>
      <c r="M1716" s="7">
        <f t="shared" si="104"/>
        <v>1860707.9945749701</v>
      </c>
      <c r="N1716" s="8"/>
      <c r="O1716" s="8"/>
    </row>
    <row r="1717" spans="1:15" x14ac:dyDescent="0.25">
      <c r="A1717" s="9">
        <v>62378</v>
      </c>
      <c r="B1717" s="9">
        <f t="shared" si="105"/>
        <v>6</v>
      </c>
      <c r="C1717" s="9">
        <f t="shared" si="106"/>
        <v>0</v>
      </c>
      <c r="D1717" s="7" t="s">
        <v>1593</v>
      </c>
      <c r="E1717" s="8">
        <v>7318</v>
      </c>
      <c r="F1717" s="8">
        <v>45404</v>
      </c>
      <c r="G1717" s="8">
        <v>423786</v>
      </c>
      <c r="H1717" s="8">
        <v>1502184</v>
      </c>
      <c r="I1717" s="8">
        <v>5244568.8881921172</v>
      </c>
      <c r="J1717" s="8">
        <v>500</v>
      </c>
      <c r="K1717" s="8">
        <v>500</v>
      </c>
      <c r="L1717" s="7">
        <f t="shared" si="107"/>
        <v>1971374</v>
      </c>
      <c r="M1717" s="7">
        <f t="shared" si="104"/>
        <v>7215942.8881921172</v>
      </c>
      <c r="N1717" s="8"/>
      <c r="O1717" s="8"/>
    </row>
    <row r="1718" spans="1:15" x14ac:dyDescent="0.25">
      <c r="A1718" s="9">
        <v>62379</v>
      </c>
      <c r="B1718" s="9">
        <f t="shared" si="105"/>
        <v>6</v>
      </c>
      <c r="C1718" s="9">
        <f t="shared" si="106"/>
        <v>1</v>
      </c>
      <c r="D1718" s="7" t="s">
        <v>1594</v>
      </c>
      <c r="E1718" s="8">
        <v>13113</v>
      </c>
      <c r="F1718" s="8">
        <v>33279</v>
      </c>
      <c r="G1718" s="8">
        <v>1061610</v>
      </c>
      <c r="H1718" s="8">
        <v>4863195</v>
      </c>
      <c r="I1718" s="8">
        <v>10725117.909094231</v>
      </c>
      <c r="J1718" s="8">
        <v>500</v>
      </c>
      <c r="K1718" s="8">
        <v>500</v>
      </c>
      <c r="L1718" s="7">
        <f t="shared" si="107"/>
        <v>5958084</v>
      </c>
      <c r="M1718" s="7">
        <f t="shared" si="104"/>
        <v>16683201.909094231</v>
      </c>
      <c r="N1718" s="8"/>
      <c r="O1718" s="8"/>
    </row>
    <row r="1719" spans="1:15" x14ac:dyDescent="0.25">
      <c r="A1719" s="9">
        <v>62380</v>
      </c>
      <c r="B1719" s="9">
        <f t="shared" si="105"/>
        <v>6</v>
      </c>
      <c r="C1719" s="9">
        <f t="shared" si="106"/>
        <v>0</v>
      </c>
      <c r="D1719" s="7" t="s">
        <v>1595</v>
      </c>
      <c r="E1719" s="8">
        <v>6088</v>
      </c>
      <c r="F1719" s="8">
        <v>37406</v>
      </c>
      <c r="G1719" s="8">
        <v>255636</v>
      </c>
      <c r="H1719" s="8">
        <v>912791</v>
      </c>
      <c r="I1719" s="8">
        <v>4371351.8779495219</v>
      </c>
      <c r="J1719" s="8">
        <v>500</v>
      </c>
      <c r="K1719" s="8">
        <v>500</v>
      </c>
      <c r="L1719" s="7">
        <f t="shared" si="107"/>
        <v>1205833</v>
      </c>
      <c r="M1719" s="7">
        <f t="shared" si="104"/>
        <v>5577184.8779495219</v>
      </c>
      <c r="N1719" s="8"/>
      <c r="O1719" s="8"/>
    </row>
    <row r="1720" spans="1:15" x14ac:dyDescent="0.25">
      <c r="A1720" s="9">
        <v>62381</v>
      </c>
      <c r="B1720" s="9">
        <f t="shared" si="105"/>
        <v>6</v>
      </c>
      <c r="C1720" s="9">
        <f t="shared" si="106"/>
        <v>0</v>
      </c>
      <c r="D1720" s="7" t="s">
        <v>2186</v>
      </c>
      <c r="E1720" s="8">
        <v>3226</v>
      </c>
      <c r="F1720" s="8">
        <v>15677</v>
      </c>
      <c r="G1720" s="8">
        <v>153010</v>
      </c>
      <c r="H1720" s="8">
        <v>569809</v>
      </c>
      <c r="I1720" s="8">
        <v>2350166.0037106029</v>
      </c>
      <c r="J1720" s="8">
        <v>500</v>
      </c>
      <c r="K1720" s="8">
        <v>500</v>
      </c>
      <c r="L1720" s="7">
        <f t="shared" si="107"/>
        <v>738496</v>
      </c>
      <c r="M1720" s="7">
        <f t="shared" si="104"/>
        <v>3088662.0037106029</v>
      </c>
      <c r="N1720" s="8"/>
      <c r="O1720" s="8"/>
    </row>
    <row r="1721" spans="1:15" x14ac:dyDescent="0.25">
      <c r="A1721" s="9">
        <v>62382</v>
      </c>
      <c r="B1721" s="9">
        <f t="shared" si="105"/>
        <v>6</v>
      </c>
      <c r="C1721" s="9">
        <f t="shared" si="106"/>
        <v>0</v>
      </c>
      <c r="D1721" s="7" t="s">
        <v>1596</v>
      </c>
      <c r="E1721" s="8">
        <v>4406</v>
      </c>
      <c r="F1721" s="8">
        <v>23680</v>
      </c>
      <c r="G1721" s="8">
        <v>282599</v>
      </c>
      <c r="H1721" s="8">
        <v>1085512</v>
      </c>
      <c r="I1721" s="8">
        <v>3149536.7872811672</v>
      </c>
      <c r="J1721" s="8">
        <v>500</v>
      </c>
      <c r="K1721" s="8">
        <v>500</v>
      </c>
      <c r="L1721" s="7">
        <f t="shared" si="107"/>
        <v>1391791</v>
      </c>
      <c r="M1721" s="7">
        <f t="shared" si="104"/>
        <v>4541327.7872811668</v>
      </c>
      <c r="N1721" s="8"/>
      <c r="O1721" s="8"/>
    </row>
    <row r="1722" spans="1:15" x14ac:dyDescent="0.25">
      <c r="A1722" s="9">
        <v>62383</v>
      </c>
      <c r="B1722" s="9">
        <f t="shared" si="105"/>
        <v>6</v>
      </c>
      <c r="C1722" s="9">
        <f t="shared" si="106"/>
        <v>0</v>
      </c>
      <c r="D1722" s="7" t="s">
        <v>1597</v>
      </c>
      <c r="E1722" s="8">
        <v>3573</v>
      </c>
      <c r="F1722" s="8">
        <v>32417</v>
      </c>
      <c r="G1722" s="8">
        <v>249398</v>
      </c>
      <c r="H1722" s="8">
        <v>644993</v>
      </c>
      <c r="I1722" s="8">
        <v>2606462.8668971313</v>
      </c>
      <c r="J1722" s="8">
        <v>500</v>
      </c>
      <c r="K1722" s="8">
        <v>500</v>
      </c>
      <c r="L1722" s="7">
        <f t="shared" si="107"/>
        <v>926808</v>
      </c>
      <c r="M1722" s="7">
        <f t="shared" si="104"/>
        <v>3533270.8668971313</v>
      </c>
      <c r="N1722" s="8"/>
      <c r="O1722" s="8"/>
    </row>
    <row r="1723" spans="1:15" x14ac:dyDescent="0.25">
      <c r="A1723" s="9">
        <v>62384</v>
      </c>
      <c r="B1723" s="9">
        <f t="shared" si="105"/>
        <v>6</v>
      </c>
      <c r="C1723" s="9">
        <f t="shared" si="106"/>
        <v>0</v>
      </c>
      <c r="D1723" s="7" t="s">
        <v>1598</v>
      </c>
      <c r="E1723" s="8">
        <v>3086</v>
      </c>
      <c r="F1723" s="8">
        <v>17702</v>
      </c>
      <c r="G1723" s="8">
        <v>125475</v>
      </c>
      <c r="H1723" s="8">
        <v>352241</v>
      </c>
      <c r="I1723" s="8">
        <v>2261002.1501038531</v>
      </c>
      <c r="J1723" s="8">
        <v>500</v>
      </c>
      <c r="K1723" s="8">
        <v>500</v>
      </c>
      <c r="L1723" s="7">
        <f t="shared" si="107"/>
        <v>495418</v>
      </c>
      <c r="M1723" s="7">
        <f t="shared" si="104"/>
        <v>2756420.1501038531</v>
      </c>
      <c r="N1723" s="8"/>
      <c r="O1723" s="8"/>
    </row>
    <row r="1724" spans="1:15" x14ac:dyDescent="0.25">
      <c r="A1724" s="9">
        <v>62385</v>
      </c>
      <c r="B1724" s="9">
        <f t="shared" si="105"/>
        <v>6</v>
      </c>
      <c r="C1724" s="9">
        <f t="shared" si="106"/>
        <v>0</v>
      </c>
      <c r="D1724" s="7" t="s">
        <v>1599</v>
      </c>
      <c r="E1724" s="8">
        <v>2607</v>
      </c>
      <c r="F1724" s="8">
        <v>13174</v>
      </c>
      <c r="G1724" s="8">
        <v>89544</v>
      </c>
      <c r="H1724" s="8">
        <v>201100</v>
      </c>
      <c r="I1724" s="8">
        <v>1893609.4567259327</v>
      </c>
      <c r="J1724" s="8">
        <v>500</v>
      </c>
      <c r="K1724" s="8">
        <v>500</v>
      </c>
      <c r="L1724" s="7">
        <f t="shared" si="107"/>
        <v>303818</v>
      </c>
      <c r="M1724" s="7">
        <f t="shared" si="104"/>
        <v>2197427.4567259327</v>
      </c>
      <c r="N1724" s="8"/>
      <c r="O1724" s="8"/>
    </row>
    <row r="1725" spans="1:15" x14ac:dyDescent="0.25">
      <c r="A1725" s="9">
        <v>62386</v>
      </c>
      <c r="B1725" s="9">
        <f t="shared" si="105"/>
        <v>6</v>
      </c>
      <c r="C1725" s="9">
        <f t="shared" si="106"/>
        <v>0</v>
      </c>
      <c r="D1725" s="7" t="s">
        <v>1600</v>
      </c>
      <c r="E1725" s="8">
        <v>4917</v>
      </c>
      <c r="F1725" s="8">
        <v>35689</v>
      </c>
      <c r="G1725" s="8">
        <v>212678</v>
      </c>
      <c r="H1725" s="8">
        <v>606669</v>
      </c>
      <c r="I1725" s="8">
        <v>3588165.162852407</v>
      </c>
      <c r="J1725" s="8">
        <v>500</v>
      </c>
      <c r="K1725" s="8">
        <v>500</v>
      </c>
      <c r="L1725" s="7">
        <f t="shared" si="107"/>
        <v>855036</v>
      </c>
      <c r="M1725" s="7">
        <f t="shared" si="104"/>
        <v>4443201.1628524065</v>
      </c>
      <c r="N1725" s="8"/>
      <c r="O1725" s="8"/>
    </row>
    <row r="1726" spans="1:15" x14ac:dyDescent="0.25">
      <c r="A1726" s="9">
        <v>62387</v>
      </c>
      <c r="B1726" s="9">
        <f t="shared" si="105"/>
        <v>6</v>
      </c>
      <c r="C1726" s="9">
        <f t="shared" si="106"/>
        <v>0</v>
      </c>
      <c r="D1726" s="7" t="s">
        <v>1601</v>
      </c>
      <c r="E1726" s="8">
        <v>2371</v>
      </c>
      <c r="F1726" s="8">
        <v>15424</v>
      </c>
      <c r="G1726" s="8">
        <v>90349</v>
      </c>
      <c r="H1726" s="8">
        <v>157053</v>
      </c>
      <c r="I1726" s="8">
        <v>1732056.647580252</v>
      </c>
      <c r="J1726" s="8">
        <v>500</v>
      </c>
      <c r="K1726" s="8">
        <v>500</v>
      </c>
      <c r="L1726" s="7">
        <f t="shared" si="107"/>
        <v>262826</v>
      </c>
      <c r="M1726" s="7">
        <f t="shared" si="104"/>
        <v>1994882.647580252</v>
      </c>
      <c r="N1726" s="8"/>
      <c r="O1726" s="8"/>
    </row>
    <row r="1727" spans="1:15" x14ac:dyDescent="0.25">
      <c r="A1727" s="9">
        <v>62388</v>
      </c>
      <c r="B1727" s="9">
        <f t="shared" si="105"/>
        <v>6</v>
      </c>
      <c r="C1727" s="9">
        <f t="shared" si="106"/>
        <v>0</v>
      </c>
      <c r="D1727" s="7" t="s">
        <v>1602</v>
      </c>
      <c r="E1727" s="8">
        <v>3028</v>
      </c>
      <c r="F1727" s="8">
        <v>23270</v>
      </c>
      <c r="G1727" s="8">
        <v>151580</v>
      </c>
      <c r="H1727" s="8">
        <v>255312</v>
      </c>
      <c r="I1727" s="8">
        <v>2217435.1171371909</v>
      </c>
      <c r="J1727" s="8">
        <v>500</v>
      </c>
      <c r="K1727" s="8">
        <v>500</v>
      </c>
      <c r="L1727" s="7">
        <f t="shared" si="107"/>
        <v>430162</v>
      </c>
      <c r="M1727" s="7">
        <f t="shared" si="104"/>
        <v>2647597.1171371909</v>
      </c>
      <c r="N1727" s="8"/>
      <c r="O1727" s="8"/>
    </row>
    <row r="1728" spans="1:15" x14ac:dyDescent="0.25">
      <c r="A1728" s="9">
        <v>62389</v>
      </c>
      <c r="B1728" s="9">
        <f t="shared" si="105"/>
        <v>6</v>
      </c>
      <c r="C1728" s="9">
        <f t="shared" si="106"/>
        <v>0</v>
      </c>
      <c r="D1728" s="7" t="s">
        <v>1603</v>
      </c>
      <c r="E1728" s="8">
        <v>4011</v>
      </c>
      <c r="F1728" s="8">
        <v>17525</v>
      </c>
      <c r="G1728" s="8">
        <v>220055</v>
      </c>
      <c r="H1728" s="8">
        <v>705186</v>
      </c>
      <c r="I1728" s="8">
        <v>2907004.4832788096</v>
      </c>
      <c r="J1728" s="8">
        <v>500</v>
      </c>
      <c r="K1728" s="8">
        <v>500</v>
      </c>
      <c r="L1728" s="7">
        <f t="shared" si="107"/>
        <v>942766</v>
      </c>
      <c r="M1728" s="7">
        <f t="shared" si="104"/>
        <v>3849770.4832788096</v>
      </c>
      <c r="N1728" s="8"/>
      <c r="O1728" s="8"/>
    </row>
    <row r="1729" spans="1:15" x14ac:dyDescent="0.25">
      <c r="A1729" s="9">
        <v>62390</v>
      </c>
      <c r="B1729" s="9">
        <f t="shared" si="105"/>
        <v>6</v>
      </c>
      <c r="C1729" s="9">
        <f t="shared" si="106"/>
        <v>0</v>
      </c>
      <c r="D1729" s="7" t="s">
        <v>1604</v>
      </c>
      <c r="E1729" s="8">
        <v>3677</v>
      </c>
      <c r="F1729" s="8">
        <v>35782</v>
      </c>
      <c r="G1729" s="8">
        <v>176835</v>
      </c>
      <c r="H1729" s="8">
        <v>722091</v>
      </c>
      <c r="I1729" s="8">
        <v>2637016.0833824053</v>
      </c>
      <c r="J1729" s="8">
        <v>500</v>
      </c>
      <c r="K1729" s="8">
        <v>500</v>
      </c>
      <c r="L1729" s="7">
        <f t="shared" si="107"/>
        <v>934708</v>
      </c>
      <c r="M1729" s="7">
        <f t="shared" si="104"/>
        <v>3571724.0833824053</v>
      </c>
      <c r="N1729" s="8"/>
      <c r="O1729" s="8"/>
    </row>
    <row r="1730" spans="1:15" x14ac:dyDescent="0.25">
      <c r="A1730" s="9">
        <v>70101</v>
      </c>
      <c r="B1730" s="9">
        <f t="shared" si="105"/>
        <v>7</v>
      </c>
      <c r="C1730" s="9">
        <f t="shared" si="106"/>
        <v>3</v>
      </c>
      <c r="D1730" s="7" t="s">
        <v>1605</v>
      </c>
      <c r="E1730" s="8">
        <v>126922</v>
      </c>
      <c r="F1730" s="8">
        <v>11547</v>
      </c>
      <c r="G1730" s="8">
        <v>11485882</v>
      </c>
      <c r="H1730" s="8">
        <v>57413721</v>
      </c>
      <c r="I1730" s="8">
        <v>175897638.14233935</v>
      </c>
      <c r="J1730" s="8">
        <v>500</v>
      </c>
      <c r="K1730" s="8">
        <v>500</v>
      </c>
      <c r="L1730" s="7">
        <f t="shared" si="107"/>
        <v>68911150</v>
      </c>
      <c r="M1730" s="7">
        <f t="shared" si="104"/>
        <v>244808788.14233935</v>
      </c>
      <c r="N1730" s="8">
        <v>1</v>
      </c>
      <c r="O1730" s="8">
        <v>1</v>
      </c>
    </row>
    <row r="1731" spans="1:15" x14ac:dyDescent="0.25">
      <c r="A1731" s="9">
        <v>70201</v>
      </c>
      <c r="B1731" s="9">
        <f t="shared" si="105"/>
        <v>7</v>
      </c>
      <c r="C1731" s="9">
        <f t="shared" si="106"/>
        <v>0</v>
      </c>
      <c r="D1731" s="7" t="s">
        <v>1606</v>
      </c>
      <c r="E1731" s="8">
        <v>3055</v>
      </c>
      <c r="F1731" s="8">
        <v>4435</v>
      </c>
      <c r="G1731" s="8">
        <v>156188</v>
      </c>
      <c r="H1731" s="8">
        <v>545388</v>
      </c>
      <c r="I1731" s="8">
        <v>2676069.1773715429</v>
      </c>
      <c r="J1731" s="8">
        <v>500</v>
      </c>
      <c r="K1731" s="8">
        <v>500</v>
      </c>
      <c r="L1731" s="7">
        <f t="shared" si="107"/>
        <v>706011</v>
      </c>
      <c r="M1731" s="7">
        <f t="shared" si="104"/>
        <v>3382080.1773715429</v>
      </c>
      <c r="N1731" s="8"/>
      <c r="O1731" s="8"/>
    </row>
    <row r="1732" spans="1:15" x14ac:dyDescent="0.25">
      <c r="A1732" s="9">
        <v>70202</v>
      </c>
      <c r="B1732" s="9">
        <f t="shared" si="105"/>
        <v>7</v>
      </c>
      <c r="C1732" s="9">
        <f t="shared" si="106"/>
        <v>0</v>
      </c>
      <c r="D1732" s="7" t="s">
        <v>1607</v>
      </c>
      <c r="E1732" s="8">
        <v>4523</v>
      </c>
      <c r="F1732" s="8">
        <v>3953</v>
      </c>
      <c r="G1732" s="8">
        <v>355084</v>
      </c>
      <c r="H1732" s="8">
        <v>1566558</v>
      </c>
      <c r="I1732" s="8">
        <v>3853200.7381177745</v>
      </c>
      <c r="J1732" s="8">
        <v>500</v>
      </c>
      <c r="K1732" s="8">
        <v>500</v>
      </c>
      <c r="L1732" s="7">
        <f t="shared" si="107"/>
        <v>1925595</v>
      </c>
      <c r="M1732" s="7">
        <f t="shared" si="104"/>
        <v>5778795.7381177749</v>
      </c>
      <c r="N1732" s="8"/>
      <c r="O1732" s="8"/>
    </row>
    <row r="1733" spans="1:15" x14ac:dyDescent="0.25">
      <c r="A1733" s="9">
        <v>70203</v>
      </c>
      <c r="B1733" s="9">
        <f t="shared" si="105"/>
        <v>7</v>
      </c>
      <c r="C1733" s="9">
        <f t="shared" si="106"/>
        <v>0</v>
      </c>
      <c r="D1733" s="7" t="s">
        <v>1608</v>
      </c>
      <c r="E1733" s="8">
        <v>9798</v>
      </c>
      <c r="F1733" s="8">
        <v>4581</v>
      </c>
      <c r="G1733" s="8">
        <v>1049782</v>
      </c>
      <c r="H1733" s="8">
        <v>4704935</v>
      </c>
      <c r="I1733" s="8">
        <v>9220561.5326490048</v>
      </c>
      <c r="J1733" s="8">
        <v>500</v>
      </c>
      <c r="K1733" s="8">
        <v>500</v>
      </c>
      <c r="L1733" s="7">
        <f t="shared" si="107"/>
        <v>5759298</v>
      </c>
      <c r="M1733" s="7">
        <f t="shared" si="104"/>
        <v>14979859.532649005</v>
      </c>
      <c r="N1733" s="8"/>
      <c r="O1733" s="8"/>
    </row>
    <row r="1734" spans="1:15" x14ac:dyDescent="0.25">
      <c r="A1734" s="9">
        <v>70204</v>
      </c>
      <c r="B1734" s="9">
        <f t="shared" si="105"/>
        <v>7</v>
      </c>
      <c r="C1734" s="9">
        <f t="shared" si="106"/>
        <v>0</v>
      </c>
      <c r="D1734" s="7" t="s">
        <v>1609</v>
      </c>
      <c r="E1734" s="8">
        <v>772</v>
      </c>
      <c r="F1734" s="8">
        <v>1661</v>
      </c>
      <c r="G1734" s="8">
        <v>44109</v>
      </c>
      <c r="H1734" s="8">
        <v>158075</v>
      </c>
      <c r="I1734" s="8">
        <v>655478.01022793038</v>
      </c>
      <c r="J1734" s="8">
        <v>500</v>
      </c>
      <c r="K1734" s="8">
        <v>500</v>
      </c>
      <c r="L1734" s="7">
        <f t="shared" si="107"/>
        <v>203845</v>
      </c>
      <c r="M1734" s="7">
        <f t="shared" ref="M1734:M1797" si="108">L1734+I1734</f>
        <v>859323.01022793038</v>
      </c>
      <c r="N1734" s="8"/>
      <c r="O1734" s="8"/>
    </row>
    <row r="1735" spans="1:15" x14ac:dyDescent="0.25">
      <c r="A1735" s="9">
        <v>70205</v>
      </c>
      <c r="B1735" s="9">
        <f t="shared" ref="B1735:B1798" si="109">INT(A1735/10000)</f>
        <v>7</v>
      </c>
      <c r="C1735" s="9">
        <f t="shared" ref="C1735:C1798" si="110">IF(E1735&lt;=10000,0,IF(E1735&lt;=20000,1,IF(E1735&lt;=50000,2,3)))</f>
        <v>0</v>
      </c>
      <c r="D1735" s="7" t="s">
        <v>1610</v>
      </c>
      <c r="E1735" s="8">
        <v>972</v>
      </c>
      <c r="F1735" s="8">
        <v>2719</v>
      </c>
      <c r="G1735" s="8">
        <v>98437</v>
      </c>
      <c r="H1735" s="8">
        <v>236734</v>
      </c>
      <c r="I1735" s="8">
        <v>1000143.034658773</v>
      </c>
      <c r="J1735" s="8">
        <v>500</v>
      </c>
      <c r="K1735" s="8">
        <v>500</v>
      </c>
      <c r="L1735" s="7">
        <f t="shared" ref="L1735:L1798" si="111">F1735/J1735*500+G1735/K1735*500+H1735</f>
        <v>337890</v>
      </c>
      <c r="M1735" s="7">
        <f t="shared" si="108"/>
        <v>1338033.0346587729</v>
      </c>
      <c r="N1735" s="8"/>
      <c r="O1735" s="8"/>
    </row>
    <row r="1736" spans="1:15" x14ac:dyDescent="0.25">
      <c r="A1736" s="9">
        <v>70206</v>
      </c>
      <c r="B1736" s="9">
        <f t="shared" si="109"/>
        <v>7</v>
      </c>
      <c r="C1736" s="9">
        <f t="shared" si="110"/>
        <v>0</v>
      </c>
      <c r="D1736" s="7" t="s">
        <v>1611</v>
      </c>
      <c r="E1736" s="8">
        <v>599</v>
      </c>
      <c r="F1736" s="8">
        <v>945</v>
      </c>
      <c r="G1736" s="8">
        <v>27054</v>
      </c>
      <c r="H1736" s="8">
        <v>77464</v>
      </c>
      <c r="I1736" s="8">
        <v>508121.56620043336</v>
      </c>
      <c r="J1736" s="8">
        <v>500</v>
      </c>
      <c r="K1736" s="8">
        <v>500</v>
      </c>
      <c r="L1736" s="7">
        <f t="shared" si="111"/>
        <v>105463</v>
      </c>
      <c r="M1736" s="7">
        <f t="shared" si="108"/>
        <v>613584.5662004333</v>
      </c>
      <c r="N1736" s="8"/>
      <c r="O1736" s="8"/>
    </row>
    <row r="1737" spans="1:15" x14ac:dyDescent="0.25">
      <c r="A1737" s="9">
        <v>70207</v>
      </c>
      <c r="B1737" s="9">
        <f t="shared" si="109"/>
        <v>7</v>
      </c>
      <c r="C1737" s="9">
        <f t="shared" si="110"/>
        <v>0</v>
      </c>
      <c r="D1737" s="7" t="s">
        <v>1612</v>
      </c>
      <c r="E1737" s="8">
        <v>694</v>
      </c>
      <c r="F1737" s="8">
        <v>1221</v>
      </c>
      <c r="G1737" s="8">
        <v>46724</v>
      </c>
      <c r="H1737" s="8">
        <v>64000</v>
      </c>
      <c r="I1737" s="8">
        <v>622929.90396415931</v>
      </c>
      <c r="J1737" s="8">
        <v>500</v>
      </c>
      <c r="K1737" s="8">
        <v>500</v>
      </c>
      <c r="L1737" s="7">
        <f t="shared" si="111"/>
        <v>111945</v>
      </c>
      <c r="M1737" s="7">
        <f t="shared" si="108"/>
        <v>734874.90396415931</v>
      </c>
      <c r="N1737" s="8"/>
      <c r="O1737" s="8"/>
    </row>
    <row r="1738" spans="1:15" x14ac:dyDescent="0.25">
      <c r="A1738" s="9">
        <v>70208</v>
      </c>
      <c r="B1738" s="9">
        <f t="shared" si="109"/>
        <v>7</v>
      </c>
      <c r="C1738" s="9">
        <f t="shared" si="110"/>
        <v>0</v>
      </c>
      <c r="D1738" s="7" t="s">
        <v>1613</v>
      </c>
      <c r="E1738" s="8">
        <v>4432</v>
      </c>
      <c r="F1738" s="8">
        <v>3680</v>
      </c>
      <c r="G1738" s="8">
        <v>326550</v>
      </c>
      <c r="H1738" s="8">
        <v>1094907</v>
      </c>
      <c r="I1738" s="8">
        <v>4234660.0879968572</v>
      </c>
      <c r="J1738" s="8">
        <v>500</v>
      </c>
      <c r="K1738" s="8">
        <v>500</v>
      </c>
      <c r="L1738" s="7">
        <f t="shared" si="111"/>
        <v>1425137</v>
      </c>
      <c r="M1738" s="7">
        <f t="shared" si="108"/>
        <v>5659797.0879968572</v>
      </c>
      <c r="N1738" s="8"/>
      <c r="O1738" s="8"/>
    </row>
    <row r="1739" spans="1:15" x14ac:dyDescent="0.25">
      <c r="A1739" s="9">
        <v>70209</v>
      </c>
      <c r="B1739" s="9">
        <f t="shared" si="109"/>
        <v>7</v>
      </c>
      <c r="C1739" s="9">
        <f t="shared" si="110"/>
        <v>0</v>
      </c>
      <c r="D1739" s="7" t="s">
        <v>1614</v>
      </c>
      <c r="E1739" s="8">
        <v>3494</v>
      </c>
      <c r="F1739" s="8">
        <v>6474</v>
      </c>
      <c r="G1739" s="8">
        <v>257932</v>
      </c>
      <c r="H1739" s="8">
        <v>538288</v>
      </c>
      <c r="I1739" s="8">
        <v>3089623.5911174682</v>
      </c>
      <c r="J1739" s="8">
        <v>500</v>
      </c>
      <c r="K1739" s="8">
        <v>500</v>
      </c>
      <c r="L1739" s="7">
        <f t="shared" si="111"/>
        <v>802694</v>
      </c>
      <c r="M1739" s="7">
        <f t="shared" si="108"/>
        <v>3892317.5911174682</v>
      </c>
      <c r="N1739" s="8"/>
      <c r="O1739" s="8"/>
    </row>
    <row r="1740" spans="1:15" x14ac:dyDescent="0.25">
      <c r="A1740" s="9">
        <v>70210</v>
      </c>
      <c r="B1740" s="9">
        <f t="shared" si="109"/>
        <v>7</v>
      </c>
      <c r="C1740" s="9">
        <f t="shared" si="110"/>
        <v>0</v>
      </c>
      <c r="D1740" s="7" t="s">
        <v>1615</v>
      </c>
      <c r="E1740" s="8">
        <v>544</v>
      </c>
      <c r="F1740" s="8">
        <v>489</v>
      </c>
      <c r="G1740" s="8">
        <v>27818</v>
      </c>
      <c r="H1740" s="8">
        <v>242685</v>
      </c>
      <c r="I1740" s="8">
        <v>448032.67294363526</v>
      </c>
      <c r="J1740" s="8">
        <v>500</v>
      </c>
      <c r="K1740" s="8">
        <v>500</v>
      </c>
      <c r="L1740" s="7">
        <f t="shared" si="111"/>
        <v>270992</v>
      </c>
      <c r="M1740" s="7">
        <f t="shared" si="108"/>
        <v>719024.67294363526</v>
      </c>
      <c r="N1740" s="8"/>
      <c r="O1740" s="8"/>
    </row>
    <row r="1741" spans="1:15" x14ac:dyDescent="0.25">
      <c r="A1741" s="9">
        <v>70211</v>
      </c>
      <c r="B1741" s="9">
        <f t="shared" si="109"/>
        <v>7</v>
      </c>
      <c r="C1741" s="9">
        <f t="shared" si="110"/>
        <v>0</v>
      </c>
      <c r="D1741" s="7" t="s">
        <v>1616</v>
      </c>
      <c r="E1741" s="8">
        <v>1280</v>
      </c>
      <c r="F1741" s="8">
        <v>1239</v>
      </c>
      <c r="G1741" s="8">
        <v>65744</v>
      </c>
      <c r="H1741" s="8">
        <v>121717</v>
      </c>
      <c r="I1741" s="8">
        <v>1099213.0836664771</v>
      </c>
      <c r="J1741" s="8">
        <v>500</v>
      </c>
      <c r="K1741" s="8">
        <v>500</v>
      </c>
      <c r="L1741" s="7">
        <f t="shared" si="111"/>
        <v>188700</v>
      </c>
      <c r="M1741" s="7">
        <f t="shared" si="108"/>
        <v>1287913.0836664771</v>
      </c>
      <c r="N1741" s="8"/>
      <c r="O1741" s="8"/>
    </row>
    <row r="1742" spans="1:15" x14ac:dyDescent="0.25">
      <c r="A1742" s="9">
        <v>70212</v>
      </c>
      <c r="B1742" s="9">
        <f t="shared" si="109"/>
        <v>7</v>
      </c>
      <c r="C1742" s="9">
        <f t="shared" si="110"/>
        <v>0</v>
      </c>
      <c r="D1742" s="7" t="s">
        <v>1617</v>
      </c>
      <c r="E1742" s="8">
        <v>2032</v>
      </c>
      <c r="F1742" s="8">
        <v>2311</v>
      </c>
      <c r="G1742" s="8">
        <v>142104</v>
      </c>
      <c r="H1742" s="8">
        <v>185771</v>
      </c>
      <c r="I1742" s="8">
        <v>1803447.8996158007</v>
      </c>
      <c r="J1742" s="8">
        <v>500</v>
      </c>
      <c r="K1742" s="8">
        <v>500</v>
      </c>
      <c r="L1742" s="7">
        <f t="shared" si="111"/>
        <v>330186</v>
      </c>
      <c r="M1742" s="7">
        <f t="shared" si="108"/>
        <v>2133633.8996158009</v>
      </c>
      <c r="N1742" s="8"/>
      <c r="O1742" s="8"/>
    </row>
    <row r="1743" spans="1:15" x14ac:dyDescent="0.25">
      <c r="A1743" s="9">
        <v>70213</v>
      </c>
      <c r="B1743" s="9">
        <f t="shared" si="109"/>
        <v>7</v>
      </c>
      <c r="C1743" s="9">
        <f t="shared" si="110"/>
        <v>0</v>
      </c>
      <c r="D1743" s="7" t="s">
        <v>1618</v>
      </c>
      <c r="E1743" s="8">
        <v>1260</v>
      </c>
      <c r="F1743" s="8">
        <v>3269</v>
      </c>
      <c r="G1743" s="8">
        <v>87308</v>
      </c>
      <c r="H1743" s="8">
        <v>110786</v>
      </c>
      <c r="I1743" s="8">
        <v>1207268.8811003517</v>
      </c>
      <c r="J1743" s="8">
        <v>500</v>
      </c>
      <c r="K1743" s="8">
        <v>500</v>
      </c>
      <c r="L1743" s="7">
        <f t="shared" si="111"/>
        <v>201363</v>
      </c>
      <c r="M1743" s="7">
        <f t="shared" si="108"/>
        <v>1408631.8811003517</v>
      </c>
      <c r="N1743" s="8"/>
      <c r="O1743" s="8"/>
    </row>
    <row r="1744" spans="1:15" x14ac:dyDescent="0.25">
      <c r="A1744" s="9">
        <v>70214</v>
      </c>
      <c r="B1744" s="9">
        <f t="shared" si="109"/>
        <v>7</v>
      </c>
      <c r="C1744" s="9">
        <f t="shared" si="110"/>
        <v>0</v>
      </c>
      <c r="D1744" s="7" t="s">
        <v>1619</v>
      </c>
      <c r="E1744" s="8">
        <v>2334</v>
      </c>
      <c r="F1744" s="8">
        <v>2785</v>
      </c>
      <c r="G1744" s="8">
        <v>243868</v>
      </c>
      <c r="H1744" s="8">
        <v>636803</v>
      </c>
      <c r="I1744" s="8">
        <v>2211935.2985634143</v>
      </c>
      <c r="J1744" s="8">
        <v>500</v>
      </c>
      <c r="K1744" s="8">
        <v>500</v>
      </c>
      <c r="L1744" s="7">
        <f t="shared" si="111"/>
        <v>883456</v>
      </c>
      <c r="M1744" s="7">
        <f t="shared" si="108"/>
        <v>3095391.2985634143</v>
      </c>
      <c r="N1744" s="8"/>
      <c r="O1744" s="8"/>
    </row>
    <row r="1745" spans="1:15" x14ac:dyDescent="0.25">
      <c r="A1745" s="9">
        <v>70215</v>
      </c>
      <c r="B1745" s="9">
        <f t="shared" si="109"/>
        <v>7</v>
      </c>
      <c r="C1745" s="9">
        <f t="shared" si="110"/>
        <v>0</v>
      </c>
      <c r="D1745" s="7" t="s">
        <v>1620</v>
      </c>
      <c r="E1745" s="8">
        <v>2166</v>
      </c>
      <c r="F1745" s="8">
        <v>4221</v>
      </c>
      <c r="G1745" s="8">
        <v>145879</v>
      </c>
      <c r="H1745" s="8">
        <v>508788</v>
      </c>
      <c r="I1745" s="8">
        <v>1819025.646458708</v>
      </c>
      <c r="J1745" s="8">
        <v>500</v>
      </c>
      <c r="K1745" s="8">
        <v>500</v>
      </c>
      <c r="L1745" s="7">
        <f t="shared" si="111"/>
        <v>658888</v>
      </c>
      <c r="M1745" s="7">
        <f t="shared" si="108"/>
        <v>2477913.6464587077</v>
      </c>
      <c r="N1745" s="8"/>
      <c r="O1745" s="8"/>
    </row>
    <row r="1746" spans="1:15" x14ac:dyDescent="0.25">
      <c r="A1746" s="9">
        <v>70216</v>
      </c>
      <c r="B1746" s="9">
        <f t="shared" si="109"/>
        <v>7</v>
      </c>
      <c r="C1746" s="9">
        <f t="shared" si="110"/>
        <v>0</v>
      </c>
      <c r="D1746" s="7" t="s">
        <v>1621</v>
      </c>
      <c r="E1746" s="8">
        <v>1710</v>
      </c>
      <c r="F1746" s="8">
        <v>2571</v>
      </c>
      <c r="G1746" s="8">
        <v>130517</v>
      </c>
      <c r="H1746" s="8">
        <v>656684</v>
      </c>
      <c r="I1746" s="8">
        <v>1442952.7237806576</v>
      </c>
      <c r="J1746" s="8">
        <v>500</v>
      </c>
      <c r="K1746" s="8">
        <v>500</v>
      </c>
      <c r="L1746" s="7">
        <f t="shared" si="111"/>
        <v>789772</v>
      </c>
      <c r="M1746" s="7">
        <f t="shared" si="108"/>
        <v>2232724.7237806576</v>
      </c>
      <c r="N1746" s="8"/>
      <c r="O1746" s="8"/>
    </row>
    <row r="1747" spans="1:15" x14ac:dyDescent="0.25">
      <c r="A1747" s="9">
        <v>70217</v>
      </c>
      <c r="B1747" s="9">
        <f t="shared" si="109"/>
        <v>7</v>
      </c>
      <c r="C1747" s="9">
        <f t="shared" si="110"/>
        <v>0</v>
      </c>
      <c r="D1747" s="7" t="s">
        <v>1622</v>
      </c>
      <c r="E1747" s="8">
        <v>1401</v>
      </c>
      <c r="F1747" s="8">
        <v>1510</v>
      </c>
      <c r="G1747" s="8">
        <v>170654</v>
      </c>
      <c r="H1747" s="8">
        <v>389672</v>
      </c>
      <c r="I1747" s="8">
        <v>1619353.8365935073</v>
      </c>
      <c r="J1747" s="8">
        <v>500</v>
      </c>
      <c r="K1747" s="8">
        <v>500</v>
      </c>
      <c r="L1747" s="7">
        <f t="shared" si="111"/>
        <v>561836</v>
      </c>
      <c r="M1747" s="7">
        <f t="shared" si="108"/>
        <v>2181189.8365935073</v>
      </c>
      <c r="N1747" s="8"/>
      <c r="O1747" s="8"/>
    </row>
    <row r="1748" spans="1:15" x14ac:dyDescent="0.25">
      <c r="A1748" s="9">
        <v>70218</v>
      </c>
      <c r="B1748" s="9">
        <f t="shared" si="109"/>
        <v>7</v>
      </c>
      <c r="C1748" s="9">
        <f t="shared" si="110"/>
        <v>0</v>
      </c>
      <c r="D1748" s="7" t="s">
        <v>1623</v>
      </c>
      <c r="E1748" s="8">
        <v>1513</v>
      </c>
      <c r="F1748" s="8">
        <v>1120</v>
      </c>
      <c r="G1748" s="8">
        <v>102305</v>
      </c>
      <c r="H1748" s="8">
        <v>72474</v>
      </c>
      <c r="I1748" s="8">
        <v>1365760.322304399</v>
      </c>
      <c r="J1748" s="8">
        <v>500</v>
      </c>
      <c r="K1748" s="8">
        <v>500</v>
      </c>
      <c r="L1748" s="7">
        <f t="shared" si="111"/>
        <v>175899</v>
      </c>
      <c r="M1748" s="7">
        <f t="shared" si="108"/>
        <v>1541659.322304399</v>
      </c>
      <c r="N1748" s="8"/>
      <c r="O1748" s="8"/>
    </row>
    <row r="1749" spans="1:15" x14ac:dyDescent="0.25">
      <c r="A1749" s="9">
        <v>70219</v>
      </c>
      <c r="B1749" s="9">
        <f t="shared" si="109"/>
        <v>7</v>
      </c>
      <c r="C1749" s="9">
        <f t="shared" si="110"/>
        <v>0</v>
      </c>
      <c r="D1749" s="7" t="s">
        <v>1624</v>
      </c>
      <c r="E1749" s="8">
        <v>2539</v>
      </c>
      <c r="F1749" s="8">
        <v>4541</v>
      </c>
      <c r="G1749" s="8">
        <v>253855</v>
      </c>
      <c r="H1749" s="8">
        <v>747317</v>
      </c>
      <c r="I1749" s="8">
        <v>2320637.1904048533</v>
      </c>
      <c r="J1749" s="8">
        <v>500</v>
      </c>
      <c r="K1749" s="8">
        <v>500</v>
      </c>
      <c r="L1749" s="7">
        <f t="shared" si="111"/>
        <v>1005713</v>
      </c>
      <c r="M1749" s="7">
        <f t="shared" si="108"/>
        <v>3326350.1904048533</v>
      </c>
      <c r="N1749" s="8"/>
      <c r="O1749" s="8"/>
    </row>
    <row r="1750" spans="1:15" x14ac:dyDescent="0.25">
      <c r="A1750" s="9">
        <v>70220</v>
      </c>
      <c r="B1750" s="9">
        <f t="shared" si="109"/>
        <v>7</v>
      </c>
      <c r="C1750" s="9">
        <f t="shared" si="110"/>
        <v>0</v>
      </c>
      <c r="D1750" s="7" t="s">
        <v>1625</v>
      </c>
      <c r="E1750" s="8">
        <v>3099</v>
      </c>
      <c r="F1750" s="8">
        <v>2616</v>
      </c>
      <c r="G1750" s="8">
        <v>974724</v>
      </c>
      <c r="H1750" s="8">
        <v>3130012</v>
      </c>
      <c r="I1750" s="8">
        <v>4814534.8271754654</v>
      </c>
      <c r="J1750" s="8">
        <v>500</v>
      </c>
      <c r="K1750" s="8">
        <v>500</v>
      </c>
      <c r="L1750" s="7">
        <f t="shared" si="111"/>
        <v>4107352</v>
      </c>
      <c r="M1750" s="7">
        <f t="shared" si="108"/>
        <v>8921886.8271754645</v>
      </c>
      <c r="N1750" s="8"/>
      <c r="O1750" s="8"/>
    </row>
    <row r="1751" spans="1:15" x14ac:dyDescent="0.25">
      <c r="A1751" s="9">
        <v>70221</v>
      </c>
      <c r="B1751" s="9">
        <f t="shared" si="109"/>
        <v>7</v>
      </c>
      <c r="C1751" s="9">
        <f t="shared" si="110"/>
        <v>0</v>
      </c>
      <c r="D1751" s="7" t="s">
        <v>1626</v>
      </c>
      <c r="E1751" s="8">
        <v>1375</v>
      </c>
      <c r="F1751" s="8">
        <v>4230</v>
      </c>
      <c r="G1751" s="8">
        <v>84001</v>
      </c>
      <c r="H1751" s="8">
        <v>360317</v>
      </c>
      <c r="I1751" s="8">
        <v>1159146.6597777412</v>
      </c>
      <c r="J1751" s="8">
        <v>500</v>
      </c>
      <c r="K1751" s="8">
        <v>500</v>
      </c>
      <c r="L1751" s="7">
        <f t="shared" si="111"/>
        <v>448548</v>
      </c>
      <c r="M1751" s="7">
        <f t="shared" si="108"/>
        <v>1607694.6597777412</v>
      </c>
      <c r="N1751" s="8"/>
      <c r="O1751" s="8"/>
    </row>
    <row r="1752" spans="1:15" x14ac:dyDescent="0.25">
      <c r="A1752" s="9">
        <v>70222</v>
      </c>
      <c r="B1752" s="9">
        <f t="shared" si="109"/>
        <v>7</v>
      </c>
      <c r="C1752" s="9">
        <f t="shared" si="110"/>
        <v>0</v>
      </c>
      <c r="D1752" s="7" t="s">
        <v>1627</v>
      </c>
      <c r="E1752" s="8">
        <v>2708</v>
      </c>
      <c r="F1752" s="8">
        <v>4990</v>
      </c>
      <c r="G1752" s="8">
        <v>183096</v>
      </c>
      <c r="H1752" s="8">
        <v>258011</v>
      </c>
      <c r="I1752" s="8">
        <v>2388287.8327169702</v>
      </c>
      <c r="J1752" s="8">
        <v>500</v>
      </c>
      <c r="K1752" s="8">
        <v>500</v>
      </c>
      <c r="L1752" s="7">
        <f t="shared" si="111"/>
        <v>446097</v>
      </c>
      <c r="M1752" s="7">
        <f t="shared" si="108"/>
        <v>2834384.8327169702</v>
      </c>
      <c r="N1752" s="8"/>
      <c r="O1752" s="8"/>
    </row>
    <row r="1753" spans="1:15" x14ac:dyDescent="0.25">
      <c r="A1753" s="9">
        <v>70223</v>
      </c>
      <c r="B1753" s="9">
        <f t="shared" si="109"/>
        <v>7</v>
      </c>
      <c r="C1753" s="9">
        <f t="shared" si="110"/>
        <v>0</v>
      </c>
      <c r="D1753" s="7" t="s">
        <v>1628</v>
      </c>
      <c r="E1753" s="8">
        <v>3119</v>
      </c>
      <c r="F1753" s="8">
        <v>2967</v>
      </c>
      <c r="G1753" s="8">
        <v>185253</v>
      </c>
      <c r="H1753" s="8">
        <v>447029</v>
      </c>
      <c r="I1753" s="8">
        <v>2866226.2064112038</v>
      </c>
      <c r="J1753" s="8">
        <v>500</v>
      </c>
      <c r="K1753" s="8">
        <v>500</v>
      </c>
      <c r="L1753" s="7">
        <f t="shared" si="111"/>
        <v>635249</v>
      </c>
      <c r="M1753" s="7">
        <f t="shared" si="108"/>
        <v>3501475.2064112038</v>
      </c>
      <c r="N1753" s="8"/>
      <c r="O1753" s="8"/>
    </row>
    <row r="1754" spans="1:15" x14ac:dyDescent="0.25">
      <c r="A1754" s="9">
        <v>70224</v>
      </c>
      <c r="B1754" s="9">
        <f t="shared" si="109"/>
        <v>7</v>
      </c>
      <c r="C1754" s="9">
        <f t="shared" si="110"/>
        <v>0</v>
      </c>
      <c r="D1754" s="7" t="s">
        <v>1629</v>
      </c>
      <c r="E1754" s="8">
        <v>1958</v>
      </c>
      <c r="F1754" s="8">
        <v>4423</v>
      </c>
      <c r="G1754" s="8">
        <v>111554</v>
      </c>
      <c r="H1754" s="8">
        <v>185406</v>
      </c>
      <c r="I1754" s="8">
        <v>1788248.9051464684</v>
      </c>
      <c r="J1754" s="8">
        <v>500</v>
      </c>
      <c r="K1754" s="8">
        <v>500</v>
      </c>
      <c r="L1754" s="7">
        <f t="shared" si="111"/>
        <v>301383</v>
      </c>
      <c r="M1754" s="7">
        <f t="shared" si="108"/>
        <v>2089631.9051464684</v>
      </c>
      <c r="N1754" s="8"/>
      <c r="O1754" s="8"/>
    </row>
    <row r="1755" spans="1:15" x14ac:dyDescent="0.25">
      <c r="A1755" s="9">
        <v>70301</v>
      </c>
      <c r="B1755" s="9">
        <f t="shared" si="109"/>
        <v>7</v>
      </c>
      <c r="C1755" s="9">
        <f t="shared" si="110"/>
        <v>0</v>
      </c>
      <c r="D1755" s="7" t="s">
        <v>1630</v>
      </c>
      <c r="E1755" s="8">
        <v>6780</v>
      </c>
      <c r="F1755" s="8">
        <v>5547</v>
      </c>
      <c r="G1755" s="8">
        <v>457064</v>
      </c>
      <c r="H1755" s="8">
        <v>1661389</v>
      </c>
      <c r="I1755" s="8">
        <v>5733668.2967249416</v>
      </c>
      <c r="J1755" s="8">
        <v>500</v>
      </c>
      <c r="K1755" s="8">
        <v>500</v>
      </c>
      <c r="L1755" s="7">
        <f t="shared" si="111"/>
        <v>2124000</v>
      </c>
      <c r="M1755" s="7">
        <f t="shared" si="108"/>
        <v>7857668.2967249416</v>
      </c>
      <c r="N1755" s="8"/>
      <c r="O1755" s="8"/>
    </row>
    <row r="1756" spans="1:15" x14ac:dyDescent="0.25">
      <c r="A1756" s="9">
        <v>70302</v>
      </c>
      <c r="B1756" s="9">
        <f t="shared" si="109"/>
        <v>7</v>
      </c>
      <c r="C1756" s="9">
        <f t="shared" si="110"/>
        <v>0</v>
      </c>
      <c r="D1756" s="7" t="s">
        <v>1631</v>
      </c>
      <c r="E1756" s="8">
        <v>2487</v>
      </c>
      <c r="F1756" s="8">
        <v>2577</v>
      </c>
      <c r="G1756" s="8">
        <v>208429</v>
      </c>
      <c r="H1756" s="8">
        <v>337466</v>
      </c>
      <c r="I1756" s="8">
        <v>2118439.5955724032</v>
      </c>
      <c r="J1756" s="8">
        <v>500</v>
      </c>
      <c r="K1756" s="8">
        <v>500</v>
      </c>
      <c r="L1756" s="7">
        <f t="shared" si="111"/>
        <v>548472</v>
      </c>
      <c r="M1756" s="7">
        <f t="shared" si="108"/>
        <v>2666911.5955724032</v>
      </c>
      <c r="N1756" s="8"/>
      <c r="O1756" s="8"/>
    </row>
    <row r="1757" spans="1:15" x14ac:dyDescent="0.25">
      <c r="A1757" s="9">
        <v>70303</v>
      </c>
      <c r="B1757" s="9">
        <f t="shared" si="109"/>
        <v>7</v>
      </c>
      <c r="C1757" s="9">
        <f t="shared" si="110"/>
        <v>0</v>
      </c>
      <c r="D1757" s="7" t="s">
        <v>1632</v>
      </c>
      <c r="E1757" s="8">
        <v>1777</v>
      </c>
      <c r="F1757" s="8">
        <v>2512</v>
      </c>
      <c r="G1757" s="8">
        <v>92815</v>
      </c>
      <c r="H1757" s="8">
        <v>191480</v>
      </c>
      <c r="I1757" s="8">
        <v>1537090.0247257375</v>
      </c>
      <c r="J1757" s="8">
        <v>500</v>
      </c>
      <c r="K1757" s="8">
        <v>500</v>
      </c>
      <c r="L1757" s="7">
        <f t="shared" si="111"/>
        <v>286807</v>
      </c>
      <c r="M1757" s="7">
        <f t="shared" si="108"/>
        <v>1823897.0247257375</v>
      </c>
      <c r="N1757" s="8"/>
      <c r="O1757" s="8"/>
    </row>
    <row r="1758" spans="1:15" x14ac:dyDescent="0.25">
      <c r="A1758" s="9">
        <v>70304</v>
      </c>
      <c r="B1758" s="9">
        <f t="shared" si="109"/>
        <v>7</v>
      </c>
      <c r="C1758" s="9">
        <f t="shared" si="110"/>
        <v>0</v>
      </c>
      <c r="D1758" s="7" t="s">
        <v>1633</v>
      </c>
      <c r="E1758" s="8">
        <v>5710</v>
      </c>
      <c r="F1758" s="8">
        <v>5808</v>
      </c>
      <c r="G1758" s="8">
        <v>437388</v>
      </c>
      <c r="H1758" s="8">
        <v>378996</v>
      </c>
      <c r="I1758" s="8">
        <v>5032566.4590645684</v>
      </c>
      <c r="J1758" s="8">
        <v>500</v>
      </c>
      <c r="K1758" s="8">
        <v>500</v>
      </c>
      <c r="L1758" s="7">
        <f t="shared" si="111"/>
        <v>822192</v>
      </c>
      <c r="M1758" s="7">
        <f t="shared" si="108"/>
        <v>5854758.4590645684</v>
      </c>
      <c r="N1758" s="8"/>
      <c r="O1758" s="8"/>
    </row>
    <row r="1759" spans="1:15" x14ac:dyDescent="0.25">
      <c r="A1759" s="9">
        <v>70305</v>
      </c>
      <c r="B1759" s="9">
        <f t="shared" si="109"/>
        <v>7</v>
      </c>
      <c r="C1759" s="9">
        <f t="shared" si="110"/>
        <v>0</v>
      </c>
      <c r="D1759" s="7" t="s">
        <v>1634</v>
      </c>
      <c r="E1759" s="8">
        <v>1216</v>
      </c>
      <c r="F1759" s="8">
        <v>1272</v>
      </c>
      <c r="G1759" s="8">
        <v>67932</v>
      </c>
      <c r="H1759" s="8">
        <v>59431</v>
      </c>
      <c r="I1759" s="8">
        <v>1041720.2031423608</v>
      </c>
      <c r="J1759" s="8">
        <v>500</v>
      </c>
      <c r="K1759" s="8">
        <v>500</v>
      </c>
      <c r="L1759" s="7">
        <f t="shared" si="111"/>
        <v>128635</v>
      </c>
      <c r="M1759" s="7">
        <f t="shared" si="108"/>
        <v>1170355.2031423608</v>
      </c>
      <c r="N1759" s="8"/>
      <c r="O1759" s="8"/>
    </row>
    <row r="1760" spans="1:15" x14ac:dyDescent="0.25">
      <c r="A1760" s="9">
        <v>70306</v>
      </c>
      <c r="B1760" s="9">
        <f t="shared" si="109"/>
        <v>7</v>
      </c>
      <c r="C1760" s="9">
        <f t="shared" si="110"/>
        <v>0</v>
      </c>
      <c r="D1760" s="7" t="s">
        <v>1635</v>
      </c>
      <c r="E1760" s="8">
        <v>1342</v>
      </c>
      <c r="F1760" s="8">
        <v>991</v>
      </c>
      <c r="G1760" s="8">
        <v>99337</v>
      </c>
      <c r="H1760" s="8">
        <v>91536</v>
      </c>
      <c r="I1760" s="8">
        <v>1170291.6873044092</v>
      </c>
      <c r="J1760" s="8">
        <v>500</v>
      </c>
      <c r="K1760" s="8">
        <v>500</v>
      </c>
      <c r="L1760" s="7">
        <f t="shared" si="111"/>
        <v>191864</v>
      </c>
      <c r="M1760" s="7">
        <f t="shared" si="108"/>
        <v>1362155.6873044092</v>
      </c>
      <c r="N1760" s="8"/>
      <c r="O1760" s="8"/>
    </row>
    <row r="1761" spans="1:15" x14ac:dyDescent="0.25">
      <c r="A1761" s="9">
        <v>70307</v>
      </c>
      <c r="B1761" s="9">
        <f t="shared" si="109"/>
        <v>7</v>
      </c>
      <c r="C1761" s="9">
        <f t="shared" si="110"/>
        <v>0</v>
      </c>
      <c r="D1761" s="7" t="s">
        <v>1636</v>
      </c>
      <c r="E1761" s="8">
        <v>1086</v>
      </c>
      <c r="F1761" s="8">
        <v>3437</v>
      </c>
      <c r="G1761" s="8">
        <v>46583</v>
      </c>
      <c r="H1761" s="8">
        <v>29096</v>
      </c>
      <c r="I1761" s="8">
        <v>942281.01312937646</v>
      </c>
      <c r="J1761" s="8">
        <v>500</v>
      </c>
      <c r="K1761" s="8">
        <v>500</v>
      </c>
      <c r="L1761" s="7">
        <f t="shared" si="111"/>
        <v>79116</v>
      </c>
      <c r="M1761" s="7">
        <f t="shared" si="108"/>
        <v>1021397.0131293765</v>
      </c>
      <c r="N1761" s="8"/>
      <c r="O1761" s="8"/>
    </row>
    <row r="1762" spans="1:15" x14ac:dyDescent="0.25">
      <c r="A1762" s="9">
        <v>70308</v>
      </c>
      <c r="B1762" s="9">
        <f t="shared" si="109"/>
        <v>7</v>
      </c>
      <c r="C1762" s="9">
        <f t="shared" si="110"/>
        <v>0</v>
      </c>
      <c r="D1762" s="7" t="s">
        <v>1637</v>
      </c>
      <c r="E1762" s="8">
        <v>1278</v>
      </c>
      <c r="F1762" s="8">
        <v>3029</v>
      </c>
      <c r="G1762" s="8">
        <v>64761</v>
      </c>
      <c r="H1762" s="8">
        <v>88953</v>
      </c>
      <c r="I1762" s="8">
        <v>1095302.9597250312</v>
      </c>
      <c r="J1762" s="8">
        <v>500</v>
      </c>
      <c r="K1762" s="8">
        <v>500</v>
      </c>
      <c r="L1762" s="7">
        <f t="shared" si="111"/>
        <v>156743</v>
      </c>
      <c r="M1762" s="7">
        <f t="shared" si="108"/>
        <v>1252045.9597250312</v>
      </c>
      <c r="N1762" s="8"/>
      <c r="O1762" s="8"/>
    </row>
    <row r="1763" spans="1:15" x14ac:dyDescent="0.25">
      <c r="A1763" s="9">
        <v>70309</v>
      </c>
      <c r="B1763" s="9">
        <f t="shared" si="109"/>
        <v>7</v>
      </c>
      <c r="C1763" s="9">
        <f t="shared" si="110"/>
        <v>0</v>
      </c>
      <c r="D1763" s="7" t="s">
        <v>1638</v>
      </c>
      <c r="E1763" s="8">
        <v>2089</v>
      </c>
      <c r="F1763" s="8">
        <v>2407</v>
      </c>
      <c r="G1763" s="8">
        <v>153478</v>
      </c>
      <c r="H1763" s="8">
        <v>382965</v>
      </c>
      <c r="I1763" s="8">
        <v>1783077.1639316536</v>
      </c>
      <c r="J1763" s="8">
        <v>500</v>
      </c>
      <c r="K1763" s="8">
        <v>500</v>
      </c>
      <c r="L1763" s="7">
        <f t="shared" si="111"/>
        <v>538850</v>
      </c>
      <c r="M1763" s="7">
        <f t="shared" si="108"/>
        <v>2321927.1639316538</v>
      </c>
      <c r="N1763" s="8"/>
      <c r="O1763" s="8"/>
    </row>
    <row r="1764" spans="1:15" x14ac:dyDescent="0.25">
      <c r="A1764" s="9">
        <v>70310</v>
      </c>
      <c r="B1764" s="9">
        <f t="shared" si="109"/>
        <v>7</v>
      </c>
      <c r="C1764" s="9">
        <f t="shared" si="110"/>
        <v>0</v>
      </c>
      <c r="D1764" s="7" t="s">
        <v>1639</v>
      </c>
      <c r="E1764" s="8">
        <v>4254</v>
      </c>
      <c r="F1764" s="8">
        <v>1905</v>
      </c>
      <c r="G1764" s="8">
        <v>327179</v>
      </c>
      <c r="H1764" s="8">
        <v>1387800</v>
      </c>
      <c r="I1764" s="8">
        <v>3864801.6444413378</v>
      </c>
      <c r="J1764" s="8">
        <v>500</v>
      </c>
      <c r="K1764" s="8">
        <v>500</v>
      </c>
      <c r="L1764" s="7">
        <f t="shared" si="111"/>
        <v>1716884</v>
      </c>
      <c r="M1764" s="7">
        <f t="shared" si="108"/>
        <v>5581685.6444413383</v>
      </c>
      <c r="N1764" s="8"/>
      <c r="O1764" s="8"/>
    </row>
    <row r="1765" spans="1:15" x14ac:dyDescent="0.25">
      <c r="A1765" s="9">
        <v>70311</v>
      </c>
      <c r="B1765" s="9">
        <f t="shared" si="109"/>
        <v>7</v>
      </c>
      <c r="C1765" s="9">
        <f t="shared" si="110"/>
        <v>0</v>
      </c>
      <c r="D1765" s="7" t="s">
        <v>1640</v>
      </c>
      <c r="E1765" s="8">
        <v>770</v>
      </c>
      <c r="F1765" s="8">
        <v>2185</v>
      </c>
      <c r="G1765" s="8">
        <v>69159</v>
      </c>
      <c r="H1765" s="8">
        <v>81190</v>
      </c>
      <c r="I1765" s="8">
        <v>674547.31487446127</v>
      </c>
      <c r="J1765" s="8">
        <v>500</v>
      </c>
      <c r="K1765" s="8">
        <v>500</v>
      </c>
      <c r="L1765" s="7">
        <f t="shared" si="111"/>
        <v>152534</v>
      </c>
      <c r="M1765" s="7">
        <f t="shared" si="108"/>
        <v>827081.31487446127</v>
      </c>
      <c r="N1765" s="8"/>
      <c r="O1765" s="8"/>
    </row>
    <row r="1766" spans="1:15" x14ac:dyDescent="0.25">
      <c r="A1766" s="9">
        <v>70312</v>
      </c>
      <c r="B1766" s="9">
        <f t="shared" si="109"/>
        <v>7</v>
      </c>
      <c r="C1766" s="9">
        <f t="shared" si="110"/>
        <v>0</v>
      </c>
      <c r="D1766" s="7" t="s">
        <v>1641</v>
      </c>
      <c r="E1766" s="8">
        <v>3989</v>
      </c>
      <c r="F1766" s="8">
        <v>3293</v>
      </c>
      <c r="G1766" s="8">
        <v>280343</v>
      </c>
      <c r="H1766" s="8">
        <v>490688</v>
      </c>
      <c r="I1766" s="8">
        <v>3467150.2180450317</v>
      </c>
      <c r="J1766" s="8">
        <v>500</v>
      </c>
      <c r="K1766" s="8">
        <v>500</v>
      </c>
      <c r="L1766" s="7">
        <f t="shared" si="111"/>
        <v>774324</v>
      </c>
      <c r="M1766" s="7">
        <f t="shared" si="108"/>
        <v>4241474.2180450317</v>
      </c>
      <c r="N1766" s="8"/>
      <c r="O1766" s="8"/>
    </row>
    <row r="1767" spans="1:15" x14ac:dyDescent="0.25">
      <c r="A1767" s="9">
        <v>70313</v>
      </c>
      <c r="B1767" s="9">
        <f t="shared" si="109"/>
        <v>7</v>
      </c>
      <c r="C1767" s="9">
        <f t="shared" si="110"/>
        <v>0</v>
      </c>
      <c r="D1767" s="7" t="s">
        <v>1642</v>
      </c>
      <c r="E1767" s="8">
        <v>1343</v>
      </c>
      <c r="F1767" s="8">
        <v>3608</v>
      </c>
      <c r="G1767" s="8">
        <v>77539</v>
      </c>
      <c r="H1767" s="8">
        <v>208937</v>
      </c>
      <c r="I1767" s="8">
        <v>1189564.1105863801</v>
      </c>
      <c r="J1767" s="8">
        <v>500</v>
      </c>
      <c r="K1767" s="8">
        <v>500</v>
      </c>
      <c r="L1767" s="7">
        <f t="shared" si="111"/>
        <v>290084</v>
      </c>
      <c r="M1767" s="7">
        <f t="shared" si="108"/>
        <v>1479648.1105863801</v>
      </c>
      <c r="N1767" s="8"/>
      <c r="O1767" s="8"/>
    </row>
    <row r="1768" spans="1:15" x14ac:dyDescent="0.25">
      <c r="A1768" s="9">
        <v>70314</v>
      </c>
      <c r="B1768" s="9">
        <f t="shared" si="109"/>
        <v>7</v>
      </c>
      <c r="C1768" s="9">
        <f t="shared" si="110"/>
        <v>0</v>
      </c>
      <c r="D1768" s="7" t="s">
        <v>1643</v>
      </c>
      <c r="E1768" s="8">
        <v>587</v>
      </c>
      <c r="F1768" s="8">
        <v>1053</v>
      </c>
      <c r="G1768" s="8">
        <v>36497</v>
      </c>
      <c r="H1768" s="8">
        <v>40552</v>
      </c>
      <c r="I1768" s="8">
        <v>535847.97140576015</v>
      </c>
      <c r="J1768" s="8">
        <v>500</v>
      </c>
      <c r="K1768" s="8">
        <v>500</v>
      </c>
      <c r="L1768" s="7">
        <f t="shared" si="111"/>
        <v>78102</v>
      </c>
      <c r="M1768" s="7">
        <f t="shared" si="108"/>
        <v>613949.97140576015</v>
      </c>
      <c r="N1768" s="8"/>
      <c r="O1768" s="8"/>
    </row>
    <row r="1769" spans="1:15" x14ac:dyDescent="0.25">
      <c r="A1769" s="9">
        <v>70315</v>
      </c>
      <c r="B1769" s="9">
        <f t="shared" si="109"/>
        <v>7</v>
      </c>
      <c r="C1769" s="9">
        <f t="shared" si="110"/>
        <v>0</v>
      </c>
      <c r="D1769" s="7" t="s">
        <v>1644</v>
      </c>
      <c r="E1769" s="8">
        <v>1408</v>
      </c>
      <c r="F1769" s="8">
        <v>1689</v>
      </c>
      <c r="G1769" s="8">
        <v>69253</v>
      </c>
      <c r="H1769" s="8">
        <v>40435</v>
      </c>
      <c r="I1769" s="8">
        <v>1215983.2875463015</v>
      </c>
      <c r="J1769" s="8">
        <v>500</v>
      </c>
      <c r="K1769" s="8">
        <v>500</v>
      </c>
      <c r="L1769" s="7">
        <f t="shared" si="111"/>
        <v>111377</v>
      </c>
      <c r="M1769" s="7">
        <f t="shared" si="108"/>
        <v>1327360.2875463015</v>
      </c>
      <c r="N1769" s="8"/>
      <c r="O1769" s="8"/>
    </row>
    <row r="1770" spans="1:15" x14ac:dyDescent="0.25">
      <c r="A1770" s="9">
        <v>70317</v>
      </c>
      <c r="B1770" s="9">
        <f t="shared" si="109"/>
        <v>7</v>
      </c>
      <c r="C1770" s="9">
        <f t="shared" si="110"/>
        <v>0</v>
      </c>
      <c r="D1770" s="7" t="s">
        <v>1645</v>
      </c>
      <c r="E1770" s="8">
        <v>422</v>
      </c>
      <c r="F1770" s="8">
        <v>1075</v>
      </c>
      <c r="G1770" s="8">
        <v>25851</v>
      </c>
      <c r="H1770" s="8">
        <v>46614</v>
      </c>
      <c r="I1770" s="8">
        <v>389374.8186226915</v>
      </c>
      <c r="J1770" s="8">
        <v>500</v>
      </c>
      <c r="K1770" s="8">
        <v>500</v>
      </c>
      <c r="L1770" s="7">
        <f t="shared" si="111"/>
        <v>73540</v>
      </c>
      <c r="M1770" s="7">
        <f t="shared" si="108"/>
        <v>462914.8186226915</v>
      </c>
      <c r="N1770" s="8"/>
      <c r="O1770" s="8"/>
    </row>
    <row r="1771" spans="1:15" x14ac:dyDescent="0.25">
      <c r="A1771" s="9">
        <v>70318</v>
      </c>
      <c r="B1771" s="9">
        <f t="shared" si="109"/>
        <v>7</v>
      </c>
      <c r="C1771" s="9">
        <f t="shared" si="110"/>
        <v>0</v>
      </c>
      <c r="D1771" s="7" t="s">
        <v>1646</v>
      </c>
      <c r="E1771" s="8">
        <v>1341</v>
      </c>
      <c r="F1771" s="8">
        <v>844</v>
      </c>
      <c r="G1771" s="8">
        <v>63997</v>
      </c>
      <c r="H1771" s="8">
        <v>34897</v>
      </c>
      <c r="I1771" s="8">
        <v>1160399.4354215676</v>
      </c>
      <c r="J1771" s="8">
        <v>500</v>
      </c>
      <c r="K1771" s="8">
        <v>500</v>
      </c>
      <c r="L1771" s="7">
        <f t="shared" si="111"/>
        <v>99738</v>
      </c>
      <c r="M1771" s="7">
        <f t="shared" si="108"/>
        <v>1260137.4354215676</v>
      </c>
      <c r="N1771" s="8"/>
      <c r="O1771" s="8"/>
    </row>
    <row r="1772" spans="1:15" x14ac:dyDescent="0.25">
      <c r="A1772" s="9">
        <v>70319</v>
      </c>
      <c r="B1772" s="9">
        <f t="shared" si="109"/>
        <v>7</v>
      </c>
      <c r="C1772" s="9">
        <f t="shared" si="110"/>
        <v>0</v>
      </c>
      <c r="D1772" s="7" t="s">
        <v>1647</v>
      </c>
      <c r="E1772" s="8">
        <v>3662</v>
      </c>
      <c r="F1772" s="8">
        <v>2125</v>
      </c>
      <c r="G1772" s="8">
        <v>226166</v>
      </c>
      <c r="H1772" s="8">
        <v>1130389</v>
      </c>
      <c r="I1772" s="8">
        <v>3093443.939882786</v>
      </c>
      <c r="J1772" s="8">
        <v>500</v>
      </c>
      <c r="K1772" s="8">
        <v>500</v>
      </c>
      <c r="L1772" s="7">
        <f t="shared" si="111"/>
        <v>1358680</v>
      </c>
      <c r="M1772" s="7">
        <f t="shared" si="108"/>
        <v>4452123.939882786</v>
      </c>
      <c r="N1772" s="8"/>
      <c r="O1772" s="8"/>
    </row>
    <row r="1773" spans="1:15" x14ac:dyDescent="0.25">
      <c r="A1773" s="9">
        <v>70320</v>
      </c>
      <c r="B1773" s="9">
        <f t="shared" si="109"/>
        <v>7</v>
      </c>
      <c r="C1773" s="9">
        <f t="shared" si="110"/>
        <v>0</v>
      </c>
      <c r="D1773" s="7" t="s">
        <v>1648</v>
      </c>
      <c r="E1773" s="8">
        <v>2764</v>
      </c>
      <c r="F1773" s="8">
        <v>5204</v>
      </c>
      <c r="G1773" s="8">
        <v>201912</v>
      </c>
      <c r="H1773" s="8">
        <v>1776823</v>
      </c>
      <c r="I1773" s="8">
        <v>2193891.3150122063</v>
      </c>
      <c r="J1773" s="8">
        <v>450</v>
      </c>
      <c r="K1773" s="8">
        <v>400</v>
      </c>
      <c r="L1773" s="7">
        <f t="shared" si="111"/>
        <v>2034995.2222222222</v>
      </c>
      <c r="M1773" s="7">
        <f t="shared" si="108"/>
        <v>4228886.5372344283</v>
      </c>
      <c r="N1773" s="8"/>
      <c r="O1773" s="8"/>
    </row>
    <row r="1774" spans="1:15" x14ac:dyDescent="0.25">
      <c r="A1774" s="9">
        <v>70322</v>
      </c>
      <c r="B1774" s="9">
        <f t="shared" si="109"/>
        <v>7</v>
      </c>
      <c r="C1774" s="9">
        <f t="shared" si="110"/>
        <v>0</v>
      </c>
      <c r="D1774" s="7" t="s">
        <v>1649</v>
      </c>
      <c r="E1774" s="8">
        <v>1587</v>
      </c>
      <c r="F1774" s="8">
        <v>2320</v>
      </c>
      <c r="G1774" s="8">
        <v>102593</v>
      </c>
      <c r="H1774" s="8">
        <v>212414</v>
      </c>
      <c r="I1774" s="8">
        <v>1361047.5775888732</v>
      </c>
      <c r="J1774" s="8">
        <v>500</v>
      </c>
      <c r="K1774" s="8">
        <v>500</v>
      </c>
      <c r="L1774" s="7">
        <f t="shared" si="111"/>
        <v>317327</v>
      </c>
      <c r="M1774" s="7">
        <f t="shared" si="108"/>
        <v>1678374.5775888732</v>
      </c>
      <c r="N1774" s="8"/>
      <c r="O1774" s="8"/>
    </row>
    <row r="1775" spans="1:15" x14ac:dyDescent="0.25">
      <c r="A1775" s="9">
        <v>70323</v>
      </c>
      <c r="B1775" s="9">
        <f t="shared" si="109"/>
        <v>7</v>
      </c>
      <c r="C1775" s="9">
        <f t="shared" si="110"/>
        <v>0</v>
      </c>
      <c r="D1775" s="7" t="s">
        <v>1650</v>
      </c>
      <c r="E1775" s="8">
        <v>790</v>
      </c>
      <c r="F1775" s="8">
        <v>3807</v>
      </c>
      <c r="G1775" s="8">
        <v>40836</v>
      </c>
      <c r="H1775" s="8">
        <v>22123</v>
      </c>
      <c r="I1775" s="8">
        <v>699844.92164374725</v>
      </c>
      <c r="J1775" s="8">
        <v>500</v>
      </c>
      <c r="K1775" s="8">
        <v>500</v>
      </c>
      <c r="L1775" s="7">
        <f t="shared" si="111"/>
        <v>66766</v>
      </c>
      <c r="M1775" s="7">
        <f t="shared" si="108"/>
        <v>766610.92164374725</v>
      </c>
      <c r="N1775" s="8"/>
      <c r="O1775" s="8"/>
    </row>
    <row r="1776" spans="1:15" x14ac:dyDescent="0.25">
      <c r="A1776" s="9">
        <v>70325</v>
      </c>
      <c r="B1776" s="9">
        <f t="shared" si="109"/>
        <v>7</v>
      </c>
      <c r="C1776" s="9">
        <f t="shared" si="110"/>
        <v>0</v>
      </c>
      <c r="D1776" s="7" t="s">
        <v>1651</v>
      </c>
      <c r="E1776" s="8">
        <v>1033</v>
      </c>
      <c r="F1776" s="8">
        <v>1894</v>
      </c>
      <c r="G1776" s="8">
        <v>129215</v>
      </c>
      <c r="H1776" s="8">
        <v>250315</v>
      </c>
      <c r="I1776" s="8">
        <v>913622.24905150314</v>
      </c>
      <c r="J1776" s="8">
        <v>500</v>
      </c>
      <c r="K1776" s="8">
        <v>500</v>
      </c>
      <c r="L1776" s="7">
        <f t="shared" si="111"/>
        <v>381424</v>
      </c>
      <c r="M1776" s="7">
        <f t="shared" si="108"/>
        <v>1295046.2490515031</v>
      </c>
      <c r="N1776" s="8"/>
      <c r="O1776" s="8"/>
    </row>
    <row r="1777" spans="1:15" x14ac:dyDescent="0.25">
      <c r="A1777" s="9">
        <v>70326</v>
      </c>
      <c r="B1777" s="9">
        <f t="shared" si="109"/>
        <v>7</v>
      </c>
      <c r="C1777" s="9">
        <f t="shared" si="110"/>
        <v>0</v>
      </c>
      <c r="D1777" s="7" t="s">
        <v>1652</v>
      </c>
      <c r="E1777" s="8">
        <v>2262</v>
      </c>
      <c r="F1777" s="8">
        <v>8374</v>
      </c>
      <c r="G1777" s="8">
        <v>342926</v>
      </c>
      <c r="H1777" s="8">
        <v>414958</v>
      </c>
      <c r="I1777" s="8">
        <v>2292517.3099890081</v>
      </c>
      <c r="J1777" s="8">
        <v>500</v>
      </c>
      <c r="K1777" s="8">
        <v>500</v>
      </c>
      <c r="L1777" s="7">
        <f t="shared" si="111"/>
        <v>766258</v>
      </c>
      <c r="M1777" s="7">
        <f t="shared" si="108"/>
        <v>3058775.3099890081</v>
      </c>
      <c r="N1777" s="8"/>
      <c r="O1777" s="8"/>
    </row>
    <row r="1778" spans="1:15" x14ac:dyDescent="0.25">
      <c r="A1778" s="9">
        <v>70327</v>
      </c>
      <c r="B1778" s="9">
        <f t="shared" si="109"/>
        <v>7</v>
      </c>
      <c r="C1778" s="9">
        <f t="shared" si="110"/>
        <v>0</v>
      </c>
      <c r="D1778" s="7" t="s">
        <v>1653</v>
      </c>
      <c r="E1778" s="8">
        <v>898</v>
      </c>
      <c r="F1778" s="8">
        <v>-189</v>
      </c>
      <c r="G1778" s="8">
        <v>69021</v>
      </c>
      <c r="H1778" s="8">
        <v>154686</v>
      </c>
      <c r="I1778" s="8">
        <v>840090.01626351825</v>
      </c>
      <c r="J1778" s="8">
        <v>500</v>
      </c>
      <c r="K1778" s="8">
        <v>500</v>
      </c>
      <c r="L1778" s="7">
        <f t="shared" si="111"/>
        <v>223518</v>
      </c>
      <c r="M1778" s="7">
        <f t="shared" si="108"/>
        <v>1063608.0162635182</v>
      </c>
      <c r="N1778" s="8"/>
      <c r="O1778" s="8"/>
    </row>
    <row r="1779" spans="1:15" x14ac:dyDescent="0.25">
      <c r="A1779" s="9">
        <v>70328</v>
      </c>
      <c r="B1779" s="9">
        <f t="shared" si="109"/>
        <v>7</v>
      </c>
      <c r="C1779" s="9">
        <f t="shared" si="110"/>
        <v>0</v>
      </c>
      <c r="D1779" s="7" t="s">
        <v>1654</v>
      </c>
      <c r="E1779" s="8">
        <v>1843</v>
      </c>
      <c r="F1779" s="8">
        <v>5138</v>
      </c>
      <c r="G1779" s="8">
        <v>133850</v>
      </c>
      <c r="H1779" s="8">
        <v>492858</v>
      </c>
      <c r="I1779" s="8">
        <v>1582812.0002782047</v>
      </c>
      <c r="J1779" s="8">
        <v>500</v>
      </c>
      <c r="K1779" s="8">
        <v>500</v>
      </c>
      <c r="L1779" s="7">
        <f t="shared" si="111"/>
        <v>631846</v>
      </c>
      <c r="M1779" s="7">
        <f t="shared" si="108"/>
        <v>2214658.0002782047</v>
      </c>
      <c r="N1779" s="8"/>
      <c r="O1779" s="8"/>
    </row>
    <row r="1780" spans="1:15" x14ac:dyDescent="0.25">
      <c r="A1780" s="9">
        <v>70329</v>
      </c>
      <c r="B1780" s="9">
        <f t="shared" si="109"/>
        <v>7</v>
      </c>
      <c r="C1780" s="9">
        <f t="shared" si="110"/>
        <v>0</v>
      </c>
      <c r="D1780" s="7" t="s">
        <v>1655</v>
      </c>
      <c r="E1780" s="8">
        <v>4178</v>
      </c>
      <c r="F1780" s="8">
        <v>3176</v>
      </c>
      <c r="G1780" s="8">
        <v>386005</v>
      </c>
      <c r="H1780" s="8">
        <v>1393008</v>
      </c>
      <c r="I1780" s="8">
        <v>3473742.6695654779</v>
      </c>
      <c r="J1780" s="8">
        <v>500</v>
      </c>
      <c r="K1780" s="8">
        <v>500</v>
      </c>
      <c r="L1780" s="7">
        <f t="shared" si="111"/>
        <v>1782189</v>
      </c>
      <c r="M1780" s="7">
        <f t="shared" si="108"/>
        <v>5255931.6695654783</v>
      </c>
      <c r="N1780" s="8"/>
      <c r="O1780" s="8"/>
    </row>
    <row r="1781" spans="1:15" x14ac:dyDescent="0.25">
      <c r="A1781" s="9">
        <v>70330</v>
      </c>
      <c r="B1781" s="9">
        <f t="shared" si="109"/>
        <v>7</v>
      </c>
      <c r="C1781" s="9">
        <f t="shared" si="110"/>
        <v>0</v>
      </c>
      <c r="D1781" s="7" t="s">
        <v>1656</v>
      </c>
      <c r="E1781" s="8">
        <v>1356</v>
      </c>
      <c r="F1781" s="8">
        <v>4538</v>
      </c>
      <c r="G1781" s="8">
        <v>78291</v>
      </c>
      <c r="H1781" s="8">
        <v>352524</v>
      </c>
      <c r="I1781" s="8">
        <v>1170162.6346902091</v>
      </c>
      <c r="J1781" s="8">
        <v>500</v>
      </c>
      <c r="K1781" s="8">
        <v>500</v>
      </c>
      <c r="L1781" s="7">
        <f t="shared" si="111"/>
        <v>435353</v>
      </c>
      <c r="M1781" s="7">
        <f t="shared" si="108"/>
        <v>1605515.6346902091</v>
      </c>
      <c r="N1781" s="8"/>
      <c r="O1781" s="8"/>
    </row>
    <row r="1782" spans="1:15" x14ac:dyDescent="0.25">
      <c r="A1782" s="9">
        <v>70331</v>
      </c>
      <c r="B1782" s="9">
        <f t="shared" si="109"/>
        <v>7</v>
      </c>
      <c r="C1782" s="9">
        <f t="shared" si="110"/>
        <v>0</v>
      </c>
      <c r="D1782" s="7" t="s">
        <v>1657</v>
      </c>
      <c r="E1782" s="8">
        <v>2076</v>
      </c>
      <c r="F1782" s="8">
        <v>5174</v>
      </c>
      <c r="G1782" s="8">
        <v>196585</v>
      </c>
      <c r="H1782" s="8">
        <v>521736</v>
      </c>
      <c r="I1782" s="8">
        <v>1790145.7226835187</v>
      </c>
      <c r="J1782" s="8">
        <v>500</v>
      </c>
      <c r="K1782" s="8">
        <v>500</v>
      </c>
      <c r="L1782" s="7">
        <f t="shared" si="111"/>
        <v>723495</v>
      </c>
      <c r="M1782" s="7">
        <f t="shared" si="108"/>
        <v>2513640.7226835187</v>
      </c>
      <c r="N1782" s="8"/>
      <c r="O1782" s="8"/>
    </row>
    <row r="1783" spans="1:15" x14ac:dyDescent="0.25">
      <c r="A1783" s="9">
        <v>70332</v>
      </c>
      <c r="B1783" s="9">
        <f t="shared" si="109"/>
        <v>7</v>
      </c>
      <c r="C1783" s="9">
        <f t="shared" si="110"/>
        <v>0</v>
      </c>
      <c r="D1783" s="7" t="s">
        <v>1658</v>
      </c>
      <c r="E1783" s="8">
        <v>1904</v>
      </c>
      <c r="F1783" s="8">
        <v>3031</v>
      </c>
      <c r="G1783" s="8">
        <v>165925</v>
      </c>
      <c r="H1783" s="8">
        <v>292794</v>
      </c>
      <c r="I1783" s="8">
        <v>1661251.4119686296</v>
      </c>
      <c r="J1783" s="8">
        <v>500</v>
      </c>
      <c r="K1783" s="8">
        <v>500</v>
      </c>
      <c r="L1783" s="7">
        <f t="shared" si="111"/>
        <v>461750</v>
      </c>
      <c r="M1783" s="7">
        <f t="shared" si="108"/>
        <v>2123001.4119686298</v>
      </c>
      <c r="N1783" s="8"/>
      <c r="O1783" s="8"/>
    </row>
    <row r="1784" spans="1:15" x14ac:dyDescent="0.25">
      <c r="A1784" s="9">
        <v>70333</v>
      </c>
      <c r="B1784" s="9">
        <f t="shared" si="109"/>
        <v>7</v>
      </c>
      <c r="C1784" s="9">
        <f t="shared" si="110"/>
        <v>0</v>
      </c>
      <c r="D1784" s="7" t="s">
        <v>1659</v>
      </c>
      <c r="E1784" s="8">
        <v>1976</v>
      </c>
      <c r="F1784" s="8">
        <v>4700</v>
      </c>
      <c r="G1784" s="8">
        <v>101353</v>
      </c>
      <c r="H1784" s="8">
        <v>320696</v>
      </c>
      <c r="I1784" s="8">
        <v>1675695.8232579159</v>
      </c>
      <c r="J1784" s="8">
        <v>500</v>
      </c>
      <c r="K1784" s="8">
        <v>500</v>
      </c>
      <c r="L1784" s="7">
        <f t="shared" si="111"/>
        <v>426749</v>
      </c>
      <c r="M1784" s="7">
        <f t="shared" si="108"/>
        <v>2102444.8232579157</v>
      </c>
      <c r="N1784" s="8"/>
      <c r="O1784" s="8"/>
    </row>
    <row r="1785" spans="1:15" x14ac:dyDescent="0.25">
      <c r="A1785" s="9">
        <v>70334</v>
      </c>
      <c r="B1785" s="9">
        <f t="shared" si="109"/>
        <v>7</v>
      </c>
      <c r="C1785" s="9">
        <f t="shared" si="110"/>
        <v>0</v>
      </c>
      <c r="D1785" s="7" t="s">
        <v>1660</v>
      </c>
      <c r="E1785" s="8">
        <v>4650</v>
      </c>
      <c r="F1785" s="8">
        <v>5707</v>
      </c>
      <c r="G1785" s="8">
        <v>510642</v>
      </c>
      <c r="H1785" s="8">
        <v>1224027</v>
      </c>
      <c r="I1785" s="8">
        <v>5038529.2343570879</v>
      </c>
      <c r="J1785" s="8">
        <v>500</v>
      </c>
      <c r="K1785" s="8">
        <v>500</v>
      </c>
      <c r="L1785" s="7">
        <f t="shared" si="111"/>
        <v>1740376</v>
      </c>
      <c r="M1785" s="7">
        <f t="shared" si="108"/>
        <v>6778905.2343570879</v>
      </c>
      <c r="N1785" s="8"/>
      <c r="O1785" s="8"/>
    </row>
    <row r="1786" spans="1:15" x14ac:dyDescent="0.25">
      <c r="A1786" s="9">
        <v>70335</v>
      </c>
      <c r="B1786" s="9">
        <f t="shared" si="109"/>
        <v>7</v>
      </c>
      <c r="C1786" s="9">
        <f t="shared" si="110"/>
        <v>0</v>
      </c>
      <c r="D1786" s="7" t="s">
        <v>1661</v>
      </c>
      <c r="E1786" s="8">
        <v>1745</v>
      </c>
      <c r="F1786" s="8">
        <v>4608</v>
      </c>
      <c r="G1786" s="8">
        <v>99530</v>
      </c>
      <c r="H1786" s="8">
        <v>381109</v>
      </c>
      <c r="I1786" s="8">
        <v>1468716.9485192529</v>
      </c>
      <c r="J1786" s="8">
        <v>500</v>
      </c>
      <c r="K1786" s="8">
        <v>500</v>
      </c>
      <c r="L1786" s="7">
        <f t="shared" si="111"/>
        <v>485247</v>
      </c>
      <c r="M1786" s="7">
        <f t="shared" si="108"/>
        <v>1953963.9485192529</v>
      </c>
      <c r="N1786" s="8"/>
      <c r="O1786" s="8"/>
    </row>
    <row r="1787" spans="1:15" x14ac:dyDescent="0.25">
      <c r="A1787" s="9">
        <v>70336</v>
      </c>
      <c r="B1787" s="9">
        <f t="shared" si="109"/>
        <v>7</v>
      </c>
      <c r="C1787" s="9">
        <f t="shared" si="110"/>
        <v>0</v>
      </c>
      <c r="D1787" s="7" t="s">
        <v>1662</v>
      </c>
      <c r="E1787" s="8">
        <v>362</v>
      </c>
      <c r="F1787" s="8">
        <v>1388</v>
      </c>
      <c r="G1787" s="8">
        <v>21648</v>
      </c>
      <c r="H1787" s="8">
        <v>14753</v>
      </c>
      <c r="I1787" s="8">
        <v>336820.84256959584</v>
      </c>
      <c r="J1787" s="8">
        <v>500</v>
      </c>
      <c r="K1787" s="8">
        <v>500</v>
      </c>
      <c r="L1787" s="7">
        <f t="shared" si="111"/>
        <v>37789</v>
      </c>
      <c r="M1787" s="7">
        <f t="shared" si="108"/>
        <v>374609.84256959584</v>
      </c>
      <c r="N1787" s="8"/>
      <c r="O1787" s="8"/>
    </row>
    <row r="1788" spans="1:15" x14ac:dyDescent="0.25">
      <c r="A1788" s="9">
        <v>70337</v>
      </c>
      <c r="B1788" s="9">
        <f t="shared" si="109"/>
        <v>7</v>
      </c>
      <c r="C1788" s="9">
        <f t="shared" si="110"/>
        <v>0</v>
      </c>
      <c r="D1788" s="7" t="s">
        <v>1663</v>
      </c>
      <c r="E1788" s="8">
        <v>2948</v>
      </c>
      <c r="F1788" s="8">
        <v>2255</v>
      </c>
      <c r="G1788" s="8">
        <v>163531</v>
      </c>
      <c r="H1788" s="8">
        <v>149866</v>
      </c>
      <c r="I1788" s="8">
        <v>2568609.132599615</v>
      </c>
      <c r="J1788" s="8">
        <v>500</v>
      </c>
      <c r="K1788" s="8">
        <v>500</v>
      </c>
      <c r="L1788" s="7">
        <f t="shared" si="111"/>
        <v>315652</v>
      </c>
      <c r="M1788" s="7">
        <f t="shared" si="108"/>
        <v>2884261.132599615</v>
      </c>
      <c r="N1788" s="8"/>
      <c r="O1788" s="8"/>
    </row>
    <row r="1789" spans="1:15" x14ac:dyDescent="0.25">
      <c r="A1789" s="9">
        <v>70338</v>
      </c>
      <c r="B1789" s="9">
        <f t="shared" si="109"/>
        <v>7</v>
      </c>
      <c r="C1789" s="9">
        <f t="shared" si="110"/>
        <v>0</v>
      </c>
      <c r="D1789" s="7" t="s">
        <v>1664</v>
      </c>
      <c r="E1789" s="8">
        <v>975</v>
      </c>
      <c r="F1789" s="8">
        <v>2411</v>
      </c>
      <c r="G1789" s="8">
        <v>72647</v>
      </c>
      <c r="H1789" s="8">
        <v>79208</v>
      </c>
      <c r="I1789" s="8">
        <v>857968.57874784444</v>
      </c>
      <c r="J1789" s="8">
        <v>500</v>
      </c>
      <c r="K1789" s="8">
        <v>500</v>
      </c>
      <c r="L1789" s="7">
        <f t="shared" si="111"/>
        <v>154266</v>
      </c>
      <c r="M1789" s="7">
        <f t="shared" si="108"/>
        <v>1012234.5787478444</v>
      </c>
      <c r="N1789" s="8"/>
      <c r="O1789" s="8"/>
    </row>
    <row r="1790" spans="1:15" x14ac:dyDescent="0.25">
      <c r="A1790" s="9">
        <v>70339</v>
      </c>
      <c r="B1790" s="9">
        <f t="shared" si="109"/>
        <v>7</v>
      </c>
      <c r="C1790" s="9">
        <f t="shared" si="110"/>
        <v>0</v>
      </c>
      <c r="D1790" s="7" t="s">
        <v>1665</v>
      </c>
      <c r="E1790" s="8">
        <v>953</v>
      </c>
      <c r="F1790" s="8">
        <v>2300</v>
      </c>
      <c r="G1790" s="8">
        <v>72882</v>
      </c>
      <c r="H1790" s="8">
        <v>116044</v>
      </c>
      <c r="I1790" s="8">
        <v>897916.55621508614</v>
      </c>
      <c r="J1790" s="8">
        <v>500</v>
      </c>
      <c r="K1790" s="8">
        <v>500</v>
      </c>
      <c r="L1790" s="7">
        <f t="shared" si="111"/>
        <v>191226</v>
      </c>
      <c r="M1790" s="7">
        <f t="shared" si="108"/>
        <v>1089142.556215086</v>
      </c>
      <c r="N1790" s="8"/>
      <c r="O1790" s="8"/>
    </row>
    <row r="1791" spans="1:15" x14ac:dyDescent="0.25">
      <c r="A1791" s="9">
        <v>70340</v>
      </c>
      <c r="B1791" s="9">
        <f t="shared" si="109"/>
        <v>7</v>
      </c>
      <c r="C1791" s="9">
        <f t="shared" si="110"/>
        <v>0</v>
      </c>
      <c r="D1791" s="7" t="s">
        <v>1666</v>
      </c>
      <c r="E1791" s="8">
        <v>1076</v>
      </c>
      <c r="F1791" s="8">
        <v>709</v>
      </c>
      <c r="G1791" s="8">
        <v>98446</v>
      </c>
      <c r="H1791" s="8">
        <v>353003</v>
      </c>
      <c r="I1791" s="8">
        <v>915147.51559948421</v>
      </c>
      <c r="J1791" s="8">
        <v>500</v>
      </c>
      <c r="K1791" s="8">
        <v>500</v>
      </c>
      <c r="L1791" s="7">
        <f t="shared" si="111"/>
        <v>452158</v>
      </c>
      <c r="M1791" s="7">
        <f t="shared" si="108"/>
        <v>1367305.5155994841</v>
      </c>
      <c r="N1791" s="8"/>
      <c r="O1791" s="8"/>
    </row>
    <row r="1792" spans="1:15" x14ac:dyDescent="0.25">
      <c r="A1792" s="9">
        <v>70341</v>
      </c>
      <c r="B1792" s="9">
        <f t="shared" si="109"/>
        <v>7</v>
      </c>
      <c r="C1792" s="9">
        <f t="shared" si="110"/>
        <v>0</v>
      </c>
      <c r="D1792" s="7" t="s">
        <v>1667</v>
      </c>
      <c r="E1792" s="8">
        <v>1232</v>
      </c>
      <c r="F1792" s="8">
        <v>2547</v>
      </c>
      <c r="G1792" s="8">
        <v>67639</v>
      </c>
      <c r="H1792" s="8">
        <v>55742</v>
      </c>
      <c r="I1792" s="8">
        <v>1061061.2358992556</v>
      </c>
      <c r="J1792" s="8">
        <v>500</v>
      </c>
      <c r="K1792" s="8">
        <v>500</v>
      </c>
      <c r="L1792" s="7">
        <f t="shared" si="111"/>
        <v>125928</v>
      </c>
      <c r="M1792" s="7">
        <f t="shared" si="108"/>
        <v>1186989.2358992556</v>
      </c>
      <c r="N1792" s="8"/>
      <c r="O1792" s="8"/>
    </row>
    <row r="1793" spans="1:15" x14ac:dyDescent="0.25">
      <c r="A1793" s="9">
        <v>70342</v>
      </c>
      <c r="B1793" s="9">
        <f t="shared" si="109"/>
        <v>7</v>
      </c>
      <c r="C1793" s="9">
        <f t="shared" si="110"/>
        <v>0</v>
      </c>
      <c r="D1793" s="7" t="s">
        <v>1668</v>
      </c>
      <c r="E1793" s="8">
        <v>1018</v>
      </c>
      <c r="F1793" s="8">
        <v>1494</v>
      </c>
      <c r="G1793" s="8">
        <v>45446</v>
      </c>
      <c r="H1793" s="8">
        <v>138595</v>
      </c>
      <c r="I1793" s="8">
        <v>870831.37334191438</v>
      </c>
      <c r="J1793" s="8">
        <v>500</v>
      </c>
      <c r="K1793" s="8">
        <v>500</v>
      </c>
      <c r="L1793" s="7">
        <f t="shared" si="111"/>
        <v>185535</v>
      </c>
      <c r="M1793" s="7">
        <f t="shared" si="108"/>
        <v>1056366.3733419143</v>
      </c>
      <c r="N1793" s="8"/>
      <c r="O1793" s="8"/>
    </row>
    <row r="1794" spans="1:15" x14ac:dyDescent="0.25">
      <c r="A1794" s="9">
        <v>70343</v>
      </c>
      <c r="B1794" s="9">
        <f t="shared" si="109"/>
        <v>7</v>
      </c>
      <c r="C1794" s="9">
        <f t="shared" si="110"/>
        <v>0</v>
      </c>
      <c r="D1794" s="7" t="s">
        <v>1669</v>
      </c>
      <c r="E1794" s="8">
        <v>1045</v>
      </c>
      <c r="F1794" s="8">
        <v>1583</v>
      </c>
      <c r="G1794" s="8">
        <v>46972</v>
      </c>
      <c r="H1794" s="8">
        <v>71555</v>
      </c>
      <c r="I1794" s="8">
        <v>894005.86801404122</v>
      </c>
      <c r="J1794" s="8">
        <v>500</v>
      </c>
      <c r="K1794" s="8">
        <v>500</v>
      </c>
      <c r="L1794" s="7">
        <f t="shared" si="111"/>
        <v>120110</v>
      </c>
      <c r="M1794" s="7">
        <f t="shared" si="108"/>
        <v>1014115.8680140412</v>
      </c>
      <c r="N1794" s="8"/>
      <c r="O1794" s="8"/>
    </row>
    <row r="1795" spans="1:15" x14ac:dyDescent="0.25">
      <c r="A1795" s="9">
        <v>70344</v>
      </c>
      <c r="B1795" s="9">
        <f t="shared" si="109"/>
        <v>7</v>
      </c>
      <c r="C1795" s="9">
        <f t="shared" si="110"/>
        <v>0</v>
      </c>
      <c r="D1795" s="7" t="s">
        <v>1670</v>
      </c>
      <c r="E1795" s="8">
        <v>1269</v>
      </c>
      <c r="F1795" s="8">
        <v>1292</v>
      </c>
      <c r="G1795" s="8">
        <v>208850</v>
      </c>
      <c r="H1795" s="8">
        <v>216453</v>
      </c>
      <c r="I1795" s="8">
        <v>1194135.639534231</v>
      </c>
      <c r="J1795" s="8">
        <v>500</v>
      </c>
      <c r="K1795" s="8">
        <v>500</v>
      </c>
      <c r="L1795" s="7">
        <f t="shared" si="111"/>
        <v>426595</v>
      </c>
      <c r="M1795" s="7">
        <f t="shared" si="108"/>
        <v>1620730.639534231</v>
      </c>
      <c r="N1795" s="8"/>
      <c r="O1795" s="8"/>
    </row>
    <row r="1796" spans="1:15" x14ac:dyDescent="0.25">
      <c r="A1796" s="9">
        <v>70345</v>
      </c>
      <c r="B1796" s="9">
        <f t="shared" si="109"/>
        <v>7</v>
      </c>
      <c r="C1796" s="9">
        <f t="shared" si="110"/>
        <v>0</v>
      </c>
      <c r="D1796" s="7" t="s">
        <v>1671</v>
      </c>
      <c r="E1796" s="8">
        <v>1755</v>
      </c>
      <c r="F1796" s="8">
        <v>3209</v>
      </c>
      <c r="G1796" s="8">
        <v>114250</v>
      </c>
      <c r="H1796" s="8">
        <v>101966</v>
      </c>
      <c r="I1796" s="8">
        <v>1525618.9139011041</v>
      </c>
      <c r="J1796" s="8">
        <v>500</v>
      </c>
      <c r="K1796" s="8">
        <v>500</v>
      </c>
      <c r="L1796" s="7">
        <f t="shared" si="111"/>
        <v>219425</v>
      </c>
      <c r="M1796" s="7">
        <f t="shared" si="108"/>
        <v>1745043.9139011041</v>
      </c>
      <c r="N1796" s="8"/>
      <c r="O1796" s="8"/>
    </row>
    <row r="1797" spans="1:15" x14ac:dyDescent="0.25">
      <c r="A1797" s="9">
        <v>70346</v>
      </c>
      <c r="B1797" s="9">
        <f t="shared" si="109"/>
        <v>7</v>
      </c>
      <c r="C1797" s="9">
        <f t="shared" si="110"/>
        <v>0</v>
      </c>
      <c r="D1797" s="7" t="s">
        <v>1672</v>
      </c>
      <c r="E1797" s="8">
        <v>8981</v>
      </c>
      <c r="F1797" s="8">
        <v>1513</v>
      </c>
      <c r="G1797" s="8">
        <v>813019</v>
      </c>
      <c r="H1797" s="8">
        <v>3107109</v>
      </c>
      <c r="I1797" s="8">
        <v>7924779.1442682361</v>
      </c>
      <c r="J1797" s="8">
        <v>500</v>
      </c>
      <c r="K1797" s="8">
        <v>500</v>
      </c>
      <c r="L1797" s="7">
        <f t="shared" si="111"/>
        <v>3921641</v>
      </c>
      <c r="M1797" s="7">
        <f t="shared" si="108"/>
        <v>11846420.144268237</v>
      </c>
      <c r="N1797" s="8"/>
      <c r="O1797" s="8"/>
    </row>
    <row r="1798" spans="1:15" x14ac:dyDescent="0.25">
      <c r="A1798" s="9">
        <v>70347</v>
      </c>
      <c r="B1798" s="9">
        <f t="shared" si="109"/>
        <v>7</v>
      </c>
      <c r="C1798" s="9">
        <f t="shared" si="110"/>
        <v>0</v>
      </c>
      <c r="D1798" s="7" t="s">
        <v>1673</v>
      </c>
      <c r="E1798" s="8">
        <v>172</v>
      </c>
      <c r="F1798" s="8">
        <v>898</v>
      </c>
      <c r="G1798" s="8">
        <v>16078</v>
      </c>
      <c r="H1798" s="8">
        <v>10965</v>
      </c>
      <c r="I1798" s="8">
        <v>179793.77238664299</v>
      </c>
      <c r="J1798" s="8">
        <v>500</v>
      </c>
      <c r="K1798" s="8">
        <v>500</v>
      </c>
      <c r="L1798" s="7">
        <f t="shared" si="111"/>
        <v>27941</v>
      </c>
      <c r="M1798" s="7">
        <f t="shared" ref="M1798:M1861" si="112">L1798+I1798</f>
        <v>207734.77238664299</v>
      </c>
      <c r="N1798" s="8"/>
      <c r="O1798" s="8"/>
    </row>
    <row r="1799" spans="1:15" x14ac:dyDescent="0.25">
      <c r="A1799" s="9">
        <v>70348</v>
      </c>
      <c r="B1799" s="9">
        <f t="shared" ref="B1799:B1862" si="113">INT(A1799/10000)</f>
        <v>7</v>
      </c>
      <c r="C1799" s="9">
        <f t="shared" ref="C1799:C1862" si="114">IF(E1799&lt;=10000,0,IF(E1799&lt;=20000,1,IF(E1799&lt;=50000,2,3)))</f>
        <v>0</v>
      </c>
      <c r="D1799" s="7" t="s">
        <v>1674</v>
      </c>
      <c r="E1799" s="8">
        <v>1315</v>
      </c>
      <c r="F1799" s="8">
        <v>4465</v>
      </c>
      <c r="G1799" s="8">
        <v>101373</v>
      </c>
      <c r="H1799" s="8">
        <v>130437</v>
      </c>
      <c r="I1799" s="8">
        <v>1181723.7044867934</v>
      </c>
      <c r="J1799" s="8">
        <v>500</v>
      </c>
      <c r="K1799" s="8">
        <v>500</v>
      </c>
      <c r="L1799" s="7">
        <f t="shared" ref="L1799:L1862" si="115">F1799/J1799*500+G1799/K1799*500+H1799</f>
        <v>236275</v>
      </c>
      <c r="M1799" s="7">
        <f t="shared" si="112"/>
        <v>1417998.7044867934</v>
      </c>
      <c r="N1799" s="8"/>
      <c r="O1799" s="8"/>
    </row>
    <row r="1800" spans="1:15" x14ac:dyDescent="0.25">
      <c r="A1800" s="9">
        <v>70349</v>
      </c>
      <c r="B1800" s="9">
        <f t="shared" si="113"/>
        <v>7</v>
      </c>
      <c r="C1800" s="9">
        <f t="shared" si="114"/>
        <v>0</v>
      </c>
      <c r="D1800" s="7" t="s">
        <v>1675</v>
      </c>
      <c r="E1800" s="8">
        <v>862</v>
      </c>
      <c r="F1800" s="8">
        <v>1729</v>
      </c>
      <c r="G1800" s="8">
        <v>30568</v>
      </c>
      <c r="H1800" s="8">
        <v>18444</v>
      </c>
      <c r="I1800" s="8">
        <v>749092.94174275291</v>
      </c>
      <c r="J1800" s="8">
        <v>500</v>
      </c>
      <c r="K1800" s="8">
        <v>500</v>
      </c>
      <c r="L1800" s="7">
        <f t="shared" si="115"/>
        <v>50741</v>
      </c>
      <c r="M1800" s="7">
        <f t="shared" si="112"/>
        <v>799833.94174275291</v>
      </c>
      <c r="N1800" s="8"/>
      <c r="O1800" s="8"/>
    </row>
    <row r="1801" spans="1:15" x14ac:dyDescent="0.25">
      <c r="A1801" s="9">
        <v>70350</v>
      </c>
      <c r="B1801" s="9">
        <f t="shared" si="113"/>
        <v>7</v>
      </c>
      <c r="C1801" s="9">
        <f t="shared" si="114"/>
        <v>0</v>
      </c>
      <c r="D1801" s="7" t="s">
        <v>1676</v>
      </c>
      <c r="E1801" s="8">
        <v>1001</v>
      </c>
      <c r="F1801" s="8">
        <v>1288</v>
      </c>
      <c r="G1801" s="8">
        <v>81734</v>
      </c>
      <c r="H1801" s="8">
        <v>272784</v>
      </c>
      <c r="I1801" s="8">
        <v>893357.41124503326</v>
      </c>
      <c r="J1801" s="8">
        <v>500</v>
      </c>
      <c r="K1801" s="8">
        <v>500</v>
      </c>
      <c r="L1801" s="7">
        <f t="shared" si="115"/>
        <v>355806</v>
      </c>
      <c r="M1801" s="7">
        <f t="shared" si="112"/>
        <v>1249163.4112450331</v>
      </c>
      <c r="N1801" s="8"/>
      <c r="O1801" s="8"/>
    </row>
    <row r="1802" spans="1:15" x14ac:dyDescent="0.25">
      <c r="A1802" s="9">
        <v>70351</v>
      </c>
      <c r="B1802" s="9">
        <f t="shared" si="113"/>
        <v>7</v>
      </c>
      <c r="C1802" s="9">
        <f t="shared" si="114"/>
        <v>0</v>
      </c>
      <c r="D1802" s="7" t="s">
        <v>1677</v>
      </c>
      <c r="E1802" s="8">
        <v>3344</v>
      </c>
      <c r="F1802" s="8">
        <v>1031</v>
      </c>
      <c r="G1802" s="8">
        <v>816198</v>
      </c>
      <c r="H1802" s="8">
        <v>1644094</v>
      </c>
      <c r="I1802" s="8">
        <v>3733568.1242680545</v>
      </c>
      <c r="J1802" s="8">
        <v>500</v>
      </c>
      <c r="K1802" s="8">
        <v>500</v>
      </c>
      <c r="L1802" s="7">
        <f t="shared" si="115"/>
        <v>2461323</v>
      </c>
      <c r="M1802" s="7">
        <f t="shared" si="112"/>
        <v>6194891.124268055</v>
      </c>
      <c r="N1802" s="8"/>
      <c r="O1802" s="8"/>
    </row>
    <row r="1803" spans="1:15" x14ac:dyDescent="0.25">
      <c r="A1803" s="9">
        <v>70352</v>
      </c>
      <c r="B1803" s="9">
        <f t="shared" si="113"/>
        <v>7</v>
      </c>
      <c r="C1803" s="9">
        <f t="shared" si="114"/>
        <v>0</v>
      </c>
      <c r="D1803" s="7" t="s">
        <v>1678</v>
      </c>
      <c r="E1803" s="8">
        <v>1342</v>
      </c>
      <c r="F1803" s="8">
        <v>3464</v>
      </c>
      <c r="G1803" s="8">
        <v>61044</v>
      </c>
      <c r="H1803" s="8">
        <v>30393</v>
      </c>
      <c r="I1803" s="8">
        <v>1161056.5622324359</v>
      </c>
      <c r="J1803" s="8">
        <v>500</v>
      </c>
      <c r="K1803" s="8">
        <v>500</v>
      </c>
      <c r="L1803" s="7">
        <f t="shared" si="115"/>
        <v>94901</v>
      </c>
      <c r="M1803" s="7">
        <f t="shared" si="112"/>
        <v>1255957.5622324359</v>
      </c>
      <c r="N1803" s="8"/>
      <c r="O1803" s="8"/>
    </row>
    <row r="1804" spans="1:15" x14ac:dyDescent="0.25">
      <c r="A1804" s="9">
        <v>70353</v>
      </c>
      <c r="B1804" s="9">
        <f t="shared" si="113"/>
        <v>7</v>
      </c>
      <c r="C1804" s="9">
        <f t="shared" si="114"/>
        <v>0</v>
      </c>
      <c r="D1804" s="7" t="s">
        <v>1679</v>
      </c>
      <c r="E1804" s="8">
        <v>2174</v>
      </c>
      <c r="F1804" s="8">
        <v>1838</v>
      </c>
      <c r="G1804" s="8">
        <v>178453</v>
      </c>
      <c r="H1804" s="8">
        <v>121139</v>
      </c>
      <c r="I1804" s="8">
        <v>1852372.2590835842</v>
      </c>
      <c r="J1804" s="8">
        <v>500</v>
      </c>
      <c r="K1804" s="8">
        <v>500</v>
      </c>
      <c r="L1804" s="7">
        <f t="shared" si="115"/>
        <v>301430</v>
      </c>
      <c r="M1804" s="7">
        <f t="shared" si="112"/>
        <v>2153802.259083584</v>
      </c>
      <c r="N1804" s="8"/>
      <c r="O1804" s="8"/>
    </row>
    <row r="1805" spans="1:15" x14ac:dyDescent="0.25">
      <c r="A1805" s="9">
        <v>70354</v>
      </c>
      <c r="B1805" s="9">
        <f t="shared" si="113"/>
        <v>7</v>
      </c>
      <c r="C1805" s="9">
        <f t="shared" si="114"/>
        <v>1</v>
      </c>
      <c r="D1805" s="7" t="s">
        <v>1680</v>
      </c>
      <c r="E1805" s="8">
        <v>13443</v>
      </c>
      <c r="F1805" s="8">
        <v>1927</v>
      </c>
      <c r="G1805" s="8">
        <v>1021760</v>
      </c>
      <c r="H1805" s="8">
        <v>7141735</v>
      </c>
      <c r="I1805" s="8">
        <v>13187419.047757169</v>
      </c>
      <c r="J1805" s="8">
        <v>500</v>
      </c>
      <c r="K1805" s="8">
        <v>500</v>
      </c>
      <c r="L1805" s="7">
        <f t="shared" si="115"/>
        <v>8165422</v>
      </c>
      <c r="M1805" s="7">
        <f t="shared" si="112"/>
        <v>21352841.047757171</v>
      </c>
      <c r="N1805" s="8"/>
      <c r="O1805" s="8"/>
    </row>
    <row r="1806" spans="1:15" x14ac:dyDescent="0.25">
      <c r="A1806" s="9">
        <v>70355</v>
      </c>
      <c r="B1806" s="9">
        <f t="shared" si="113"/>
        <v>7</v>
      </c>
      <c r="C1806" s="9">
        <f t="shared" si="114"/>
        <v>0</v>
      </c>
      <c r="D1806" s="7" t="s">
        <v>1681</v>
      </c>
      <c r="E1806" s="8">
        <v>3400</v>
      </c>
      <c r="F1806" s="8">
        <v>4540</v>
      </c>
      <c r="G1806" s="8">
        <v>253163</v>
      </c>
      <c r="H1806" s="8">
        <v>860904</v>
      </c>
      <c r="I1806" s="8">
        <v>2971884.3636176111</v>
      </c>
      <c r="J1806" s="8">
        <v>500</v>
      </c>
      <c r="K1806" s="8">
        <v>500</v>
      </c>
      <c r="L1806" s="7">
        <f t="shared" si="115"/>
        <v>1118607</v>
      </c>
      <c r="M1806" s="7">
        <f t="shared" si="112"/>
        <v>4090491.3636176111</v>
      </c>
      <c r="N1806" s="8"/>
      <c r="O1806" s="8"/>
    </row>
    <row r="1807" spans="1:15" x14ac:dyDescent="0.25">
      <c r="A1807" s="9">
        <v>70356</v>
      </c>
      <c r="B1807" s="9">
        <f t="shared" si="113"/>
        <v>7</v>
      </c>
      <c r="C1807" s="9">
        <f t="shared" si="114"/>
        <v>0</v>
      </c>
      <c r="D1807" s="7" t="s">
        <v>1682</v>
      </c>
      <c r="E1807" s="8">
        <v>1520</v>
      </c>
      <c r="F1807" s="8">
        <v>2085</v>
      </c>
      <c r="G1807" s="8">
        <v>124832</v>
      </c>
      <c r="H1807" s="8">
        <v>137084</v>
      </c>
      <c r="I1807" s="8">
        <v>1367095.0411335917</v>
      </c>
      <c r="J1807" s="8">
        <v>500</v>
      </c>
      <c r="K1807" s="8">
        <v>500</v>
      </c>
      <c r="L1807" s="7">
        <f t="shared" si="115"/>
        <v>264001</v>
      </c>
      <c r="M1807" s="7">
        <f t="shared" si="112"/>
        <v>1631096.0411335917</v>
      </c>
      <c r="N1807" s="8"/>
      <c r="O1807" s="8"/>
    </row>
    <row r="1808" spans="1:15" x14ac:dyDescent="0.25">
      <c r="A1808" s="9">
        <v>70357</v>
      </c>
      <c r="B1808" s="9">
        <f t="shared" si="113"/>
        <v>7</v>
      </c>
      <c r="C1808" s="9">
        <f t="shared" si="114"/>
        <v>1</v>
      </c>
      <c r="D1808" s="7" t="s">
        <v>1683</v>
      </c>
      <c r="E1808" s="8">
        <v>15217</v>
      </c>
      <c r="F1808" s="8">
        <v>8530</v>
      </c>
      <c r="G1808" s="8">
        <v>1105317</v>
      </c>
      <c r="H1808" s="8">
        <v>4069709</v>
      </c>
      <c r="I1808" s="8">
        <v>15381764.853336139</v>
      </c>
      <c r="J1808" s="8">
        <v>500</v>
      </c>
      <c r="K1808" s="8">
        <v>500</v>
      </c>
      <c r="L1808" s="7">
        <f t="shared" si="115"/>
        <v>5183556</v>
      </c>
      <c r="M1808" s="7">
        <f t="shared" si="112"/>
        <v>20565320.853336141</v>
      </c>
      <c r="N1808" s="8"/>
      <c r="O1808" s="8"/>
    </row>
    <row r="1809" spans="1:15" x14ac:dyDescent="0.25">
      <c r="A1809" s="9">
        <v>70358</v>
      </c>
      <c r="B1809" s="9">
        <f t="shared" si="113"/>
        <v>7</v>
      </c>
      <c r="C1809" s="9">
        <f t="shared" si="114"/>
        <v>0</v>
      </c>
      <c r="D1809" s="7" t="s">
        <v>1684</v>
      </c>
      <c r="E1809" s="8">
        <v>3843</v>
      </c>
      <c r="F1809" s="8">
        <v>5848</v>
      </c>
      <c r="G1809" s="8">
        <v>327534</v>
      </c>
      <c r="H1809" s="8">
        <v>1723058</v>
      </c>
      <c r="I1809" s="8">
        <v>3142895.8855981454</v>
      </c>
      <c r="J1809" s="8">
        <v>500</v>
      </c>
      <c r="K1809" s="8">
        <v>500</v>
      </c>
      <c r="L1809" s="7">
        <f t="shared" si="115"/>
        <v>2056440</v>
      </c>
      <c r="M1809" s="7">
        <f t="shared" si="112"/>
        <v>5199335.8855981454</v>
      </c>
      <c r="N1809" s="8"/>
      <c r="O1809" s="8"/>
    </row>
    <row r="1810" spans="1:15" x14ac:dyDescent="0.25">
      <c r="A1810" s="9">
        <v>70359</v>
      </c>
      <c r="B1810" s="9">
        <f t="shared" si="113"/>
        <v>7</v>
      </c>
      <c r="C1810" s="9">
        <f t="shared" si="114"/>
        <v>0</v>
      </c>
      <c r="D1810" s="7" t="s">
        <v>1685</v>
      </c>
      <c r="E1810" s="8">
        <v>1251</v>
      </c>
      <c r="F1810" s="8">
        <v>3256</v>
      </c>
      <c r="G1810" s="8">
        <v>78030</v>
      </c>
      <c r="H1810" s="8">
        <v>38435</v>
      </c>
      <c r="I1810" s="8">
        <v>1116346.3297530643</v>
      </c>
      <c r="J1810" s="8">
        <v>500</v>
      </c>
      <c r="K1810" s="8">
        <v>500</v>
      </c>
      <c r="L1810" s="7">
        <f t="shared" si="115"/>
        <v>119721</v>
      </c>
      <c r="M1810" s="7">
        <f t="shared" si="112"/>
        <v>1236067.3297530643</v>
      </c>
      <c r="N1810" s="8"/>
      <c r="O1810" s="8"/>
    </row>
    <row r="1811" spans="1:15" x14ac:dyDescent="0.25">
      <c r="A1811" s="9">
        <v>70360</v>
      </c>
      <c r="B1811" s="9">
        <f t="shared" si="113"/>
        <v>7</v>
      </c>
      <c r="C1811" s="9">
        <f t="shared" si="114"/>
        <v>0</v>
      </c>
      <c r="D1811" s="7" t="s">
        <v>1686</v>
      </c>
      <c r="E1811" s="8">
        <v>1479</v>
      </c>
      <c r="F1811" s="8">
        <v>3790</v>
      </c>
      <c r="G1811" s="8">
        <v>115262</v>
      </c>
      <c r="H1811" s="8">
        <v>130696</v>
      </c>
      <c r="I1811" s="8">
        <v>1303309.2517362523</v>
      </c>
      <c r="J1811" s="8">
        <v>500</v>
      </c>
      <c r="K1811" s="8">
        <v>500</v>
      </c>
      <c r="L1811" s="7">
        <f t="shared" si="115"/>
        <v>249748</v>
      </c>
      <c r="M1811" s="7">
        <f t="shared" si="112"/>
        <v>1553057.2517362523</v>
      </c>
      <c r="N1811" s="8"/>
      <c r="O1811" s="8"/>
    </row>
    <row r="1812" spans="1:15" x14ac:dyDescent="0.25">
      <c r="A1812" s="9">
        <v>70361</v>
      </c>
      <c r="B1812" s="9">
        <f t="shared" si="113"/>
        <v>7</v>
      </c>
      <c r="C1812" s="9">
        <f t="shared" si="114"/>
        <v>0</v>
      </c>
      <c r="D1812" s="7" t="s">
        <v>1687</v>
      </c>
      <c r="E1812" s="8">
        <v>216</v>
      </c>
      <c r="F1812" s="8">
        <v>1395</v>
      </c>
      <c r="G1812" s="8">
        <v>16790</v>
      </c>
      <c r="H1812" s="8">
        <v>63894</v>
      </c>
      <c r="I1812" s="8">
        <v>200913.07613357922</v>
      </c>
      <c r="J1812" s="8">
        <v>500</v>
      </c>
      <c r="K1812" s="8">
        <v>500</v>
      </c>
      <c r="L1812" s="7">
        <f t="shared" si="115"/>
        <v>82079</v>
      </c>
      <c r="M1812" s="7">
        <f t="shared" si="112"/>
        <v>282992.07613357925</v>
      </c>
      <c r="N1812" s="8"/>
      <c r="O1812" s="8"/>
    </row>
    <row r="1813" spans="1:15" x14ac:dyDescent="0.25">
      <c r="A1813" s="9">
        <v>70362</v>
      </c>
      <c r="B1813" s="9">
        <f t="shared" si="113"/>
        <v>7</v>
      </c>
      <c r="C1813" s="9">
        <f t="shared" si="114"/>
        <v>0</v>
      </c>
      <c r="D1813" s="7" t="s">
        <v>1688</v>
      </c>
      <c r="E1813" s="8">
        <v>540</v>
      </c>
      <c r="F1813" s="8">
        <v>1134</v>
      </c>
      <c r="G1813" s="8">
        <v>17747</v>
      </c>
      <c r="H1813" s="8">
        <v>25135</v>
      </c>
      <c r="I1813" s="8">
        <v>475356.44798534887</v>
      </c>
      <c r="J1813" s="8">
        <v>500</v>
      </c>
      <c r="K1813" s="8">
        <v>500</v>
      </c>
      <c r="L1813" s="7">
        <f t="shared" si="115"/>
        <v>44016</v>
      </c>
      <c r="M1813" s="7">
        <f t="shared" si="112"/>
        <v>519372.44798534887</v>
      </c>
      <c r="N1813" s="8"/>
      <c r="O1813" s="8"/>
    </row>
    <row r="1814" spans="1:15" x14ac:dyDescent="0.25">
      <c r="A1814" s="9">
        <v>70364</v>
      </c>
      <c r="B1814" s="9">
        <f t="shared" si="113"/>
        <v>7</v>
      </c>
      <c r="C1814" s="9">
        <f t="shared" si="114"/>
        <v>0</v>
      </c>
      <c r="D1814" s="7" t="s">
        <v>1689</v>
      </c>
      <c r="E1814" s="8">
        <v>6641</v>
      </c>
      <c r="F1814" s="8">
        <v>2609</v>
      </c>
      <c r="G1814" s="8">
        <v>498412</v>
      </c>
      <c r="H1814" s="8">
        <v>1889582</v>
      </c>
      <c r="I1814" s="8">
        <v>5629084.4851973429</v>
      </c>
      <c r="J1814" s="8">
        <v>500</v>
      </c>
      <c r="K1814" s="8">
        <v>500</v>
      </c>
      <c r="L1814" s="7">
        <f t="shared" si="115"/>
        <v>2390603</v>
      </c>
      <c r="M1814" s="7">
        <f t="shared" si="112"/>
        <v>8019687.4851973429</v>
      </c>
      <c r="N1814" s="8"/>
      <c r="O1814" s="8"/>
    </row>
    <row r="1815" spans="1:15" x14ac:dyDescent="0.25">
      <c r="A1815" s="9">
        <v>70365</v>
      </c>
      <c r="B1815" s="9">
        <f t="shared" si="113"/>
        <v>7</v>
      </c>
      <c r="C1815" s="9">
        <f t="shared" si="114"/>
        <v>0</v>
      </c>
      <c r="D1815" s="7" t="s">
        <v>1690</v>
      </c>
      <c r="E1815" s="8">
        <v>4358</v>
      </c>
      <c r="F1815" s="8">
        <v>5069</v>
      </c>
      <c r="G1815" s="8">
        <v>268762</v>
      </c>
      <c r="H1815" s="8">
        <v>581590</v>
      </c>
      <c r="I1815" s="8">
        <v>3724943.5410209014</v>
      </c>
      <c r="J1815" s="8">
        <v>500</v>
      </c>
      <c r="K1815" s="8">
        <v>500</v>
      </c>
      <c r="L1815" s="7">
        <f t="shared" si="115"/>
        <v>855421</v>
      </c>
      <c r="M1815" s="7">
        <f t="shared" si="112"/>
        <v>4580364.5410209019</v>
      </c>
      <c r="N1815" s="8"/>
      <c r="O1815" s="8"/>
    </row>
    <row r="1816" spans="1:15" x14ac:dyDescent="0.25">
      <c r="A1816" s="9">
        <v>70366</v>
      </c>
      <c r="B1816" s="9">
        <f t="shared" si="113"/>
        <v>7</v>
      </c>
      <c r="C1816" s="9">
        <f t="shared" si="114"/>
        <v>0</v>
      </c>
      <c r="D1816" s="7" t="s">
        <v>1691</v>
      </c>
      <c r="E1816" s="8">
        <v>728</v>
      </c>
      <c r="F1816" s="8">
        <v>4802</v>
      </c>
      <c r="G1816" s="8">
        <v>36341</v>
      </c>
      <c r="H1816" s="8">
        <v>23225</v>
      </c>
      <c r="I1816" s="8">
        <v>635909.07180590241</v>
      </c>
      <c r="J1816" s="8">
        <v>500</v>
      </c>
      <c r="K1816" s="8">
        <v>500</v>
      </c>
      <c r="L1816" s="7">
        <f t="shared" si="115"/>
        <v>64368</v>
      </c>
      <c r="M1816" s="7">
        <f t="shared" si="112"/>
        <v>700277.07180590241</v>
      </c>
      <c r="N1816" s="8"/>
      <c r="O1816" s="8"/>
    </row>
    <row r="1817" spans="1:15" x14ac:dyDescent="0.25">
      <c r="A1817" s="9">
        <v>70367</v>
      </c>
      <c r="B1817" s="9">
        <f t="shared" si="113"/>
        <v>7</v>
      </c>
      <c r="C1817" s="9">
        <f t="shared" si="114"/>
        <v>0</v>
      </c>
      <c r="D1817" s="7" t="s">
        <v>1692</v>
      </c>
      <c r="E1817" s="8">
        <v>7699</v>
      </c>
      <c r="F1817" s="8">
        <v>2245</v>
      </c>
      <c r="G1817" s="8">
        <v>616082</v>
      </c>
      <c r="H1817" s="8">
        <v>8439897</v>
      </c>
      <c r="I1817" s="8">
        <v>6237118.2329897685</v>
      </c>
      <c r="J1817" s="8">
        <v>500</v>
      </c>
      <c r="K1817" s="8">
        <v>500</v>
      </c>
      <c r="L1817" s="7">
        <f t="shared" si="115"/>
        <v>9058224</v>
      </c>
      <c r="M1817" s="7">
        <f t="shared" si="112"/>
        <v>15295342.232989769</v>
      </c>
      <c r="N1817" s="8"/>
      <c r="O1817" s="8"/>
    </row>
    <row r="1818" spans="1:15" x14ac:dyDescent="0.25">
      <c r="A1818" s="9">
        <v>70368</v>
      </c>
      <c r="B1818" s="9">
        <f t="shared" si="113"/>
        <v>7</v>
      </c>
      <c r="C1818" s="9">
        <f t="shared" si="114"/>
        <v>0</v>
      </c>
      <c r="D1818" s="7" t="s">
        <v>1693</v>
      </c>
      <c r="E1818" s="8">
        <v>910</v>
      </c>
      <c r="F1818" s="8">
        <v>2436</v>
      </c>
      <c r="G1818" s="8">
        <v>73489</v>
      </c>
      <c r="H1818" s="8">
        <v>120770</v>
      </c>
      <c r="I1818" s="8">
        <v>799346.94327798695</v>
      </c>
      <c r="J1818" s="8">
        <v>500</v>
      </c>
      <c r="K1818" s="8">
        <v>500</v>
      </c>
      <c r="L1818" s="7">
        <f t="shared" si="115"/>
        <v>196695</v>
      </c>
      <c r="M1818" s="7">
        <f t="shared" si="112"/>
        <v>996041.94327798695</v>
      </c>
      <c r="N1818" s="8"/>
      <c r="O1818" s="8"/>
    </row>
    <row r="1819" spans="1:15" x14ac:dyDescent="0.25">
      <c r="A1819" s="9">
        <v>70369</v>
      </c>
      <c r="B1819" s="9">
        <f t="shared" si="113"/>
        <v>7</v>
      </c>
      <c r="C1819" s="9">
        <f t="shared" si="114"/>
        <v>0</v>
      </c>
      <c r="D1819" s="7" t="s">
        <v>1694</v>
      </c>
      <c r="E1819" s="8">
        <v>7935</v>
      </c>
      <c r="F1819" s="8">
        <v>3525</v>
      </c>
      <c r="G1819" s="8">
        <v>541233</v>
      </c>
      <c r="H1819" s="8">
        <v>1696085</v>
      </c>
      <c r="I1819" s="8">
        <v>6767506.7444885662</v>
      </c>
      <c r="J1819" s="8">
        <v>500</v>
      </c>
      <c r="K1819" s="8">
        <v>500</v>
      </c>
      <c r="L1819" s="7">
        <f t="shared" si="115"/>
        <v>2240843</v>
      </c>
      <c r="M1819" s="7">
        <f t="shared" si="112"/>
        <v>9008349.7444885671</v>
      </c>
      <c r="N1819" s="8"/>
      <c r="O1819" s="8"/>
    </row>
    <row r="1820" spans="1:15" x14ac:dyDescent="0.25">
      <c r="A1820" s="9">
        <v>70401</v>
      </c>
      <c r="B1820" s="9">
        <f t="shared" si="113"/>
        <v>7</v>
      </c>
      <c r="C1820" s="9">
        <f t="shared" si="114"/>
        <v>0</v>
      </c>
      <c r="D1820" s="7" t="s">
        <v>1695</v>
      </c>
      <c r="E1820" s="8">
        <v>1089</v>
      </c>
      <c r="F1820" s="8">
        <v>4663</v>
      </c>
      <c r="G1820" s="8">
        <v>173847</v>
      </c>
      <c r="H1820" s="8">
        <v>365417</v>
      </c>
      <c r="I1820" s="8">
        <v>945196.79359193519</v>
      </c>
      <c r="J1820" s="8">
        <v>500</v>
      </c>
      <c r="K1820" s="8">
        <v>500</v>
      </c>
      <c r="L1820" s="7">
        <f t="shared" si="115"/>
        <v>543927</v>
      </c>
      <c r="M1820" s="7">
        <f t="shared" si="112"/>
        <v>1489123.7935919352</v>
      </c>
      <c r="N1820" s="8"/>
      <c r="O1820" s="8"/>
    </row>
    <row r="1821" spans="1:15" x14ac:dyDescent="0.25">
      <c r="A1821" s="9">
        <v>70402</v>
      </c>
      <c r="B1821" s="9">
        <f t="shared" si="113"/>
        <v>7</v>
      </c>
      <c r="C1821" s="9">
        <f t="shared" si="114"/>
        <v>0</v>
      </c>
      <c r="D1821" s="7" t="s">
        <v>1696</v>
      </c>
      <c r="E1821" s="8">
        <v>2647</v>
      </c>
      <c r="F1821" s="8">
        <v>6479</v>
      </c>
      <c r="G1821" s="8">
        <v>265853</v>
      </c>
      <c r="H1821" s="8">
        <v>497534</v>
      </c>
      <c r="I1821" s="8">
        <v>2501277.3720525545</v>
      </c>
      <c r="J1821" s="8">
        <v>500</v>
      </c>
      <c r="K1821" s="8">
        <v>500</v>
      </c>
      <c r="L1821" s="7">
        <f t="shared" si="115"/>
        <v>769866</v>
      </c>
      <c r="M1821" s="7">
        <f t="shared" si="112"/>
        <v>3271143.3720525545</v>
      </c>
      <c r="N1821" s="8"/>
      <c r="O1821" s="8"/>
    </row>
    <row r="1822" spans="1:15" x14ac:dyDescent="0.25">
      <c r="A1822" s="9">
        <v>70403</v>
      </c>
      <c r="B1822" s="9">
        <f t="shared" si="113"/>
        <v>7</v>
      </c>
      <c r="C1822" s="9">
        <f t="shared" si="114"/>
        <v>0</v>
      </c>
      <c r="D1822" s="7" t="s">
        <v>1697</v>
      </c>
      <c r="E1822" s="8">
        <v>4332</v>
      </c>
      <c r="F1822" s="8">
        <v>10062</v>
      </c>
      <c r="G1822" s="8">
        <v>522306</v>
      </c>
      <c r="H1822" s="8">
        <v>1380938</v>
      </c>
      <c r="I1822" s="8">
        <v>3987886.5000450211</v>
      </c>
      <c r="J1822" s="8">
        <v>500</v>
      </c>
      <c r="K1822" s="8">
        <v>500</v>
      </c>
      <c r="L1822" s="7">
        <f t="shared" si="115"/>
        <v>1913306</v>
      </c>
      <c r="M1822" s="7">
        <f t="shared" si="112"/>
        <v>5901192.5000450211</v>
      </c>
      <c r="N1822" s="8"/>
      <c r="O1822" s="8"/>
    </row>
    <row r="1823" spans="1:15" x14ac:dyDescent="0.25">
      <c r="A1823" s="9">
        <v>70404</v>
      </c>
      <c r="B1823" s="9">
        <f t="shared" si="113"/>
        <v>7</v>
      </c>
      <c r="C1823" s="9">
        <f t="shared" si="114"/>
        <v>0</v>
      </c>
      <c r="D1823" s="7" t="s">
        <v>1698</v>
      </c>
      <c r="E1823" s="8">
        <v>1894</v>
      </c>
      <c r="F1823" s="8">
        <v>3437</v>
      </c>
      <c r="G1823" s="8">
        <v>250707</v>
      </c>
      <c r="H1823" s="8">
        <v>614134</v>
      </c>
      <c r="I1823" s="8">
        <v>1843772.6300448743</v>
      </c>
      <c r="J1823" s="8">
        <v>500</v>
      </c>
      <c r="K1823" s="8">
        <v>470</v>
      </c>
      <c r="L1823" s="7">
        <f t="shared" si="115"/>
        <v>884280.57446808508</v>
      </c>
      <c r="M1823" s="7">
        <f t="shared" si="112"/>
        <v>2728053.2045129593</v>
      </c>
      <c r="N1823" s="8"/>
      <c r="O1823" s="8"/>
    </row>
    <row r="1824" spans="1:15" x14ac:dyDescent="0.25">
      <c r="A1824" s="9">
        <v>70405</v>
      </c>
      <c r="B1824" s="9">
        <f t="shared" si="113"/>
        <v>7</v>
      </c>
      <c r="C1824" s="9">
        <f t="shared" si="114"/>
        <v>0</v>
      </c>
      <c r="D1824" s="7" t="s">
        <v>1699</v>
      </c>
      <c r="E1824" s="8">
        <v>1142</v>
      </c>
      <c r="F1824" s="8">
        <v>3233</v>
      </c>
      <c r="G1824" s="8">
        <v>100135</v>
      </c>
      <c r="H1824" s="8">
        <v>275739</v>
      </c>
      <c r="I1824" s="8">
        <v>992733.15861103823</v>
      </c>
      <c r="J1824" s="8">
        <v>500</v>
      </c>
      <c r="K1824" s="8">
        <v>500</v>
      </c>
      <c r="L1824" s="7">
        <f t="shared" si="115"/>
        <v>379107</v>
      </c>
      <c r="M1824" s="7">
        <f t="shared" si="112"/>
        <v>1371840.1586110382</v>
      </c>
      <c r="N1824" s="8"/>
      <c r="O1824" s="8"/>
    </row>
    <row r="1825" spans="1:15" x14ac:dyDescent="0.25">
      <c r="A1825" s="9">
        <v>70406</v>
      </c>
      <c r="B1825" s="9">
        <f t="shared" si="113"/>
        <v>7</v>
      </c>
      <c r="C1825" s="9">
        <f t="shared" si="114"/>
        <v>0</v>
      </c>
      <c r="D1825" s="7" t="s">
        <v>1700</v>
      </c>
      <c r="E1825" s="8">
        <v>5602</v>
      </c>
      <c r="F1825" s="8">
        <v>18998</v>
      </c>
      <c r="G1825" s="8">
        <v>503082</v>
      </c>
      <c r="H1825" s="8">
        <v>1160419</v>
      </c>
      <c r="I1825" s="8">
        <v>5046804.4348958014</v>
      </c>
      <c r="J1825" s="8">
        <v>500</v>
      </c>
      <c r="K1825" s="8">
        <v>500</v>
      </c>
      <c r="L1825" s="7">
        <f t="shared" si="115"/>
        <v>1682499</v>
      </c>
      <c r="M1825" s="7">
        <f t="shared" si="112"/>
        <v>6729303.4348958014</v>
      </c>
      <c r="N1825" s="8"/>
      <c r="O1825" s="8"/>
    </row>
    <row r="1826" spans="1:15" x14ac:dyDescent="0.25">
      <c r="A1826" s="9">
        <v>70407</v>
      </c>
      <c r="B1826" s="9">
        <f t="shared" si="113"/>
        <v>7</v>
      </c>
      <c r="C1826" s="9">
        <f t="shared" si="114"/>
        <v>0</v>
      </c>
      <c r="D1826" s="7" t="s">
        <v>1701</v>
      </c>
      <c r="E1826" s="8">
        <v>1162</v>
      </c>
      <c r="F1826" s="8">
        <v>2429</v>
      </c>
      <c r="G1826" s="8">
        <v>111751</v>
      </c>
      <c r="H1826" s="8">
        <v>265345</v>
      </c>
      <c r="I1826" s="8">
        <v>1042439.0850696426</v>
      </c>
      <c r="J1826" s="8">
        <v>500</v>
      </c>
      <c r="K1826" s="8">
        <v>500</v>
      </c>
      <c r="L1826" s="7">
        <f t="shared" si="115"/>
        <v>379525</v>
      </c>
      <c r="M1826" s="7">
        <f t="shared" si="112"/>
        <v>1421964.0850696426</v>
      </c>
      <c r="N1826" s="8"/>
      <c r="O1826" s="8"/>
    </row>
    <row r="1827" spans="1:15" x14ac:dyDescent="0.25">
      <c r="A1827" s="9">
        <v>70408</v>
      </c>
      <c r="B1827" s="9">
        <f t="shared" si="113"/>
        <v>7</v>
      </c>
      <c r="C1827" s="9">
        <f t="shared" si="114"/>
        <v>0</v>
      </c>
      <c r="D1827" s="7" t="s">
        <v>1702</v>
      </c>
      <c r="E1827" s="8">
        <v>1533</v>
      </c>
      <c r="F1827" s="8">
        <v>6830</v>
      </c>
      <c r="G1827" s="8">
        <v>233659</v>
      </c>
      <c r="H1827" s="8">
        <v>419445</v>
      </c>
      <c r="I1827" s="8">
        <v>1360021.7186980799</v>
      </c>
      <c r="J1827" s="8">
        <v>500</v>
      </c>
      <c r="K1827" s="8">
        <v>500</v>
      </c>
      <c r="L1827" s="7">
        <f t="shared" si="115"/>
        <v>659934</v>
      </c>
      <c r="M1827" s="7">
        <f t="shared" si="112"/>
        <v>2019955.7186980799</v>
      </c>
      <c r="N1827" s="8"/>
      <c r="O1827" s="8"/>
    </row>
    <row r="1828" spans="1:15" x14ac:dyDescent="0.25">
      <c r="A1828" s="9">
        <v>70409</v>
      </c>
      <c r="B1828" s="9">
        <f t="shared" si="113"/>
        <v>7</v>
      </c>
      <c r="C1828" s="9">
        <f t="shared" si="114"/>
        <v>0</v>
      </c>
      <c r="D1828" s="7" t="s">
        <v>1703</v>
      </c>
      <c r="E1828" s="8">
        <v>5142</v>
      </c>
      <c r="F1828" s="8">
        <v>13498</v>
      </c>
      <c r="G1828" s="8">
        <v>908957</v>
      </c>
      <c r="H1828" s="8">
        <v>1227750</v>
      </c>
      <c r="I1828" s="8">
        <v>5018041.5208507404</v>
      </c>
      <c r="J1828" s="8">
        <v>500</v>
      </c>
      <c r="K1828" s="8">
        <v>500</v>
      </c>
      <c r="L1828" s="7">
        <f t="shared" si="115"/>
        <v>2150205</v>
      </c>
      <c r="M1828" s="7">
        <f t="shared" si="112"/>
        <v>7168246.5208507404</v>
      </c>
      <c r="N1828" s="8"/>
      <c r="O1828" s="8"/>
    </row>
    <row r="1829" spans="1:15" x14ac:dyDescent="0.25">
      <c r="A1829" s="9">
        <v>70410</v>
      </c>
      <c r="B1829" s="9">
        <f t="shared" si="113"/>
        <v>7</v>
      </c>
      <c r="C1829" s="9">
        <f t="shared" si="114"/>
        <v>0</v>
      </c>
      <c r="D1829" s="7" t="s">
        <v>1704</v>
      </c>
      <c r="E1829" s="8">
        <v>3882</v>
      </c>
      <c r="F1829" s="8">
        <v>14541</v>
      </c>
      <c r="G1829" s="8">
        <v>516238</v>
      </c>
      <c r="H1829" s="8">
        <v>1237391</v>
      </c>
      <c r="I1829" s="8">
        <v>3486872.7931030076</v>
      </c>
      <c r="J1829" s="8">
        <v>500</v>
      </c>
      <c r="K1829" s="8">
        <v>500</v>
      </c>
      <c r="L1829" s="7">
        <f t="shared" si="115"/>
        <v>1768170</v>
      </c>
      <c r="M1829" s="7">
        <f t="shared" si="112"/>
        <v>5255042.7931030076</v>
      </c>
      <c r="N1829" s="8"/>
      <c r="O1829" s="8"/>
    </row>
    <row r="1830" spans="1:15" x14ac:dyDescent="0.25">
      <c r="A1830" s="9">
        <v>70411</v>
      </c>
      <c r="B1830" s="9">
        <f t="shared" si="113"/>
        <v>7</v>
      </c>
      <c r="C1830" s="9">
        <f t="shared" si="114"/>
        <v>0</v>
      </c>
      <c r="D1830" s="7" t="s">
        <v>1705</v>
      </c>
      <c r="E1830" s="8">
        <v>8245</v>
      </c>
      <c r="F1830" s="8">
        <v>8655</v>
      </c>
      <c r="G1830" s="8">
        <v>2119699</v>
      </c>
      <c r="H1830" s="8">
        <v>5532712</v>
      </c>
      <c r="I1830" s="8">
        <v>7606209.6381257167</v>
      </c>
      <c r="J1830" s="8">
        <v>500</v>
      </c>
      <c r="K1830" s="8">
        <v>500</v>
      </c>
      <c r="L1830" s="7">
        <f t="shared" si="115"/>
        <v>7661066</v>
      </c>
      <c r="M1830" s="7">
        <f t="shared" si="112"/>
        <v>15267275.638125718</v>
      </c>
      <c r="N1830" s="8"/>
      <c r="O1830" s="8"/>
    </row>
    <row r="1831" spans="1:15" x14ac:dyDescent="0.25">
      <c r="A1831" s="9">
        <v>70412</v>
      </c>
      <c r="B1831" s="9">
        <f t="shared" si="113"/>
        <v>7</v>
      </c>
      <c r="C1831" s="9">
        <f t="shared" si="114"/>
        <v>0</v>
      </c>
      <c r="D1831" s="7" t="s">
        <v>1706</v>
      </c>
      <c r="E1831" s="8">
        <v>4207</v>
      </c>
      <c r="F1831" s="8">
        <v>13410</v>
      </c>
      <c r="G1831" s="8">
        <v>543598</v>
      </c>
      <c r="H1831" s="8">
        <v>802600</v>
      </c>
      <c r="I1831" s="8">
        <v>3964804.2425305825</v>
      </c>
      <c r="J1831" s="8">
        <v>500</v>
      </c>
      <c r="K1831" s="8">
        <v>500</v>
      </c>
      <c r="L1831" s="7">
        <f t="shared" si="115"/>
        <v>1359608</v>
      </c>
      <c r="M1831" s="7">
        <f t="shared" si="112"/>
        <v>5324412.2425305825</v>
      </c>
      <c r="N1831" s="8"/>
      <c r="O1831" s="8"/>
    </row>
    <row r="1832" spans="1:15" x14ac:dyDescent="0.25">
      <c r="A1832" s="9">
        <v>70413</v>
      </c>
      <c r="B1832" s="9">
        <f t="shared" si="113"/>
        <v>7</v>
      </c>
      <c r="C1832" s="9">
        <f t="shared" si="114"/>
        <v>0</v>
      </c>
      <c r="D1832" s="7" t="s">
        <v>1707</v>
      </c>
      <c r="E1832" s="8">
        <v>2099</v>
      </c>
      <c r="F1832" s="8">
        <v>4948</v>
      </c>
      <c r="G1832" s="8">
        <v>295783</v>
      </c>
      <c r="H1832" s="8">
        <v>1312556</v>
      </c>
      <c r="I1832" s="8">
        <v>1781977.875326426</v>
      </c>
      <c r="J1832" s="8">
        <v>500</v>
      </c>
      <c r="K1832" s="8">
        <v>500</v>
      </c>
      <c r="L1832" s="7">
        <f t="shared" si="115"/>
        <v>1613287</v>
      </c>
      <c r="M1832" s="7">
        <f t="shared" si="112"/>
        <v>3395264.8753264258</v>
      </c>
      <c r="N1832" s="8"/>
      <c r="O1832" s="8"/>
    </row>
    <row r="1833" spans="1:15" x14ac:dyDescent="0.25">
      <c r="A1833" s="9">
        <v>70414</v>
      </c>
      <c r="B1833" s="9">
        <f t="shared" si="113"/>
        <v>7</v>
      </c>
      <c r="C1833" s="9">
        <f t="shared" si="114"/>
        <v>0</v>
      </c>
      <c r="D1833" s="7" t="s">
        <v>1708</v>
      </c>
      <c r="E1833" s="8">
        <v>1687</v>
      </c>
      <c r="F1833" s="8">
        <v>4507</v>
      </c>
      <c r="G1833" s="8">
        <v>354227</v>
      </c>
      <c r="H1833" s="8">
        <v>366787</v>
      </c>
      <c r="I1833" s="8">
        <v>1461411.4444897824</v>
      </c>
      <c r="J1833" s="8">
        <v>500</v>
      </c>
      <c r="K1833" s="8">
        <v>500</v>
      </c>
      <c r="L1833" s="7">
        <f t="shared" si="115"/>
        <v>725521</v>
      </c>
      <c r="M1833" s="7">
        <f t="shared" si="112"/>
        <v>2186932.4444897827</v>
      </c>
      <c r="N1833" s="8"/>
      <c r="O1833" s="8"/>
    </row>
    <row r="1834" spans="1:15" x14ac:dyDescent="0.25">
      <c r="A1834" s="9">
        <v>70415</v>
      </c>
      <c r="B1834" s="9">
        <f t="shared" si="113"/>
        <v>7</v>
      </c>
      <c r="C1834" s="9">
        <f t="shared" si="114"/>
        <v>0</v>
      </c>
      <c r="D1834" s="7" t="s">
        <v>1709</v>
      </c>
      <c r="E1834" s="8">
        <v>768</v>
      </c>
      <c r="F1834" s="8">
        <v>1923</v>
      </c>
      <c r="G1834" s="8">
        <v>75795</v>
      </c>
      <c r="H1834" s="8">
        <v>68710</v>
      </c>
      <c r="I1834" s="8">
        <v>703984.00530925486</v>
      </c>
      <c r="J1834" s="8">
        <v>500</v>
      </c>
      <c r="K1834" s="8">
        <v>500</v>
      </c>
      <c r="L1834" s="7">
        <f t="shared" si="115"/>
        <v>146428</v>
      </c>
      <c r="M1834" s="7">
        <f t="shared" si="112"/>
        <v>850412.00530925486</v>
      </c>
      <c r="N1834" s="8"/>
      <c r="O1834" s="8"/>
    </row>
    <row r="1835" spans="1:15" x14ac:dyDescent="0.25">
      <c r="A1835" s="9">
        <v>70416</v>
      </c>
      <c r="B1835" s="9">
        <f t="shared" si="113"/>
        <v>7</v>
      </c>
      <c r="C1835" s="9">
        <f t="shared" si="114"/>
        <v>0</v>
      </c>
      <c r="D1835" s="7" t="s">
        <v>1710</v>
      </c>
      <c r="E1835" s="8">
        <v>9004</v>
      </c>
      <c r="F1835" s="8">
        <v>14527</v>
      </c>
      <c r="G1835" s="8">
        <v>1100134</v>
      </c>
      <c r="H1835" s="8">
        <v>3993459</v>
      </c>
      <c r="I1835" s="8">
        <v>7877500.9396365862</v>
      </c>
      <c r="J1835" s="8">
        <v>500</v>
      </c>
      <c r="K1835" s="8">
        <v>500</v>
      </c>
      <c r="L1835" s="7">
        <f t="shared" si="115"/>
        <v>5108120</v>
      </c>
      <c r="M1835" s="7">
        <f t="shared" si="112"/>
        <v>12985620.939636586</v>
      </c>
      <c r="N1835" s="8"/>
      <c r="O1835" s="8"/>
    </row>
    <row r="1836" spans="1:15" x14ac:dyDescent="0.25">
      <c r="A1836" s="9">
        <v>70417</v>
      </c>
      <c r="B1836" s="9">
        <f t="shared" si="113"/>
        <v>7</v>
      </c>
      <c r="C1836" s="9">
        <f t="shared" si="114"/>
        <v>0</v>
      </c>
      <c r="D1836" s="7" t="s">
        <v>1711</v>
      </c>
      <c r="E1836" s="8">
        <v>1724</v>
      </c>
      <c r="F1836" s="8">
        <v>4659</v>
      </c>
      <c r="G1836" s="8">
        <v>179483</v>
      </c>
      <c r="H1836" s="8">
        <v>521883</v>
      </c>
      <c r="I1836" s="8">
        <v>1564074.2025120957</v>
      </c>
      <c r="J1836" s="8">
        <v>500</v>
      </c>
      <c r="K1836" s="8">
        <v>500</v>
      </c>
      <c r="L1836" s="7">
        <f t="shared" si="115"/>
        <v>706025</v>
      </c>
      <c r="M1836" s="7">
        <f t="shared" si="112"/>
        <v>2270099.2025120957</v>
      </c>
      <c r="N1836" s="8"/>
      <c r="O1836" s="8"/>
    </row>
    <row r="1837" spans="1:15" x14ac:dyDescent="0.25">
      <c r="A1837" s="9">
        <v>70418</v>
      </c>
      <c r="B1837" s="9">
        <f t="shared" si="113"/>
        <v>7</v>
      </c>
      <c r="C1837" s="9">
        <f t="shared" si="114"/>
        <v>0</v>
      </c>
      <c r="D1837" s="7" t="s">
        <v>1712</v>
      </c>
      <c r="E1837" s="8">
        <v>799</v>
      </c>
      <c r="F1837" s="8">
        <v>4924</v>
      </c>
      <c r="G1837" s="8">
        <v>56454</v>
      </c>
      <c r="H1837" s="8">
        <v>57581</v>
      </c>
      <c r="I1837" s="8">
        <v>718402.83218549273</v>
      </c>
      <c r="J1837" s="8">
        <v>500</v>
      </c>
      <c r="K1837" s="8">
        <v>500</v>
      </c>
      <c r="L1837" s="7">
        <f t="shared" si="115"/>
        <v>118959</v>
      </c>
      <c r="M1837" s="7">
        <f t="shared" si="112"/>
        <v>837361.83218549273</v>
      </c>
      <c r="N1837" s="8"/>
      <c r="O1837" s="8"/>
    </row>
    <row r="1838" spans="1:15" x14ac:dyDescent="0.25">
      <c r="A1838" s="9">
        <v>70419</v>
      </c>
      <c r="B1838" s="9">
        <f t="shared" si="113"/>
        <v>7</v>
      </c>
      <c r="C1838" s="9">
        <f t="shared" si="114"/>
        <v>0</v>
      </c>
      <c r="D1838" s="7" t="s">
        <v>1713</v>
      </c>
      <c r="E1838" s="8">
        <v>1935</v>
      </c>
      <c r="F1838" s="8">
        <v>8446</v>
      </c>
      <c r="G1838" s="8">
        <v>207405</v>
      </c>
      <c r="H1838" s="8">
        <v>412624</v>
      </c>
      <c r="I1838" s="8">
        <v>1813562.4802304138</v>
      </c>
      <c r="J1838" s="8">
        <v>500</v>
      </c>
      <c r="K1838" s="8">
        <v>500</v>
      </c>
      <c r="L1838" s="7">
        <f t="shared" si="115"/>
        <v>628475</v>
      </c>
      <c r="M1838" s="7">
        <f t="shared" si="112"/>
        <v>2442037.4802304138</v>
      </c>
      <c r="N1838" s="8"/>
      <c r="O1838" s="8"/>
    </row>
    <row r="1839" spans="1:15" x14ac:dyDescent="0.25">
      <c r="A1839" s="9">
        <v>70420</v>
      </c>
      <c r="B1839" s="9">
        <f t="shared" si="113"/>
        <v>7</v>
      </c>
      <c r="C1839" s="9">
        <f t="shared" si="114"/>
        <v>0</v>
      </c>
      <c r="D1839" s="7" t="s">
        <v>1714</v>
      </c>
      <c r="E1839" s="8">
        <v>3646</v>
      </c>
      <c r="F1839" s="8">
        <v>12166</v>
      </c>
      <c r="G1839" s="8">
        <v>417160</v>
      </c>
      <c r="H1839" s="8">
        <v>609746</v>
      </c>
      <c r="I1839" s="8">
        <v>3480283.2327970527</v>
      </c>
      <c r="J1839" s="8">
        <v>500</v>
      </c>
      <c r="K1839" s="8">
        <v>500</v>
      </c>
      <c r="L1839" s="7">
        <f t="shared" si="115"/>
        <v>1039072</v>
      </c>
      <c r="M1839" s="7">
        <f t="shared" si="112"/>
        <v>4519355.2327970527</v>
      </c>
      <c r="N1839" s="8"/>
      <c r="O1839" s="8"/>
    </row>
    <row r="1840" spans="1:15" x14ac:dyDescent="0.25">
      <c r="A1840" s="9">
        <v>70501</v>
      </c>
      <c r="B1840" s="9">
        <f t="shared" si="113"/>
        <v>7</v>
      </c>
      <c r="C1840" s="9">
        <f t="shared" si="114"/>
        <v>0</v>
      </c>
      <c r="D1840" s="7" t="s">
        <v>1715</v>
      </c>
      <c r="E1840" s="8">
        <v>2586</v>
      </c>
      <c r="F1840" s="8">
        <v>5185</v>
      </c>
      <c r="G1840" s="8">
        <v>299060</v>
      </c>
      <c r="H1840" s="8">
        <v>444650</v>
      </c>
      <c r="I1840" s="8">
        <v>2478983.3608336663</v>
      </c>
      <c r="J1840" s="8">
        <v>500</v>
      </c>
      <c r="K1840" s="8">
        <v>500</v>
      </c>
      <c r="L1840" s="7">
        <f t="shared" si="115"/>
        <v>748895</v>
      </c>
      <c r="M1840" s="7">
        <f t="shared" si="112"/>
        <v>3227878.3608336663</v>
      </c>
      <c r="N1840" s="8"/>
      <c r="O1840" s="8"/>
    </row>
    <row r="1841" spans="1:15" x14ac:dyDescent="0.25">
      <c r="A1841" s="9">
        <v>70502</v>
      </c>
      <c r="B1841" s="9">
        <f t="shared" si="113"/>
        <v>7</v>
      </c>
      <c r="C1841" s="9">
        <f t="shared" si="114"/>
        <v>0</v>
      </c>
      <c r="D1841" s="7" t="s">
        <v>1716</v>
      </c>
      <c r="E1841" s="8">
        <v>994</v>
      </c>
      <c r="F1841" s="8">
        <v>1611</v>
      </c>
      <c r="G1841" s="8">
        <v>56059</v>
      </c>
      <c r="H1841" s="8">
        <v>94207</v>
      </c>
      <c r="I1841" s="8">
        <v>885249.4955001832</v>
      </c>
      <c r="J1841" s="8">
        <v>500</v>
      </c>
      <c r="K1841" s="8">
        <v>500</v>
      </c>
      <c r="L1841" s="7">
        <f t="shared" si="115"/>
        <v>151877</v>
      </c>
      <c r="M1841" s="7">
        <f t="shared" si="112"/>
        <v>1037126.4955001832</v>
      </c>
      <c r="N1841" s="8"/>
      <c r="O1841" s="8"/>
    </row>
    <row r="1842" spans="1:15" x14ac:dyDescent="0.25">
      <c r="A1842" s="9">
        <v>70503</v>
      </c>
      <c r="B1842" s="9">
        <f t="shared" si="113"/>
        <v>7</v>
      </c>
      <c r="C1842" s="9">
        <f t="shared" si="114"/>
        <v>0</v>
      </c>
      <c r="D1842" s="7" t="s">
        <v>1717</v>
      </c>
      <c r="E1842" s="8">
        <v>2595</v>
      </c>
      <c r="F1842" s="8">
        <v>2963</v>
      </c>
      <c r="G1842" s="8">
        <v>199859</v>
      </c>
      <c r="H1842" s="8">
        <v>402918</v>
      </c>
      <c r="I1842" s="8">
        <v>2338036.240821321</v>
      </c>
      <c r="J1842" s="8">
        <v>500</v>
      </c>
      <c r="K1842" s="8">
        <v>500</v>
      </c>
      <c r="L1842" s="7">
        <f t="shared" si="115"/>
        <v>605740</v>
      </c>
      <c r="M1842" s="7">
        <f t="shared" si="112"/>
        <v>2943776.240821321</v>
      </c>
      <c r="N1842" s="8"/>
      <c r="O1842" s="8"/>
    </row>
    <row r="1843" spans="1:15" x14ac:dyDescent="0.25">
      <c r="A1843" s="9">
        <v>70504</v>
      </c>
      <c r="B1843" s="9">
        <f t="shared" si="113"/>
        <v>7</v>
      </c>
      <c r="C1843" s="9">
        <f t="shared" si="114"/>
        <v>0</v>
      </c>
      <c r="D1843" s="7" t="s">
        <v>1718</v>
      </c>
      <c r="E1843" s="8">
        <v>1517</v>
      </c>
      <c r="F1843" s="8">
        <v>12924</v>
      </c>
      <c r="G1843" s="8">
        <v>74877</v>
      </c>
      <c r="H1843" s="8">
        <v>60954</v>
      </c>
      <c r="I1843" s="8">
        <v>1337562.1294556966</v>
      </c>
      <c r="J1843" s="8">
        <v>500</v>
      </c>
      <c r="K1843" s="8">
        <v>500</v>
      </c>
      <c r="L1843" s="7">
        <f t="shared" si="115"/>
        <v>148755</v>
      </c>
      <c r="M1843" s="7">
        <f t="shared" si="112"/>
        <v>1486317.1294556966</v>
      </c>
      <c r="N1843" s="8"/>
      <c r="O1843" s="8"/>
    </row>
    <row r="1844" spans="1:15" x14ac:dyDescent="0.25">
      <c r="A1844" s="9">
        <v>70505</v>
      </c>
      <c r="B1844" s="9">
        <f t="shared" si="113"/>
        <v>7</v>
      </c>
      <c r="C1844" s="9">
        <f t="shared" si="114"/>
        <v>0</v>
      </c>
      <c r="D1844" s="7" t="s">
        <v>1719</v>
      </c>
      <c r="E1844" s="8">
        <v>3342</v>
      </c>
      <c r="F1844" s="8">
        <v>8272</v>
      </c>
      <c r="G1844" s="8">
        <v>193300</v>
      </c>
      <c r="H1844" s="8">
        <v>194533</v>
      </c>
      <c r="I1844" s="8">
        <v>2905515.2880792627</v>
      </c>
      <c r="J1844" s="8">
        <v>500</v>
      </c>
      <c r="K1844" s="8">
        <v>500</v>
      </c>
      <c r="L1844" s="7">
        <f t="shared" si="115"/>
        <v>396105</v>
      </c>
      <c r="M1844" s="7">
        <f t="shared" si="112"/>
        <v>3301620.2880792627</v>
      </c>
      <c r="N1844" s="8"/>
      <c r="O1844" s="8"/>
    </row>
    <row r="1845" spans="1:15" x14ac:dyDescent="0.25">
      <c r="A1845" s="9">
        <v>70506</v>
      </c>
      <c r="B1845" s="9">
        <f t="shared" si="113"/>
        <v>7</v>
      </c>
      <c r="C1845" s="9">
        <f t="shared" si="114"/>
        <v>0</v>
      </c>
      <c r="D1845" s="7" t="s">
        <v>1720</v>
      </c>
      <c r="E1845" s="8">
        <v>2873</v>
      </c>
      <c r="F1845" s="8">
        <v>1520</v>
      </c>
      <c r="G1845" s="8">
        <v>323542</v>
      </c>
      <c r="H1845" s="8">
        <v>1550552</v>
      </c>
      <c r="I1845" s="8">
        <v>2449551.5475750654</v>
      </c>
      <c r="J1845" s="8">
        <v>500</v>
      </c>
      <c r="K1845" s="8">
        <v>500</v>
      </c>
      <c r="L1845" s="7">
        <f t="shared" si="115"/>
        <v>1875614</v>
      </c>
      <c r="M1845" s="7">
        <f t="shared" si="112"/>
        <v>4325165.5475750659</v>
      </c>
      <c r="N1845" s="8"/>
      <c r="O1845" s="8"/>
    </row>
    <row r="1846" spans="1:15" x14ac:dyDescent="0.25">
      <c r="A1846" s="9">
        <v>70508</v>
      </c>
      <c r="B1846" s="9">
        <f t="shared" si="113"/>
        <v>7</v>
      </c>
      <c r="C1846" s="9">
        <f t="shared" si="114"/>
        <v>0</v>
      </c>
      <c r="D1846" s="7" t="s">
        <v>1721</v>
      </c>
      <c r="E1846" s="8">
        <v>5395</v>
      </c>
      <c r="F1846" s="8">
        <v>9841</v>
      </c>
      <c r="G1846" s="8">
        <v>382070</v>
      </c>
      <c r="H1846" s="8">
        <v>1546865</v>
      </c>
      <c r="I1846" s="8">
        <v>4689595.4179085344</v>
      </c>
      <c r="J1846" s="8">
        <v>500</v>
      </c>
      <c r="K1846" s="8">
        <v>500</v>
      </c>
      <c r="L1846" s="7">
        <f t="shared" si="115"/>
        <v>1938776</v>
      </c>
      <c r="M1846" s="7">
        <f t="shared" si="112"/>
        <v>6628371.4179085344</v>
      </c>
      <c r="N1846" s="8"/>
      <c r="O1846" s="8"/>
    </row>
    <row r="1847" spans="1:15" x14ac:dyDescent="0.25">
      <c r="A1847" s="9">
        <v>70509</v>
      </c>
      <c r="B1847" s="9">
        <f t="shared" si="113"/>
        <v>7</v>
      </c>
      <c r="C1847" s="9">
        <f t="shared" si="114"/>
        <v>0</v>
      </c>
      <c r="D1847" s="7" t="s">
        <v>1722</v>
      </c>
      <c r="E1847" s="8">
        <v>2718</v>
      </c>
      <c r="F1847" s="8">
        <v>5572</v>
      </c>
      <c r="G1847" s="8">
        <v>511920</v>
      </c>
      <c r="H1847" s="8">
        <v>940783</v>
      </c>
      <c r="I1847" s="8">
        <v>2797455.5382006997</v>
      </c>
      <c r="J1847" s="8">
        <v>500</v>
      </c>
      <c r="K1847" s="8">
        <v>500</v>
      </c>
      <c r="L1847" s="7">
        <f t="shared" si="115"/>
        <v>1458275</v>
      </c>
      <c r="M1847" s="7">
        <f t="shared" si="112"/>
        <v>4255730.5382006997</v>
      </c>
      <c r="N1847" s="8"/>
      <c r="O1847" s="8"/>
    </row>
    <row r="1848" spans="1:15" x14ac:dyDescent="0.25">
      <c r="A1848" s="9">
        <v>70510</v>
      </c>
      <c r="B1848" s="9">
        <f t="shared" si="113"/>
        <v>7</v>
      </c>
      <c r="C1848" s="9">
        <f t="shared" si="114"/>
        <v>0</v>
      </c>
      <c r="D1848" s="7" t="s">
        <v>1723</v>
      </c>
      <c r="E1848" s="8">
        <v>1470</v>
      </c>
      <c r="F1848" s="8">
        <v>5875</v>
      </c>
      <c r="G1848" s="8">
        <v>96022</v>
      </c>
      <c r="H1848" s="8">
        <v>337284</v>
      </c>
      <c r="I1848" s="8">
        <v>1275951.3961533583</v>
      </c>
      <c r="J1848" s="8">
        <v>500</v>
      </c>
      <c r="K1848" s="8">
        <v>500</v>
      </c>
      <c r="L1848" s="7">
        <f t="shared" si="115"/>
        <v>439181</v>
      </c>
      <c r="M1848" s="7">
        <f t="shared" si="112"/>
        <v>1715132.3961533583</v>
      </c>
      <c r="N1848" s="8"/>
      <c r="O1848" s="8"/>
    </row>
    <row r="1849" spans="1:15" x14ac:dyDescent="0.25">
      <c r="A1849" s="9">
        <v>70511</v>
      </c>
      <c r="B1849" s="9">
        <f t="shared" si="113"/>
        <v>7</v>
      </c>
      <c r="C1849" s="9">
        <f t="shared" si="114"/>
        <v>0</v>
      </c>
      <c r="D1849" s="7" t="s">
        <v>1724</v>
      </c>
      <c r="E1849" s="8">
        <v>5554</v>
      </c>
      <c r="F1849" s="8">
        <v>5700</v>
      </c>
      <c r="G1849" s="8">
        <v>423591</v>
      </c>
      <c r="H1849" s="8">
        <v>1923419</v>
      </c>
      <c r="I1849" s="8">
        <v>4726289.0323350346</v>
      </c>
      <c r="J1849" s="8">
        <v>500</v>
      </c>
      <c r="K1849" s="8">
        <v>500</v>
      </c>
      <c r="L1849" s="7">
        <f t="shared" si="115"/>
        <v>2352710</v>
      </c>
      <c r="M1849" s="7">
        <f t="shared" si="112"/>
        <v>7078999.0323350346</v>
      </c>
      <c r="N1849" s="8"/>
      <c r="O1849" s="8"/>
    </row>
    <row r="1850" spans="1:15" x14ac:dyDescent="0.25">
      <c r="A1850" s="9">
        <v>70512</v>
      </c>
      <c r="B1850" s="9">
        <f t="shared" si="113"/>
        <v>7</v>
      </c>
      <c r="C1850" s="9">
        <f t="shared" si="114"/>
        <v>0</v>
      </c>
      <c r="D1850" s="7" t="s">
        <v>1725</v>
      </c>
      <c r="E1850" s="8">
        <v>4688</v>
      </c>
      <c r="F1850" s="8">
        <v>5176</v>
      </c>
      <c r="G1850" s="8">
        <v>368458</v>
      </c>
      <c r="H1850" s="8">
        <v>1259116</v>
      </c>
      <c r="I1850" s="8">
        <v>4121251.9384226287</v>
      </c>
      <c r="J1850" s="8">
        <v>500</v>
      </c>
      <c r="K1850" s="8">
        <v>500</v>
      </c>
      <c r="L1850" s="7">
        <f t="shared" si="115"/>
        <v>1632750</v>
      </c>
      <c r="M1850" s="7">
        <f t="shared" si="112"/>
        <v>5754001.9384226287</v>
      </c>
      <c r="N1850" s="8"/>
      <c r="O1850" s="8"/>
    </row>
    <row r="1851" spans="1:15" x14ac:dyDescent="0.25">
      <c r="A1851" s="9">
        <v>70513</v>
      </c>
      <c r="B1851" s="9">
        <f t="shared" si="113"/>
        <v>7</v>
      </c>
      <c r="C1851" s="9">
        <f t="shared" si="114"/>
        <v>1</v>
      </c>
      <c r="D1851" s="7" t="s">
        <v>1726</v>
      </c>
      <c r="E1851" s="8">
        <v>18405</v>
      </c>
      <c r="F1851" s="8">
        <v>5083</v>
      </c>
      <c r="G1851" s="8">
        <v>1332434</v>
      </c>
      <c r="H1851" s="8">
        <v>8220441</v>
      </c>
      <c r="I1851" s="8">
        <v>19192104.656420495</v>
      </c>
      <c r="J1851" s="8">
        <v>500</v>
      </c>
      <c r="K1851" s="8">
        <v>500</v>
      </c>
      <c r="L1851" s="7">
        <f t="shared" si="115"/>
        <v>9557958</v>
      </c>
      <c r="M1851" s="7">
        <f t="shared" si="112"/>
        <v>28750062.656420495</v>
      </c>
      <c r="N1851" s="8"/>
      <c r="O1851" s="8"/>
    </row>
    <row r="1852" spans="1:15" x14ac:dyDescent="0.25">
      <c r="A1852" s="9">
        <v>70514</v>
      </c>
      <c r="B1852" s="9">
        <f t="shared" si="113"/>
        <v>7</v>
      </c>
      <c r="C1852" s="9">
        <f t="shared" si="114"/>
        <v>0</v>
      </c>
      <c r="D1852" s="7" t="s">
        <v>1727</v>
      </c>
      <c r="E1852" s="8">
        <v>4164</v>
      </c>
      <c r="F1852" s="8">
        <v>5970</v>
      </c>
      <c r="G1852" s="8">
        <v>386297</v>
      </c>
      <c r="H1852" s="8">
        <v>8265684</v>
      </c>
      <c r="I1852" s="8">
        <v>3378875.4834252843</v>
      </c>
      <c r="J1852" s="8">
        <v>500</v>
      </c>
      <c r="K1852" s="8">
        <v>350</v>
      </c>
      <c r="L1852" s="7">
        <f t="shared" si="115"/>
        <v>8823506.8571428563</v>
      </c>
      <c r="M1852" s="7">
        <f t="shared" si="112"/>
        <v>12202382.34056814</v>
      </c>
      <c r="N1852" s="8"/>
      <c r="O1852" s="8"/>
    </row>
    <row r="1853" spans="1:15" x14ac:dyDescent="0.25">
      <c r="A1853" s="9">
        <v>70515</v>
      </c>
      <c r="B1853" s="9">
        <f t="shared" si="113"/>
        <v>7</v>
      </c>
      <c r="C1853" s="9">
        <f t="shared" si="114"/>
        <v>0</v>
      </c>
      <c r="D1853" s="7" t="s">
        <v>1728</v>
      </c>
      <c r="E1853" s="8">
        <v>3861</v>
      </c>
      <c r="F1853" s="8">
        <v>7677</v>
      </c>
      <c r="G1853" s="8">
        <v>370973</v>
      </c>
      <c r="H1853" s="8">
        <v>3425979</v>
      </c>
      <c r="I1853" s="8">
        <v>3071487.5410888344</v>
      </c>
      <c r="J1853" s="8">
        <v>500</v>
      </c>
      <c r="K1853" s="8">
        <v>500</v>
      </c>
      <c r="L1853" s="7">
        <f t="shared" si="115"/>
        <v>3804629</v>
      </c>
      <c r="M1853" s="7">
        <f t="shared" si="112"/>
        <v>6876116.5410888344</v>
      </c>
      <c r="N1853" s="8"/>
      <c r="O1853" s="8"/>
    </row>
    <row r="1854" spans="1:15" x14ac:dyDescent="0.25">
      <c r="A1854" s="9">
        <v>70516</v>
      </c>
      <c r="B1854" s="9">
        <f t="shared" si="113"/>
        <v>7</v>
      </c>
      <c r="C1854" s="9">
        <f t="shared" si="114"/>
        <v>0</v>
      </c>
      <c r="D1854" s="7" t="s">
        <v>1729</v>
      </c>
      <c r="E1854" s="8">
        <v>352</v>
      </c>
      <c r="F1854" s="8">
        <v>555</v>
      </c>
      <c r="G1854" s="8">
        <v>25923</v>
      </c>
      <c r="H1854" s="8">
        <v>63900</v>
      </c>
      <c r="I1854" s="8">
        <v>313922.84452426597</v>
      </c>
      <c r="J1854" s="8">
        <v>500</v>
      </c>
      <c r="K1854" s="8">
        <v>500</v>
      </c>
      <c r="L1854" s="7">
        <f t="shared" si="115"/>
        <v>90378</v>
      </c>
      <c r="M1854" s="7">
        <f t="shared" si="112"/>
        <v>404300.84452426597</v>
      </c>
      <c r="N1854" s="8"/>
      <c r="O1854" s="8"/>
    </row>
    <row r="1855" spans="1:15" x14ac:dyDescent="0.25">
      <c r="A1855" s="9">
        <v>70517</v>
      </c>
      <c r="B1855" s="9">
        <f t="shared" si="113"/>
        <v>7</v>
      </c>
      <c r="C1855" s="9">
        <f t="shared" si="114"/>
        <v>0</v>
      </c>
      <c r="D1855" s="7" t="s">
        <v>1730</v>
      </c>
      <c r="E1855" s="8">
        <v>3236</v>
      </c>
      <c r="F1855" s="8">
        <v>5104</v>
      </c>
      <c r="G1855" s="8">
        <v>176604</v>
      </c>
      <c r="H1855" s="8">
        <v>479912</v>
      </c>
      <c r="I1855" s="8">
        <v>2809532.1308043119</v>
      </c>
      <c r="J1855" s="8">
        <v>500</v>
      </c>
      <c r="K1855" s="8">
        <v>500</v>
      </c>
      <c r="L1855" s="7">
        <f t="shared" si="115"/>
        <v>661620</v>
      </c>
      <c r="M1855" s="7">
        <f t="shared" si="112"/>
        <v>3471152.1308043119</v>
      </c>
      <c r="N1855" s="8"/>
      <c r="O1855" s="8"/>
    </row>
    <row r="1856" spans="1:15" x14ac:dyDescent="0.25">
      <c r="A1856" s="9">
        <v>70518</v>
      </c>
      <c r="B1856" s="9">
        <f t="shared" si="113"/>
        <v>7</v>
      </c>
      <c r="C1856" s="9">
        <f t="shared" si="114"/>
        <v>0</v>
      </c>
      <c r="D1856" s="7" t="s">
        <v>1731</v>
      </c>
      <c r="E1856" s="8">
        <v>2641</v>
      </c>
      <c r="F1856" s="8">
        <v>2196</v>
      </c>
      <c r="G1856" s="8">
        <v>209104</v>
      </c>
      <c r="H1856" s="8">
        <v>694959</v>
      </c>
      <c r="I1856" s="8">
        <v>2253921.8962645209</v>
      </c>
      <c r="J1856" s="8">
        <v>500</v>
      </c>
      <c r="K1856" s="8">
        <v>500</v>
      </c>
      <c r="L1856" s="7">
        <f t="shared" si="115"/>
        <v>906259</v>
      </c>
      <c r="M1856" s="7">
        <f t="shared" si="112"/>
        <v>3160180.8962645209</v>
      </c>
      <c r="N1856" s="8"/>
      <c r="O1856" s="8"/>
    </row>
    <row r="1857" spans="1:15" x14ac:dyDescent="0.25">
      <c r="A1857" s="9">
        <v>70519</v>
      </c>
      <c r="B1857" s="9">
        <f t="shared" si="113"/>
        <v>7</v>
      </c>
      <c r="C1857" s="9">
        <f t="shared" si="114"/>
        <v>0</v>
      </c>
      <c r="D1857" s="7" t="s">
        <v>1732</v>
      </c>
      <c r="E1857" s="8">
        <v>690</v>
      </c>
      <c r="F1857" s="8">
        <v>3175</v>
      </c>
      <c r="G1857" s="8">
        <v>40642</v>
      </c>
      <c r="H1857" s="8">
        <v>30090</v>
      </c>
      <c r="I1857" s="8">
        <v>598909.63078678923</v>
      </c>
      <c r="J1857" s="8">
        <v>500</v>
      </c>
      <c r="K1857" s="8">
        <v>500</v>
      </c>
      <c r="L1857" s="7">
        <f t="shared" si="115"/>
        <v>73907</v>
      </c>
      <c r="M1857" s="7">
        <f t="shared" si="112"/>
        <v>672816.63078678923</v>
      </c>
      <c r="N1857" s="8"/>
      <c r="O1857" s="8"/>
    </row>
    <row r="1858" spans="1:15" x14ac:dyDescent="0.25">
      <c r="A1858" s="9">
        <v>70520</v>
      </c>
      <c r="B1858" s="9">
        <f t="shared" si="113"/>
        <v>7</v>
      </c>
      <c r="C1858" s="9">
        <f t="shared" si="114"/>
        <v>0</v>
      </c>
      <c r="D1858" s="7" t="s">
        <v>1733</v>
      </c>
      <c r="E1858" s="8">
        <v>2400</v>
      </c>
      <c r="F1858" s="8">
        <v>6408</v>
      </c>
      <c r="G1858" s="8">
        <v>175075</v>
      </c>
      <c r="H1858" s="8">
        <v>1244876</v>
      </c>
      <c r="I1858" s="8">
        <v>1954200.9408663127</v>
      </c>
      <c r="J1858" s="8">
        <v>500</v>
      </c>
      <c r="K1858" s="8">
        <v>500</v>
      </c>
      <c r="L1858" s="7">
        <f t="shared" si="115"/>
        <v>1426359</v>
      </c>
      <c r="M1858" s="7">
        <f t="shared" si="112"/>
        <v>3380559.9408663129</v>
      </c>
      <c r="N1858" s="8"/>
      <c r="O1858" s="8"/>
    </row>
    <row r="1859" spans="1:15" x14ac:dyDescent="0.25">
      <c r="A1859" s="9">
        <v>70521</v>
      </c>
      <c r="B1859" s="9">
        <f t="shared" si="113"/>
        <v>7</v>
      </c>
      <c r="C1859" s="9">
        <f t="shared" si="114"/>
        <v>0</v>
      </c>
      <c r="D1859" s="7" t="s">
        <v>1734</v>
      </c>
      <c r="E1859" s="8">
        <v>400</v>
      </c>
      <c r="F1859" s="8">
        <v>0</v>
      </c>
      <c r="G1859" s="8">
        <v>21872</v>
      </c>
      <c r="H1859" s="8">
        <v>203571</v>
      </c>
      <c r="I1859" s="8">
        <v>392288.14767728874</v>
      </c>
      <c r="J1859" s="8">
        <v>500</v>
      </c>
      <c r="K1859" s="8">
        <v>500</v>
      </c>
      <c r="L1859" s="7">
        <f t="shared" si="115"/>
        <v>225443</v>
      </c>
      <c r="M1859" s="7">
        <f t="shared" si="112"/>
        <v>617731.14767728874</v>
      </c>
      <c r="N1859" s="8"/>
      <c r="O1859" s="8"/>
    </row>
    <row r="1860" spans="1:15" x14ac:dyDescent="0.25">
      <c r="A1860" s="9">
        <v>70522</v>
      </c>
      <c r="B1860" s="9">
        <f t="shared" si="113"/>
        <v>7</v>
      </c>
      <c r="C1860" s="9">
        <f t="shared" si="114"/>
        <v>0</v>
      </c>
      <c r="D1860" s="7" t="s">
        <v>1735</v>
      </c>
      <c r="E1860" s="8">
        <v>2735</v>
      </c>
      <c r="F1860" s="8">
        <v>4271</v>
      </c>
      <c r="G1860" s="8">
        <v>235679</v>
      </c>
      <c r="H1860" s="8">
        <v>445271</v>
      </c>
      <c r="I1860" s="8">
        <v>2506801.0617651567</v>
      </c>
      <c r="J1860" s="8">
        <v>500</v>
      </c>
      <c r="K1860" s="8">
        <v>500</v>
      </c>
      <c r="L1860" s="7">
        <f t="shared" si="115"/>
        <v>685221</v>
      </c>
      <c r="M1860" s="7">
        <f t="shared" si="112"/>
        <v>3192022.0617651567</v>
      </c>
      <c r="N1860" s="8"/>
      <c r="O1860" s="8"/>
    </row>
    <row r="1861" spans="1:15" x14ac:dyDescent="0.25">
      <c r="A1861" s="9">
        <v>70523</v>
      </c>
      <c r="B1861" s="9">
        <f t="shared" si="113"/>
        <v>7</v>
      </c>
      <c r="C1861" s="9">
        <f t="shared" si="114"/>
        <v>0</v>
      </c>
      <c r="D1861" s="7" t="s">
        <v>1736</v>
      </c>
      <c r="E1861" s="8">
        <v>475</v>
      </c>
      <c r="F1861" s="8">
        <v>2261</v>
      </c>
      <c r="G1861" s="8">
        <v>25441</v>
      </c>
      <c r="H1861" s="8">
        <v>14856</v>
      </c>
      <c r="I1861" s="8">
        <v>421670.44608686824</v>
      </c>
      <c r="J1861" s="8">
        <v>500</v>
      </c>
      <c r="K1861" s="8">
        <v>500</v>
      </c>
      <c r="L1861" s="7">
        <f t="shared" si="115"/>
        <v>42558</v>
      </c>
      <c r="M1861" s="7">
        <f t="shared" si="112"/>
        <v>464228.44608686824</v>
      </c>
      <c r="N1861" s="8"/>
      <c r="O1861" s="8"/>
    </row>
    <row r="1862" spans="1:15" x14ac:dyDescent="0.25">
      <c r="A1862" s="9">
        <v>70524</v>
      </c>
      <c r="B1862" s="9">
        <f t="shared" si="113"/>
        <v>7</v>
      </c>
      <c r="C1862" s="9">
        <f t="shared" si="114"/>
        <v>0</v>
      </c>
      <c r="D1862" s="7" t="s">
        <v>1737</v>
      </c>
      <c r="E1862" s="8">
        <v>1359</v>
      </c>
      <c r="F1862" s="8">
        <v>4159</v>
      </c>
      <c r="G1862" s="8">
        <v>167850</v>
      </c>
      <c r="H1862" s="8">
        <v>290448</v>
      </c>
      <c r="I1862" s="8">
        <v>1341795.4982535699</v>
      </c>
      <c r="J1862" s="8">
        <v>500</v>
      </c>
      <c r="K1862" s="8">
        <v>500</v>
      </c>
      <c r="L1862" s="7">
        <f t="shared" si="115"/>
        <v>462457</v>
      </c>
      <c r="M1862" s="7">
        <f t="shared" ref="M1862:M1925" si="116">L1862+I1862</f>
        <v>1804252.4982535699</v>
      </c>
      <c r="N1862" s="8"/>
      <c r="O1862" s="8"/>
    </row>
    <row r="1863" spans="1:15" x14ac:dyDescent="0.25">
      <c r="A1863" s="9">
        <v>70525</v>
      </c>
      <c r="B1863" s="9">
        <f t="shared" ref="B1863:B1926" si="117">INT(A1863/10000)</f>
        <v>7</v>
      </c>
      <c r="C1863" s="9">
        <f t="shared" ref="C1863:C1926" si="118">IF(E1863&lt;=10000,0,IF(E1863&lt;=20000,1,IF(E1863&lt;=50000,2,3)))</f>
        <v>0</v>
      </c>
      <c r="D1863" s="7" t="s">
        <v>1738</v>
      </c>
      <c r="E1863" s="8">
        <v>2330</v>
      </c>
      <c r="F1863" s="8">
        <v>5483</v>
      </c>
      <c r="G1863" s="8">
        <v>169223</v>
      </c>
      <c r="H1863" s="8">
        <v>626574</v>
      </c>
      <c r="I1863" s="8">
        <v>1967589.8270234964</v>
      </c>
      <c r="J1863" s="8">
        <v>500</v>
      </c>
      <c r="K1863" s="8">
        <v>500</v>
      </c>
      <c r="L1863" s="7">
        <f t="shared" ref="L1863:L1926" si="119">F1863/J1863*500+G1863/K1863*500+H1863</f>
        <v>801280</v>
      </c>
      <c r="M1863" s="7">
        <f t="shared" si="116"/>
        <v>2768869.8270234964</v>
      </c>
      <c r="N1863" s="8"/>
      <c r="O1863" s="8"/>
    </row>
    <row r="1864" spans="1:15" x14ac:dyDescent="0.25">
      <c r="A1864" s="9">
        <v>70526</v>
      </c>
      <c r="B1864" s="9">
        <f t="shared" si="117"/>
        <v>7</v>
      </c>
      <c r="C1864" s="9">
        <f t="shared" si="118"/>
        <v>0</v>
      </c>
      <c r="D1864" s="7" t="s">
        <v>1739</v>
      </c>
      <c r="E1864" s="8">
        <v>3535</v>
      </c>
      <c r="F1864" s="8">
        <v>8010</v>
      </c>
      <c r="G1864" s="8">
        <v>345626</v>
      </c>
      <c r="H1864" s="8">
        <v>965963</v>
      </c>
      <c r="I1864" s="8">
        <v>3430168.9643548857</v>
      </c>
      <c r="J1864" s="8">
        <v>500</v>
      </c>
      <c r="K1864" s="8">
        <v>500</v>
      </c>
      <c r="L1864" s="7">
        <f t="shared" si="119"/>
        <v>1319599</v>
      </c>
      <c r="M1864" s="7">
        <f t="shared" si="116"/>
        <v>4749767.9643548857</v>
      </c>
      <c r="N1864" s="8"/>
      <c r="O1864" s="8"/>
    </row>
    <row r="1865" spans="1:15" x14ac:dyDescent="0.25">
      <c r="A1865" s="9">
        <v>70527</v>
      </c>
      <c r="B1865" s="9">
        <f t="shared" si="117"/>
        <v>7</v>
      </c>
      <c r="C1865" s="9">
        <f t="shared" si="118"/>
        <v>0</v>
      </c>
      <c r="D1865" s="7" t="s">
        <v>1740</v>
      </c>
      <c r="E1865" s="8">
        <v>2881</v>
      </c>
      <c r="F1865" s="8">
        <v>14396</v>
      </c>
      <c r="G1865" s="8">
        <v>278303</v>
      </c>
      <c r="H1865" s="8">
        <v>366743</v>
      </c>
      <c r="I1865" s="8">
        <v>2650692.3966023596</v>
      </c>
      <c r="J1865" s="8">
        <v>500</v>
      </c>
      <c r="K1865" s="8">
        <v>500</v>
      </c>
      <c r="L1865" s="7">
        <f t="shared" si="119"/>
        <v>659442</v>
      </c>
      <c r="M1865" s="7">
        <f t="shared" si="116"/>
        <v>3310134.3966023596</v>
      </c>
      <c r="N1865" s="8"/>
      <c r="O1865" s="8"/>
    </row>
    <row r="1866" spans="1:15" x14ac:dyDescent="0.25">
      <c r="A1866" s="9">
        <v>70528</v>
      </c>
      <c r="B1866" s="9">
        <f t="shared" si="117"/>
        <v>7</v>
      </c>
      <c r="C1866" s="9">
        <f t="shared" si="118"/>
        <v>0</v>
      </c>
      <c r="D1866" s="7" t="s">
        <v>1741</v>
      </c>
      <c r="E1866" s="8">
        <v>1865</v>
      </c>
      <c r="F1866" s="8">
        <v>5503</v>
      </c>
      <c r="G1866" s="8">
        <v>127201</v>
      </c>
      <c r="H1866" s="8">
        <v>82111</v>
      </c>
      <c r="I1866" s="8">
        <v>1619430.3238701629</v>
      </c>
      <c r="J1866" s="8">
        <v>500</v>
      </c>
      <c r="K1866" s="8">
        <v>500</v>
      </c>
      <c r="L1866" s="7">
        <f t="shared" si="119"/>
        <v>214815</v>
      </c>
      <c r="M1866" s="7">
        <f t="shared" si="116"/>
        <v>1834245.3238701629</v>
      </c>
      <c r="N1866" s="8"/>
      <c r="O1866" s="8"/>
    </row>
    <row r="1867" spans="1:15" x14ac:dyDescent="0.25">
      <c r="A1867" s="9">
        <v>70529</v>
      </c>
      <c r="B1867" s="9">
        <f t="shared" si="117"/>
        <v>7</v>
      </c>
      <c r="C1867" s="9">
        <f t="shared" si="118"/>
        <v>0</v>
      </c>
      <c r="D1867" s="7" t="s">
        <v>1742</v>
      </c>
      <c r="E1867" s="8">
        <v>1843</v>
      </c>
      <c r="F1867" s="8">
        <v>5617</v>
      </c>
      <c r="G1867" s="8">
        <v>252110</v>
      </c>
      <c r="H1867" s="8">
        <v>290549</v>
      </c>
      <c r="I1867" s="8">
        <v>1818484.301273172</v>
      </c>
      <c r="J1867" s="8">
        <v>500</v>
      </c>
      <c r="K1867" s="8">
        <v>500</v>
      </c>
      <c r="L1867" s="7">
        <f t="shared" si="119"/>
        <v>548276</v>
      </c>
      <c r="M1867" s="7">
        <f t="shared" si="116"/>
        <v>2366760.3012731718</v>
      </c>
      <c r="N1867" s="8"/>
      <c r="O1867" s="8"/>
    </row>
    <row r="1868" spans="1:15" x14ac:dyDescent="0.25">
      <c r="A1868" s="9">
        <v>70530</v>
      </c>
      <c r="B1868" s="9">
        <f t="shared" si="117"/>
        <v>7</v>
      </c>
      <c r="C1868" s="9">
        <f t="shared" si="118"/>
        <v>0</v>
      </c>
      <c r="D1868" s="7" t="s">
        <v>1743</v>
      </c>
      <c r="E1868" s="8">
        <v>4204</v>
      </c>
      <c r="F1868" s="8">
        <v>10421</v>
      </c>
      <c r="G1868" s="8">
        <v>461604</v>
      </c>
      <c r="H1868" s="8">
        <v>599701</v>
      </c>
      <c r="I1868" s="8">
        <v>4136954.7653206429</v>
      </c>
      <c r="J1868" s="8">
        <v>500</v>
      </c>
      <c r="K1868" s="8">
        <v>500</v>
      </c>
      <c r="L1868" s="7">
        <f t="shared" si="119"/>
        <v>1071726</v>
      </c>
      <c r="M1868" s="7">
        <f t="shared" si="116"/>
        <v>5208680.7653206429</v>
      </c>
      <c r="N1868" s="8"/>
      <c r="O1868" s="8"/>
    </row>
    <row r="1869" spans="1:15" x14ac:dyDescent="0.25">
      <c r="A1869" s="9">
        <v>70531</v>
      </c>
      <c r="B1869" s="9">
        <f t="shared" si="117"/>
        <v>7</v>
      </c>
      <c r="C1869" s="9">
        <f t="shared" si="118"/>
        <v>1</v>
      </c>
      <c r="D1869" s="7" t="s">
        <v>1744</v>
      </c>
      <c r="E1869" s="8">
        <v>13020</v>
      </c>
      <c r="F1869" s="8">
        <v>7643</v>
      </c>
      <c r="G1869" s="8">
        <v>1131642</v>
      </c>
      <c r="H1869" s="8">
        <v>6709744</v>
      </c>
      <c r="I1869" s="8">
        <v>13026056.381732527</v>
      </c>
      <c r="J1869" s="8">
        <v>500</v>
      </c>
      <c r="K1869" s="8">
        <v>500</v>
      </c>
      <c r="L1869" s="7">
        <f t="shared" si="119"/>
        <v>7849029</v>
      </c>
      <c r="M1869" s="7">
        <f t="shared" si="116"/>
        <v>20875085.381732527</v>
      </c>
      <c r="N1869" s="8"/>
      <c r="O1869" s="8"/>
    </row>
    <row r="1870" spans="1:15" x14ac:dyDescent="0.25">
      <c r="A1870" s="9">
        <v>70601</v>
      </c>
      <c r="B1870" s="9">
        <f t="shared" si="117"/>
        <v>7</v>
      </c>
      <c r="C1870" s="9">
        <f t="shared" si="118"/>
        <v>0</v>
      </c>
      <c r="D1870" s="7" t="s">
        <v>1745</v>
      </c>
      <c r="E1870" s="8">
        <v>369</v>
      </c>
      <c r="F1870" s="8">
        <v>485</v>
      </c>
      <c r="G1870" s="8">
        <v>12128</v>
      </c>
      <c r="H1870" s="8">
        <v>16516</v>
      </c>
      <c r="I1870" s="8">
        <v>314447.76845578669</v>
      </c>
      <c r="J1870" s="8">
        <v>500</v>
      </c>
      <c r="K1870" s="8">
        <v>500</v>
      </c>
      <c r="L1870" s="7">
        <f t="shared" si="119"/>
        <v>29129</v>
      </c>
      <c r="M1870" s="7">
        <f t="shared" si="116"/>
        <v>343576.76845578669</v>
      </c>
      <c r="N1870" s="8"/>
      <c r="O1870" s="8"/>
    </row>
    <row r="1871" spans="1:15" x14ac:dyDescent="0.25">
      <c r="A1871" s="9">
        <v>70602</v>
      </c>
      <c r="B1871" s="9">
        <f t="shared" si="117"/>
        <v>7</v>
      </c>
      <c r="C1871" s="9">
        <f t="shared" si="118"/>
        <v>0</v>
      </c>
      <c r="D1871" s="7" t="s">
        <v>1746</v>
      </c>
      <c r="E1871" s="8">
        <v>254</v>
      </c>
      <c r="F1871" s="8">
        <v>1060</v>
      </c>
      <c r="G1871" s="8">
        <v>21192</v>
      </c>
      <c r="H1871" s="8">
        <v>47088</v>
      </c>
      <c r="I1871" s="8">
        <v>269038.87421050086</v>
      </c>
      <c r="J1871" s="8">
        <v>500</v>
      </c>
      <c r="K1871" s="8">
        <v>500</v>
      </c>
      <c r="L1871" s="7">
        <f t="shared" si="119"/>
        <v>69340</v>
      </c>
      <c r="M1871" s="7">
        <f t="shared" si="116"/>
        <v>338378.87421050086</v>
      </c>
      <c r="N1871" s="8"/>
      <c r="O1871" s="8"/>
    </row>
    <row r="1872" spans="1:15" x14ac:dyDescent="0.25">
      <c r="A1872" s="9">
        <v>70603</v>
      </c>
      <c r="B1872" s="9">
        <f t="shared" si="117"/>
        <v>7</v>
      </c>
      <c r="C1872" s="9">
        <f t="shared" si="118"/>
        <v>0</v>
      </c>
      <c r="D1872" s="7" t="s">
        <v>1747</v>
      </c>
      <c r="E1872" s="8">
        <v>935</v>
      </c>
      <c r="F1872" s="8">
        <v>2994</v>
      </c>
      <c r="G1872" s="8">
        <v>200173</v>
      </c>
      <c r="H1872" s="8">
        <v>918752</v>
      </c>
      <c r="I1872" s="8">
        <v>1319172.3986146094</v>
      </c>
      <c r="J1872" s="8">
        <v>500</v>
      </c>
      <c r="K1872" s="8">
        <v>500</v>
      </c>
      <c r="L1872" s="7">
        <f t="shared" si="119"/>
        <v>1121919</v>
      </c>
      <c r="M1872" s="7">
        <f t="shared" si="116"/>
        <v>2441091.3986146096</v>
      </c>
      <c r="N1872" s="8"/>
      <c r="O1872" s="8"/>
    </row>
    <row r="1873" spans="1:15" x14ac:dyDescent="0.25">
      <c r="A1873" s="9">
        <v>70604</v>
      </c>
      <c r="B1873" s="9">
        <f t="shared" si="117"/>
        <v>7</v>
      </c>
      <c r="C1873" s="9">
        <f t="shared" si="118"/>
        <v>0</v>
      </c>
      <c r="D1873" s="7" t="s">
        <v>1748</v>
      </c>
      <c r="E1873" s="8">
        <v>2908</v>
      </c>
      <c r="F1873" s="8">
        <v>4187</v>
      </c>
      <c r="G1873" s="8">
        <v>135158</v>
      </c>
      <c r="H1873" s="8">
        <v>300701</v>
      </c>
      <c r="I1873" s="8">
        <v>2555284.5067745689</v>
      </c>
      <c r="J1873" s="8">
        <v>500</v>
      </c>
      <c r="K1873" s="8">
        <v>500</v>
      </c>
      <c r="L1873" s="7">
        <f t="shared" si="119"/>
        <v>440046</v>
      </c>
      <c r="M1873" s="7">
        <f t="shared" si="116"/>
        <v>2995330.5067745689</v>
      </c>
      <c r="N1873" s="8"/>
      <c r="O1873" s="8"/>
    </row>
    <row r="1874" spans="1:15" x14ac:dyDescent="0.25">
      <c r="A1874" s="9">
        <v>70605</v>
      </c>
      <c r="B1874" s="9">
        <f t="shared" si="117"/>
        <v>7</v>
      </c>
      <c r="C1874" s="9">
        <f t="shared" si="118"/>
        <v>0</v>
      </c>
      <c r="D1874" s="7" t="s">
        <v>1749</v>
      </c>
      <c r="E1874" s="8">
        <v>938</v>
      </c>
      <c r="F1874" s="8">
        <v>1365</v>
      </c>
      <c r="G1874" s="8">
        <v>63779</v>
      </c>
      <c r="H1874" s="8">
        <v>75619</v>
      </c>
      <c r="I1874" s="8">
        <v>884896.48831803189</v>
      </c>
      <c r="J1874" s="8">
        <v>500</v>
      </c>
      <c r="K1874" s="8">
        <v>500</v>
      </c>
      <c r="L1874" s="7">
        <f t="shared" si="119"/>
        <v>140763</v>
      </c>
      <c r="M1874" s="7">
        <f t="shared" si="116"/>
        <v>1025659.4883180319</v>
      </c>
      <c r="N1874" s="8"/>
      <c r="O1874" s="8"/>
    </row>
    <row r="1875" spans="1:15" x14ac:dyDescent="0.25">
      <c r="A1875" s="9">
        <v>70606</v>
      </c>
      <c r="B1875" s="9">
        <f t="shared" si="117"/>
        <v>7</v>
      </c>
      <c r="C1875" s="9">
        <f t="shared" si="118"/>
        <v>0</v>
      </c>
      <c r="D1875" s="7" t="s">
        <v>1750</v>
      </c>
      <c r="E1875" s="8">
        <v>778</v>
      </c>
      <c r="F1875" s="8">
        <v>1454</v>
      </c>
      <c r="G1875" s="8">
        <v>199043</v>
      </c>
      <c r="H1875" s="8">
        <v>331638</v>
      </c>
      <c r="I1875" s="8">
        <v>999672.9739285633</v>
      </c>
      <c r="J1875" s="8">
        <v>500</v>
      </c>
      <c r="K1875" s="8">
        <v>500</v>
      </c>
      <c r="L1875" s="7">
        <f t="shared" si="119"/>
        <v>532135</v>
      </c>
      <c r="M1875" s="7">
        <f t="shared" si="116"/>
        <v>1531807.9739285633</v>
      </c>
      <c r="N1875" s="8"/>
      <c r="O1875" s="8"/>
    </row>
    <row r="1876" spans="1:15" x14ac:dyDescent="0.25">
      <c r="A1876" s="9">
        <v>70607</v>
      </c>
      <c r="B1876" s="9">
        <f t="shared" si="117"/>
        <v>7</v>
      </c>
      <c r="C1876" s="9">
        <f t="shared" si="118"/>
        <v>0</v>
      </c>
      <c r="D1876" s="7" t="s">
        <v>1751</v>
      </c>
      <c r="E1876" s="8">
        <v>1397</v>
      </c>
      <c r="F1876" s="8">
        <v>704</v>
      </c>
      <c r="G1876" s="8">
        <v>74651</v>
      </c>
      <c r="H1876" s="8">
        <v>226680</v>
      </c>
      <c r="I1876" s="8">
        <v>1196768.2714013869</v>
      </c>
      <c r="J1876" s="8">
        <v>500</v>
      </c>
      <c r="K1876" s="8">
        <v>500</v>
      </c>
      <c r="L1876" s="7">
        <f t="shared" si="119"/>
        <v>302035</v>
      </c>
      <c r="M1876" s="7">
        <f t="shared" si="116"/>
        <v>1498803.2714013869</v>
      </c>
      <c r="N1876" s="8"/>
      <c r="O1876" s="8"/>
    </row>
    <row r="1877" spans="1:15" x14ac:dyDescent="0.25">
      <c r="A1877" s="9">
        <v>70608</v>
      </c>
      <c r="B1877" s="9">
        <f t="shared" si="117"/>
        <v>7</v>
      </c>
      <c r="C1877" s="9">
        <f t="shared" si="118"/>
        <v>0</v>
      </c>
      <c r="D1877" s="7" t="s">
        <v>1752</v>
      </c>
      <c r="E1877" s="8">
        <v>1527</v>
      </c>
      <c r="F1877" s="8">
        <v>1475</v>
      </c>
      <c r="G1877" s="8">
        <v>588079</v>
      </c>
      <c r="H1877" s="8">
        <v>1996759</v>
      </c>
      <c r="I1877" s="8">
        <v>2659594.4101241603</v>
      </c>
      <c r="J1877" s="8">
        <v>500</v>
      </c>
      <c r="K1877" s="8">
        <v>500</v>
      </c>
      <c r="L1877" s="7">
        <f t="shared" si="119"/>
        <v>2586313</v>
      </c>
      <c r="M1877" s="7">
        <f t="shared" si="116"/>
        <v>5245907.4101241603</v>
      </c>
      <c r="N1877" s="8"/>
      <c r="O1877" s="8"/>
    </row>
    <row r="1878" spans="1:15" x14ac:dyDescent="0.25">
      <c r="A1878" s="9">
        <v>70609</v>
      </c>
      <c r="B1878" s="9">
        <f t="shared" si="117"/>
        <v>7</v>
      </c>
      <c r="C1878" s="9">
        <f t="shared" si="118"/>
        <v>0</v>
      </c>
      <c r="D1878" s="7" t="s">
        <v>1753</v>
      </c>
      <c r="E1878" s="8">
        <v>2605</v>
      </c>
      <c r="F1878" s="8">
        <v>2980</v>
      </c>
      <c r="G1878" s="8">
        <v>200035</v>
      </c>
      <c r="H1878" s="8">
        <v>489429</v>
      </c>
      <c r="I1878" s="8">
        <v>2545443.671069704</v>
      </c>
      <c r="J1878" s="8">
        <v>500</v>
      </c>
      <c r="K1878" s="8">
        <v>500</v>
      </c>
      <c r="L1878" s="7">
        <f t="shared" si="119"/>
        <v>692444</v>
      </c>
      <c r="M1878" s="7">
        <f t="shared" si="116"/>
        <v>3237887.671069704</v>
      </c>
      <c r="N1878" s="8"/>
      <c r="O1878" s="8"/>
    </row>
    <row r="1879" spans="1:15" x14ac:dyDescent="0.25">
      <c r="A1879" s="9">
        <v>70610</v>
      </c>
      <c r="B1879" s="9">
        <f t="shared" si="117"/>
        <v>7</v>
      </c>
      <c r="C1879" s="9">
        <f t="shared" si="118"/>
        <v>0</v>
      </c>
      <c r="D1879" s="7" t="s">
        <v>1754</v>
      </c>
      <c r="E1879" s="8">
        <v>426</v>
      </c>
      <c r="F1879" s="8">
        <v>1270</v>
      </c>
      <c r="G1879" s="8">
        <v>15561</v>
      </c>
      <c r="H1879" s="8">
        <v>4140</v>
      </c>
      <c r="I1879" s="8">
        <v>376668.47031864605</v>
      </c>
      <c r="J1879" s="8">
        <v>500</v>
      </c>
      <c r="K1879" s="8">
        <v>500</v>
      </c>
      <c r="L1879" s="7">
        <f t="shared" si="119"/>
        <v>20971</v>
      </c>
      <c r="M1879" s="7">
        <f t="shared" si="116"/>
        <v>397639.47031864605</v>
      </c>
      <c r="N1879" s="8"/>
      <c r="O1879" s="8"/>
    </row>
    <row r="1880" spans="1:15" x14ac:dyDescent="0.25">
      <c r="A1880" s="9">
        <v>70611</v>
      </c>
      <c r="B1880" s="9">
        <f t="shared" si="117"/>
        <v>7</v>
      </c>
      <c r="C1880" s="9">
        <f t="shared" si="118"/>
        <v>0</v>
      </c>
      <c r="D1880" s="7" t="s">
        <v>1755</v>
      </c>
      <c r="E1880" s="8">
        <v>606</v>
      </c>
      <c r="F1880" s="8">
        <v>2302</v>
      </c>
      <c r="G1880" s="8">
        <v>77277</v>
      </c>
      <c r="H1880" s="8">
        <v>183959</v>
      </c>
      <c r="I1880" s="8">
        <v>722824.21239272482</v>
      </c>
      <c r="J1880" s="8">
        <v>500</v>
      </c>
      <c r="K1880" s="8">
        <v>500</v>
      </c>
      <c r="L1880" s="7">
        <f t="shared" si="119"/>
        <v>263538</v>
      </c>
      <c r="M1880" s="7">
        <f t="shared" si="116"/>
        <v>986362.21239272482</v>
      </c>
      <c r="N1880" s="8"/>
      <c r="O1880" s="8"/>
    </row>
    <row r="1881" spans="1:15" x14ac:dyDescent="0.25">
      <c r="A1881" s="9">
        <v>70612</v>
      </c>
      <c r="B1881" s="9">
        <f t="shared" si="117"/>
        <v>7</v>
      </c>
      <c r="C1881" s="9">
        <f t="shared" si="118"/>
        <v>0</v>
      </c>
      <c r="D1881" s="7" t="s">
        <v>1756</v>
      </c>
      <c r="E1881" s="8">
        <v>488</v>
      </c>
      <c r="F1881" s="8">
        <v>1362</v>
      </c>
      <c r="G1881" s="8">
        <v>18664</v>
      </c>
      <c r="H1881" s="8">
        <v>5841</v>
      </c>
      <c r="I1881" s="8">
        <v>430057.41506617365</v>
      </c>
      <c r="J1881" s="8">
        <v>500</v>
      </c>
      <c r="K1881" s="8">
        <v>500</v>
      </c>
      <c r="L1881" s="7">
        <f t="shared" si="119"/>
        <v>25867</v>
      </c>
      <c r="M1881" s="7">
        <f t="shared" si="116"/>
        <v>455924.41506617365</v>
      </c>
      <c r="N1881" s="8"/>
      <c r="O1881" s="8"/>
    </row>
    <row r="1882" spans="1:15" x14ac:dyDescent="0.25">
      <c r="A1882" s="9">
        <v>70613</v>
      </c>
      <c r="B1882" s="9">
        <f t="shared" si="117"/>
        <v>7</v>
      </c>
      <c r="C1882" s="9">
        <f t="shared" si="118"/>
        <v>0</v>
      </c>
      <c r="D1882" s="7" t="s">
        <v>1757</v>
      </c>
      <c r="E1882" s="8">
        <v>539</v>
      </c>
      <c r="F1882" s="8">
        <v>809</v>
      </c>
      <c r="G1882" s="8">
        <v>78341</v>
      </c>
      <c r="H1882" s="8">
        <v>159069</v>
      </c>
      <c r="I1882" s="8">
        <v>622647.47292673052</v>
      </c>
      <c r="J1882" s="8">
        <v>500</v>
      </c>
      <c r="K1882" s="8">
        <v>500</v>
      </c>
      <c r="L1882" s="7">
        <f t="shared" si="119"/>
        <v>238219</v>
      </c>
      <c r="M1882" s="7">
        <f t="shared" si="116"/>
        <v>860866.47292673052</v>
      </c>
      <c r="N1882" s="8"/>
      <c r="O1882" s="8"/>
    </row>
    <row r="1883" spans="1:15" x14ac:dyDescent="0.25">
      <c r="A1883" s="9">
        <v>70614</v>
      </c>
      <c r="B1883" s="9">
        <f t="shared" si="117"/>
        <v>7</v>
      </c>
      <c r="C1883" s="9">
        <f t="shared" si="118"/>
        <v>0</v>
      </c>
      <c r="D1883" s="7" t="s">
        <v>1758</v>
      </c>
      <c r="E1883" s="8">
        <v>7756</v>
      </c>
      <c r="F1883" s="8">
        <v>2594</v>
      </c>
      <c r="G1883" s="8">
        <v>629478</v>
      </c>
      <c r="H1883" s="8">
        <v>2640379</v>
      </c>
      <c r="I1883" s="8">
        <v>6759279.3101052865</v>
      </c>
      <c r="J1883" s="8">
        <v>500</v>
      </c>
      <c r="K1883" s="8">
        <v>500</v>
      </c>
      <c r="L1883" s="7">
        <f t="shared" si="119"/>
        <v>3272451</v>
      </c>
      <c r="M1883" s="7">
        <f t="shared" si="116"/>
        <v>10031730.310105287</v>
      </c>
      <c r="N1883" s="8"/>
      <c r="O1883" s="8"/>
    </row>
    <row r="1884" spans="1:15" x14ac:dyDescent="0.25">
      <c r="A1884" s="9">
        <v>70615</v>
      </c>
      <c r="B1884" s="9">
        <f t="shared" si="117"/>
        <v>7</v>
      </c>
      <c r="C1884" s="9">
        <f t="shared" si="118"/>
        <v>0</v>
      </c>
      <c r="D1884" s="7" t="s">
        <v>1759</v>
      </c>
      <c r="E1884" s="8">
        <v>1564</v>
      </c>
      <c r="F1884" s="8">
        <v>2773</v>
      </c>
      <c r="G1884" s="8">
        <v>234846</v>
      </c>
      <c r="H1884" s="8">
        <v>485951</v>
      </c>
      <c r="I1884" s="8">
        <v>1702623.7053565227</v>
      </c>
      <c r="J1884" s="8">
        <v>500</v>
      </c>
      <c r="K1884" s="8">
        <v>500</v>
      </c>
      <c r="L1884" s="7">
        <f t="shared" si="119"/>
        <v>723570</v>
      </c>
      <c r="M1884" s="7">
        <f t="shared" si="116"/>
        <v>2426193.7053565225</v>
      </c>
      <c r="N1884" s="8"/>
      <c r="O1884" s="8"/>
    </row>
    <row r="1885" spans="1:15" x14ac:dyDescent="0.25">
      <c r="A1885" s="9">
        <v>70616</v>
      </c>
      <c r="B1885" s="9">
        <f t="shared" si="117"/>
        <v>7</v>
      </c>
      <c r="C1885" s="9">
        <f t="shared" si="118"/>
        <v>0</v>
      </c>
      <c r="D1885" s="7" t="s">
        <v>1760</v>
      </c>
      <c r="E1885" s="8">
        <v>1443</v>
      </c>
      <c r="F1885" s="8">
        <v>2418</v>
      </c>
      <c r="G1885" s="8">
        <v>132184</v>
      </c>
      <c r="H1885" s="8">
        <v>210087</v>
      </c>
      <c r="I1885" s="8">
        <v>1349294.1418366623</v>
      </c>
      <c r="J1885" s="8">
        <v>500</v>
      </c>
      <c r="K1885" s="8">
        <v>500</v>
      </c>
      <c r="L1885" s="7">
        <f t="shared" si="119"/>
        <v>344689</v>
      </c>
      <c r="M1885" s="7">
        <f t="shared" si="116"/>
        <v>1693983.1418366623</v>
      </c>
      <c r="N1885" s="8"/>
      <c r="O1885" s="8"/>
    </row>
    <row r="1886" spans="1:15" x14ac:dyDescent="0.25">
      <c r="A1886" s="9">
        <v>70617</v>
      </c>
      <c r="B1886" s="9">
        <f t="shared" si="117"/>
        <v>7</v>
      </c>
      <c r="C1886" s="9">
        <f t="shared" si="118"/>
        <v>0</v>
      </c>
      <c r="D1886" s="7" t="s">
        <v>1761</v>
      </c>
      <c r="E1886" s="8">
        <v>2544</v>
      </c>
      <c r="F1886" s="8">
        <v>7721</v>
      </c>
      <c r="G1886" s="8">
        <v>181384</v>
      </c>
      <c r="H1886" s="8">
        <v>480869</v>
      </c>
      <c r="I1886" s="8">
        <v>2360370.2736010477</v>
      </c>
      <c r="J1886" s="8">
        <v>500</v>
      </c>
      <c r="K1886" s="8">
        <v>500</v>
      </c>
      <c r="L1886" s="7">
        <f t="shared" si="119"/>
        <v>669974</v>
      </c>
      <c r="M1886" s="7">
        <f t="shared" si="116"/>
        <v>3030344.2736010477</v>
      </c>
      <c r="N1886" s="8"/>
      <c r="O1886" s="8"/>
    </row>
    <row r="1887" spans="1:15" x14ac:dyDescent="0.25">
      <c r="A1887" s="9">
        <v>70618</v>
      </c>
      <c r="B1887" s="9">
        <f t="shared" si="117"/>
        <v>7</v>
      </c>
      <c r="C1887" s="9">
        <f t="shared" si="118"/>
        <v>0</v>
      </c>
      <c r="D1887" s="7" t="s">
        <v>1762</v>
      </c>
      <c r="E1887" s="8">
        <v>787</v>
      </c>
      <c r="F1887" s="8">
        <v>628</v>
      </c>
      <c r="G1887" s="8">
        <v>59882</v>
      </c>
      <c r="H1887" s="8">
        <v>254241</v>
      </c>
      <c r="I1887" s="8">
        <v>659023.11096371827</v>
      </c>
      <c r="J1887" s="8">
        <v>500</v>
      </c>
      <c r="K1887" s="8">
        <v>500</v>
      </c>
      <c r="L1887" s="7">
        <f t="shared" si="119"/>
        <v>314751</v>
      </c>
      <c r="M1887" s="7">
        <f t="shared" si="116"/>
        <v>973774.11096371827</v>
      </c>
      <c r="N1887" s="8"/>
      <c r="O1887" s="8"/>
    </row>
    <row r="1888" spans="1:15" x14ac:dyDescent="0.25">
      <c r="A1888" s="9">
        <v>70619</v>
      </c>
      <c r="B1888" s="9">
        <f t="shared" si="117"/>
        <v>7</v>
      </c>
      <c r="C1888" s="9">
        <f t="shared" si="118"/>
        <v>0</v>
      </c>
      <c r="D1888" s="7" t="s">
        <v>1763</v>
      </c>
      <c r="E1888" s="8">
        <v>1751</v>
      </c>
      <c r="F1888" s="8">
        <v>1873</v>
      </c>
      <c r="G1888" s="8">
        <v>117004</v>
      </c>
      <c r="H1888" s="8">
        <v>567254</v>
      </c>
      <c r="I1888" s="8">
        <v>1536842.0591084019</v>
      </c>
      <c r="J1888" s="8">
        <v>500</v>
      </c>
      <c r="K1888" s="8">
        <v>500</v>
      </c>
      <c r="L1888" s="7">
        <f t="shared" si="119"/>
        <v>686131</v>
      </c>
      <c r="M1888" s="7">
        <f t="shared" si="116"/>
        <v>2222973.0591084016</v>
      </c>
      <c r="N1888" s="8"/>
      <c r="O1888" s="8"/>
    </row>
    <row r="1889" spans="1:15" x14ac:dyDescent="0.25">
      <c r="A1889" s="9">
        <v>70620</v>
      </c>
      <c r="B1889" s="9">
        <f t="shared" si="117"/>
        <v>7</v>
      </c>
      <c r="C1889" s="9">
        <f t="shared" si="118"/>
        <v>0</v>
      </c>
      <c r="D1889" s="7" t="s">
        <v>1764</v>
      </c>
      <c r="E1889" s="8">
        <v>1240</v>
      </c>
      <c r="F1889" s="8">
        <v>2185</v>
      </c>
      <c r="G1889" s="8">
        <v>127782</v>
      </c>
      <c r="H1889" s="8">
        <v>524168</v>
      </c>
      <c r="I1889" s="8">
        <v>1186557.9891415015</v>
      </c>
      <c r="J1889" s="8">
        <v>500</v>
      </c>
      <c r="K1889" s="8">
        <v>500</v>
      </c>
      <c r="L1889" s="7">
        <f t="shared" si="119"/>
        <v>654135</v>
      </c>
      <c r="M1889" s="7">
        <f t="shared" si="116"/>
        <v>1840692.9891415015</v>
      </c>
      <c r="N1889" s="8"/>
      <c r="O1889" s="8"/>
    </row>
    <row r="1890" spans="1:15" x14ac:dyDescent="0.25">
      <c r="A1890" s="9">
        <v>70621</v>
      </c>
      <c r="B1890" s="9">
        <f t="shared" si="117"/>
        <v>7</v>
      </c>
      <c r="C1890" s="9">
        <f t="shared" si="118"/>
        <v>0</v>
      </c>
      <c r="D1890" s="7" t="s">
        <v>1765</v>
      </c>
      <c r="E1890" s="8">
        <v>2394</v>
      </c>
      <c r="F1890" s="8">
        <v>3211</v>
      </c>
      <c r="G1890" s="8">
        <v>756375</v>
      </c>
      <c r="H1890" s="8">
        <v>2129346</v>
      </c>
      <c r="I1890" s="8">
        <v>3030565.5959686139</v>
      </c>
      <c r="J1890" s="8">
        <v>500</v>
      </c>
      <c r="K1890" s="8">
        <v>500</v>
      </c>
      <c r="L1890" s="7">
        <f t="shared" si="119"/>
        <v>2888932</v>
      </c>
      <c r="M1890" s="7">
        <f t="shared" si="116"/>
        <v>5919497.5959686134</v>
      </c>
      <c r="N1890" s="8"/>
      <c r="O1890" s="8"/>
    </row>
    <row r="1891" spans="1:15" x14ac:dyDescent="0.25">
      <c r="A1891" s="9">
        <v>70622</v>
      </c>
      <c r="B1891" s="9">
        <f t="shared" si="117"/>
        <v>7</v>
      </c>
      <c r="C1891" s="9">
        <f t="shared" si="118"/>
        <v>0</v>
      </c>
      <c r="D1891" s="7" t="s">
        <v>1766</v>
      </c>
      <c r="E1891" s="8">
        <v>1710</v>
      </c>
      <c r="F1891" s="8">
        <v>1967</v>
      </c>
      <c r="G1891" s="8">
        <v>74336</v>
      </c>
      <c r="H1891" s="8">
        <v>329920</v>
      </c>
      <c r="I1891" s="8">
        <v>1444559.4111617017</v>
      </c>
      <c r="J1891" s="8">
        <v>500</v>
      </c>
      <c r="K1891" s="8">
        <v>500</v>
      </c>
      <c r="L1891" s="7">
        <f t="shared" si="119"/>
        <v>406223</v>
      </c>
      <c r="M1891" s="7">
        <f t="shared" si="116"/>
        <v>1850782.4111617017</v>
      </c>
      <c r="N1891" s="8"/>
      <c r="O1891" s="8"/>
    </row>
    <row r="1892" spans="1:15" x14ac:dyDescent="0.25">
      <c r="A1892" s="9">
        <v>70623</v>
      </c>
      <c r="B1892" s="9">
        <f t="shared" si="117"/>
        <v>7</v>
      </c>
      <c r="C1892" s="9">
        <f t="shared" si="118"/>
        <v>0</v>
      </c>
      <c r="D1892" s="7" t="s">
        <v>1767</v>
      </c>
      <c r="E1892" s="8">
        <v>1195</v>
      </c>
      <c r="F1892" s="8">
        <v>2006</v>
      </c>
      <c r="G1892" s="8">
        <v>84095</v>
      </c>
      <c r="H1892" s="8">
        <v>222413</v>
      </c>
      <c r="I1892" s="8">
        <v>1163134.7200516984</v>
      </c>
      <c r="J1892" s="8">
        <v>500</v>
      </c>
      <c r="K1892" s="8">
        <v>500</v>
      </c>
      <c r="L1892" s="7">
        <f t="shared" si="119"/>
        <v>308514</v>
      </c>
      <c r="M1892" s="7">
        <f t="shared" si="116"/>
        <v>1471648.7200516984</v>
      </c>
      <c r="N1892" s="8"/>
      <c r="O1892" s="8"/>
    </row>
    <row r="1893" spans="1:15" x14ac:dyDescent="0.25">
      <c r="A1893" s="9">
        <v>70624</v>
      </c>
      <c r="B1893" s="9">
        <f t="shared" si="117"/>
        <v>7</v>
      </c>
      <c r="C1893" s="9">
        <f t="shared" si="118"/>
        <v>0</v>
      </c>
      <c r="D1893" s="7" t="s">
        <v>1768</v>
      </c>
      <c r="E1893" s="8">
        <v>1103</v>
      </c>
      <c r="F1893" s="8">
        <v>2223</v>
      </c>
      <c r="G1893" s="8">
        <v>335722</v>
      </c>
      <c r="H1893" s="8">
        <v>1220054</v>
      </c>
      <c r="I1893" s="8">
        <v>1757152.8055858344</v>
      </c>
      <c r="J1893" s="8">
        <v>500</v>
      </c>
      <c r="K1893" s="8">
        <v>500</v>
      </c>
      <c r="L1893" s="7">
        <f t="shared" si="119"/>
        <v>1557999</v>
      </c>
      <c r="M1893" s="7">
        <f t="shared" si="116"/>
        <v>3315151.8055858342</v>
      </c>
      <c r="N1893" s="8"/>
      <c r="O1893" s="8"/>
    </row>
    <row r="1894" spans="1:15" x14ac:dyDescent="0.25">
      <c r="A1894" s="9">
        <v>70625</v>
      </c>
      <c r="B1894" s="9">
        <f t="shared" si="117"/>
        <v>7</v>
      </c>
      <c r="C1894" s="9">
        <f t="shared" si="118"/>
        <v>0</v>
      </c>
      <c r="D1894" s="7" t="s">
        <v>1769</v>
      </c>
      <c r="E1894" s="8">
        <v>126</v>
      </c>
      <c r="F1894" s="8">
        <v>305</v>
      </c>
      <c r="G1894" s="8">
        <v>9226</v>
      </c>
      <c r="H1894" s="8">
        <v>4578</v>
      </c>
      <c r="I1894" s="8">
        <v>125845.31066566617</v>
      </c>
      <c r="J1894" s="8">
        <v>500</v>
      </c>
      <c r="K1894" s="8">
        <v>500</v>
      </c>
      <c r="L1894" s="7">
        <f t="shared" si="119"/>
        <v>14109</v>
      </c>
      <c r="M1894" s="7">
        <f t="shared" si="116"/>
        <v>139954.31066566618</v>
      </c>
      <c r="N1894" s="8"/>
      <c r="O1894" s="8"/>
    </row>
    <row r="1895" spans="1:15" x14ac:dyDescent="0.25">
      <c r="A1895" s="9">
        <v>70626</v>
      </c>
      <c r="B1895" s="9">
        <f t="shared" si="117"/>
        <v>7</v>
      </c>
      <c r="C1895" s="9">
        <f t="shared" si="118"/>
        <v>0</v>
      </c>
      <c r="D1895" s="7" t="s">
        <v>1770</v>
      </c>
      <c r="E1895" s="8">
        <v>573</v>
      </c>
      <c r="F1895" s="8">
        <v>315</v>
      </c>
      <c r="G1895" s="8">
        <v>30600</v>
      </c>
      <c r="H1895" s="8">
        <v>131711</v>
      </c>
      <c r="I1895" s="8">
        <v>490635.55210131611</v>
      </c>
      <c r="J1895" s="8">
        <v>500</v>
      </c>
      <c r="K1895" s="8">
        <v>500</v>
      </c>
      <c r="L1895" s="7">
        <f t="shared" si="119"/>
        <v>162626</v>
      </c>
      <c r="M1895" s="7">
        <f t="shared" si="116"/>
        <v>653261.55210131616</v>
      </c>
      <c r="N1895" s="8"/>
      <c r="O1895" s="8"/>
    </row>
    <row r="1896" spans="1:15" x14ac:dyDescent="0.25">
      <c r="A1896" s="9">
        <v>70627</v>
      </c>
      <c r="B1896" s="9">
        <f t="shared" si="117"/>
        <v>7</v>
      </c>
      <c r="C1896" s="9">
        <f t="shared" si="118"/>
        <v>0</v>
      </c>
      <c r="D1896" s="7" t="s">
        <v>1771</v>
      </c>
      <c r="E1896" s="8">
        <v>1196</v>
      </c>
      <c r="F1896" s="8">
        <v>1647</v>
      </c>
      <c r="G1896" s="8">
        <v>35069</v>
      </c>
      <c r="H1896" s="8">
        <v>62055</v>
      </c>
      <c r="I1896" s="8">
        <v>1036572.8566857495</v>
      </c>
      <c r="J1896" s="8">
        <v>500</v>
      </c>
      <c r="K1896" s="8">
        <v>500</v>
      </c>
      <c r="L1896" s="7">
        <f t="shared" si="119"/>
        <v>98771</v>
      </c>
      <c r="M1896" s="7">
        <f t="shared" si="116"/>
        <v>1135343.8566857495</v>
      </c>
      <c r="N1896" s="8"/>
      <c r="O1896" s="8"/>
    </row>
    <row r="1897" spans="1:15" x14ac:dyDescent="0.25">
      <c r="A1897" s="9">
        <v>70628</v>
      </c>
      <c r="B1897" s="9">
        <f t="shared" si="117"/>
        <v>7</v>
      </c>
      <c r="C1897" s="9">
        <f t="shared" si="118"/>
        <v>0</v>
      </c>
      <c r="D1897" s="7" t="s">
        <v>1772</v>
      </c>
      <c r="E1897" s="8">
        <v>516</v>
      </c>
      <c r="F1897" s="8">
        <v>1117</v>
      </c>
      <c r="G1897" s="8">
        <v>21131</v>
      </c>
      <c r="H1897" s="8">
        <v>15385</v>
      </c>
      <c r="I1897" s="8">
        <v>456497.04847909766</v>
      </c>
      <c r="J1897" s="8">
        <v>500</v>
      </c>
      <c r="K1897" s="8">
        <v>500</v>
      </c>
      <c r="L1897" s="7">
        <f t="shared" si="119"/>
        <v>37633</v>
      </c>
      <c r="M1897" s="7">
        <f t="shared" si="116"/>
        <v>494130.04847909766</v>
      </c>
      <c r="N1897" s="8"/>
      <c r="O1897" s="8"/>
    </row>
    <row r="1898" spans="1:15" x14ac:dyDescent="0.25">
      <c r="A1898" s="9">
        <v>70629</v>
      </c>
      <c r="B1898" s="9">
        <f t="shared" si="117"/>
        <v>7</v>
      </c>
      <c r="C1898" s="9">
        <f t="shared" si="118"/>
        <v>0</v>
      </c>
      <c r="D1898" s="7" t="s">
        <v>1773</v>
      </c>
      <c r="E1898" s="8">
        <v>681</v>
      </c>
      <c r="F1898" s="8">
        <v>2496</v>
      </c>
      <c r="G1898" s="8">
        <v>26049</v>
      </c>
      <c r="H1898" s="8">
        <v>135119</v>
      </c>
      <c r="I1898" s="8">
        <v>601837.03967205645</v>
      </c>
      <c r="J1898" s="8">
        <v>500</v>
      </c>
      <c r="K1898" s="8">
        <v>500</v>
      </c>
      <c r="L1898" s="7">
        <f t="shared" si="119"/>
        <v>163664</v>
      </c>
      <c r="M1898" s="7">
        <f t="shared" si="116"/>
        <v>765501.03967205645</v>
      </c>
      <c r="N1898" s="8"/>
      <c r="O1898" s="8"/>
    </row>
    <row r="1899" spans="1:15" x14ac:dyDescent="0.25">
      <c r="A1899" s="9">
        <v>70630</v>
      </c>
      <c r="B1899" s="9">
        <f t="shared" si="117"/>
        <v>7</v>
      </c>
      <c r="C1899" s="9">
        <f t="shared" si="118"/>
        <v>0</v>
      </c>
      <c r="D1899" s="7" t="s">
        <v>1774</v>
      </c>
      <c r="E1899" s="8">
        <v>3372</v>
      </c>
      <c r="F1899" s="8">
        <v>2867</v>
      </c>
      <c r="G1899" s="8">
        <v>388631</v>
      </c>
      <c r="H1899" s="8">
        <v>1459281</v>
      </c>
      <c r="I1899" s="8">
        <v>2870328.0091275368</v>
      </c>
      <c r="J1899" s="8">
        <v>500</v>
      </c>
      <c r="K1899" s="8">
        <v>500</v>
      </c>
      <c r="L1899" s="7">
        <f t="shared" si="119"/>
        <v>1850779</v>
      </c>
      <c r="M1899" s="7">
        <f t="shared" si="116"/>
        <v>4721107.0091275368</v>
      </c>
      <c r="N1899" s="8"/>
      <c r="O1899" s="8"/>
    </row>
    <row r="1900" spans="1:15" x14ac:dyDescent="0.25">
      <c r="A1900" s="9">
        <v>70701</v>
      </c>
      <c r="B1900" s="9">
        <f t="shared" si="117"/>
        <v>7</v>
      </c>
      <c r="C1900" s="9">
        <f t="shared" si="118"/>
        <v>0</v>
      </c>
      <c r="D1900" s="7" t="s">
        <v>1775</v>
      </c>
      <c r="E1900" s="8">
        <v>652</v>
      </c>
      <c r="F1900" s="8">
        <v>1211</v>
      </c>
      <c r="G1900" s="8">
        <v>27181</v>
      </c>
      <c r="H1900" s="8">
        <v>589627</v>
      </c>
      <c r="I1900" s="8">
        <v>510162.74827024038</v>
      </c>
      <c r="J1900" s="8">
        <v>500</v>
      </c>
      <c r="K1900" s="8">
        <v>500</v>
      </c>
      <c r="L1900" s="7">
        <f t="shared" si="119"/>
        <v>618019</v>
      </c>
      <c r="M1900" s="7">
        <f t="shared" si="116"/>
        <v>1128181.7482702404</v>
      </c>
      <c r="N1900" s="8"/>
      <c r="O1900" s="8"/>
    </row>
    <row r="1901" spans="1:15" x14ac:dyDescent="0.25">
      <c r="A1901" s="9">
        <v>70702</v>
      </c>
      <c r="B1901" s="9">
        <f t="shared" si="117"/>
        <v>7</v>
      </c>
      <c r="C1901" s="9">
        <f t="shared" si="118"/>
        <v>0</v>
      </c>
      <c r="D1901" s="7" t="s">
        <v>1776</v>
      </c>
      <c r="E1901" s="8">
        <v>918</v>
      </c>
      <c r="F1901" s="8">
        <v>2009</v>
      </c>
      <c r="G1901" s="8">
        <v>43438</v>
      </c>
      <c r="H1901" s="8">
        <v>156248</v>
      </c>
      <c r="I1901" s="8">
        <v>780779.44122885831</v>
      </c>
      <c r="J1901" s="8">
        <v>500</v>
      </c>
      <c r="K1901" s="8">
        <v>500</v>
      </c>
      <c r="L1901" s="7">
        <f t="shared" si="119"/>
        <v>201695</v>
      </c>
      <c r="M1901" s="7">
        <f t="shared" si="116"/>
        <v>982474.44122885831</v>
      </c>
      <c r="N1901" s="8"/>
      <c r="O1901" s="8"/>
    </row>
    <row r="1902" spans="1:15" x14ac:dyDescent="0.25">
      <c r="A1902" s="9">
        <v>70703</v>
      </c>
      <c r="B1902" s="9">
        <f t="shared" si="117"/>
        <v>7</v>
      </c>
      <c r="C1902" s="9">
        <f t="shared" si="118"/>
        <v>0</v>
      </c>
      <c r="D1902" s="7" t="s">
        <v>1777</v>
      </c>
      <c r="E1902" s="8">
        <v>465</v>
      </c>
      <c r="F1902" s="8">
        <v>1769</v>
      </c>
      <c r="G1902" s="8">
        <v>26966</v>
      </c>
      <c r="H1902" s="8">
        <v>88451</v>
      </c>
      <c r="I1902" s="8">
        <v>426190.83742210694</v>
      </c>
      <c r="J1902" s="8">
        <v>500</v>
      </c>
      <c r="K1902" s="8">
        <v>500</v>
      </c>
      <c r="L1902" s="7">
        <f t="shared" si="119"/>
        <v>117186</v>
      </c>
      <c r="M1902" s="7">
        <f t="shared" si="116"/>
        <v>543376.83742210688</v>
      </c>
      <c r="N1902" s="8"/>
      <c r="O1902" s="8"/>
    </row>
    <row r="1903" spans="1:15" x14ac:dyDescent="0.25">
      <c r="A1903" s="9">
        <v>70704</v>
      </c>
      <c r="B1903" s="9">
        <f t="shared" si="117"/>
        <v>7</v>
      </c>
      <c r="C1903" s="9">
        <f t="shared" si="118"/>
        <v>0</v>
      </c>
      <c r="D1903" s="7" t="s">
        <v>1778</v>
      </c>
      <c r="E1903" s="8">
        <v>1255</v>
      </c>
      <c r="F1903" s="8">
        <v>3738</v>
      </c>
      <c r="G1903" s="8">
        <v>41473</v>
      </c>
      <c r="H1903" s="8">
        <v>117226</v>
      </c>
      <c r="I1903" s="8">
        <v>1073961.8358683274</v>
      </c>
      <c r="J1903" s="8">
        <v>500</v>
      </c>
      <c r="K1903" s="8">
        <v>500</v>
      </c>
      <c r="L1903" s="7">
        <f t="shared" si="119"/>
        <v>162437</v>
      </c>
      <c r="M1903" s="7">
        <f t="shared" si="116"/>
        <v>1236398.8358683274</v>
      </c>
      <c r="N1903" s="8"/>
      <c r="O1903" s="8"/>
    </row>
    <row r="1904" spans="1:15" x14ac:dyDescent="0.25">
      <c r="A1904" s="9">
        <v>70705</v>
      </c>
      <c r="B1904" s="9">
        <f t="shared" si="117"/>
        <v>7</v>
      </c>
      <c r="C1904" s="9">
        <f t="shared" si="118"/>
        <v>0</v>
      </c>
      <c r="D1904" s="7" t="s">
        <v>1779</v>
      </c>
      <c r="E1904" s="8">
        <v>1814</v>
      </c>
      <c r="F1904" s="8">
        <v>5135</v>
      </c>
      <c r="G1904" s="8">
        <v>73658</v>
      </c>
      <c r="H1904" s="8">
        <v>434950</v>
      </c>
      <c r="I1904" s="8">
        <v>1536810.7622973903</v>
      </c>
      <c r="J1904" s="8">
        <v>500</v>
      </c>
      <c r="K1904" s="8">
        <v>500</v>
      </c>
      <c r="L1904" s="7">
        <f t="shared" si="119"/>
        <v>513743</v>
      </c>
      <c r="M1904" s="7">
        <f t="shared" si="116"/>
        <v>2050553.7622973903</v>
      </c>
      <c r="N1904" s="8"/>
      <c r="O1904" s="8"/>
    </row>
    <row r="1905" spans="1:15" x14ac:dyDescent="0.25">
      <c r="A1905" s="9">
        <v>70706</v>
      </c>
      <c r="B1905" s="9">
        <f t="shared" si="117"/>
        <v>7</v>
      </c>
      <c r="C1905" s="9">
        <f t="shared" si="118"/>
        <v>0</v>
      </c>
      <c r="D1905" s="7" t="s">
        <v>1780</v>
      </c>
      <c r="E1905" s="8">
        <v>762</v>
      </c>
      <c r="F1905" s="8">
        <v>2048</v>
      </c>
      <c r="G1905" s="8">
        <v>18661</v>
      </c>
      <c r="H1905" s="8">
        <v>97124</v>
      </c>
      <c r="I1905" s="8">
        <v>669079.6029146777</v>
      </c>
      <c r="J1905" s="8">
        <v>500</v>
      </c>
      <c r="K1905" s="8">
        <v>500</v>
      </c>
      <c r="L1905" s="7">
        <f t="shared" si="119"/>
        <v>117833</v>
      </c>
      <c r="M1905" s="7">
        <f t="shared" si="116"/>
        <v>786912.6029146777</v>
      </c>
      <c r="N1905" s="8"/>
      <c r="O1905" s="8"/>
    </row>
    <row r="1906" spans="1:15" x14ac:dyDescent="0.25">
      <c r="A1906" s="9">
        <v>70707</v>
      </c>
      <c r="B1906" s="9">
        <f t="shared" si="117"/>
        <v>7</v>
      </c>
      <c r="C1906" s="9">
        <f t="shared" si="118"/>
        <v>0</v>
      </c>
      <c r="D1906" s="7" t="s">
        <v>1781</v>
      </c>
      <c r="E1906" s="8">
        <v>2238</v>
      </c>
      <c r="F1906" s="8">
        <v>5450</v>
      </c>
      <c r="G1906" s="8">
        <v>109270</v>
      </c>
      <c r="H1906" s="8">
        <v>291196</v>
      </c>
      <c r="I1906" s="8">
        <v>1908068.9197411924</v>
      </c>
      <c r="J1906" s="8">
        <v>500</v>
      </c>
      <c r="K1906" s="8">
        <v>500</v>
      </c>
      <c r="L1906" s="7">
        <f t="shared" si="119"/>
        <v>405916</v>
      </c>
      <c r="M1906" s="7">
        <f t="shared" si="116"/>
        <v>2313984.9197411924</v>
      </c>
      <c r="N1906" s="8"/>
      <c r="O1906" s="8"/>
    </row>
    <row r="1907" spans="1:15" x14ac:dyDescent="0.25">
      <c r="A1907" s="9">
        <v>70708</v>
      </c>
      <c r="B1907" s="9">
        <f t="shared" si="117"/>
        <v>7</v>
      </c>
      <c r="C1907" s="9">
        <f t="shared" si="118"/>
        <v>0</v>
      </c>
      <c r="D1907" s="7" t="s">
        <v>1782</v>
      </c>
      <c r="E1907" s="8">
        <v>849</v>
      </c>
      <c r="F1907" s="8">
        <v>1061</v>
      </c>
      <c r="G1907" s="8">
        <v>54004</v>
      </c>
      <c r="H1907" s="8">
        <v>85317</v>
      </c>
      <c r="I1907" s="8">
        <v>743741.24079240463</v>
      </c>
      <c r="J1907" s="8">
        <v>500</v>
      </c>
      <c r="K1907" s="8">
        <v>500</v>
      </c>
      <c r="L1907" s="7">
        <f t="shared" si="119"/>
        <v>140382</v>
      </c>
      <c r="M1907" s="7">
        <f t="shared" si="116"/>
        <v>884123.24079240463</v>
      </c>
      <c r="N1907" s="8"/>
      <c r="O1907" s="8"/>
    </row>
    <row r="1908" spans="1:15" x14ac:dyDescent="0.25">
      <c r="A1908" s="9">
        <v>70709</v>
      </c>
      <c r="B1908" s="9">
        <f t="shared" si="117"/>
        <v>7</v>
      </c>
      <c r="C1908" s="9">
        <f t="shared" si="118"/>
        <v>0</v>
      </c>
      <c r="D1908" s="7" t="s">
        <v>1783</v>
      </c>
      <c r="E1908" s="8">
        <v>726</v>
      </c>
      <c r="F1908" s="8">
        <v>1562</v>
      </c>
      <c r="G1908" s="8">
        <v>20022</v>
      </c>
      <c r="H1908" s="8">
        <v>73225</v>
      </c>
      <c r="I1908" s="8">
        <v>645162.07686230598</v>
      </c>
      <c r="J1908" s="8">
        <v>500</v>
      </c>
      <c r="K1908" s="8">
        <v>500</v>
      </c>
      <c r="L1908" s="7">
        <f t="shared" si="119"/>
        <v>94809</v>
      </c>
      <c r="M1908" s="7">
        <f t="shared" si="116"/>
        <v>739971.07686230598</v>
      </c>
      <c r="N1908" s="8"/>
      <c r="O1908" s="8"/>
    </row>
    <row r="1909" spans="1:15" x14ac:dyDescent="0.25">
      <c r="A1909" s="9">
        <v>70710</v>
      </c>
      <c r="B1909" s="9">
        <f t="shared" si="117"/>
        <v>7</v>
      </c>
      <c r="C1909" s="9">
        <f t="shared" si="118"/>
        <v>0</v>
      </c>
      <c r="D1909" s="7" t="s">
        <v>1784</v>
      </c>
      <c r="E1909" s="8">
        <v>953</v>
      </c>
      <c r="F1909" s="8">
        <v>1752</v>
      </c>
      <c r="G1909" s="8">
        <v>23819</v>
      </c>
      <c r="H1909" s="8">
        <v>80183</v>
      </c>
      <c r="I1909" s="8">
        <v>853316.71234595787</v>
      </c>
      <c r="J1909" s="8">
        <v>500</v>
      </c>
      <c r="K1909" s="8">
        <v>500</v>
      </c>
      <c r="L1909" s="7">
        <f t="shared" si="119"/>
        <v>105754</v>
      </c>
      <c r="M1909" s="7">
        <f t="shared" si="116"/>
        <v>959070.71234595787</v>
      </c>
      <c r="N1909" s="8"/>
      <c r="O1909" s="8"/>
    </row>
    <row r="1910" spans="1:15" x14ac:dyDescent="0.25">
      <c r="A1910" s="9">
        <v>70711</v>
      </c>
      <c r="B1910" s="9">
        <f t="shared" si="117"/>
        <v>7</v>
      </c>
      <c r="C1910" s="9">
        <f t="shared" si="118"/>
        <v>0</v>
      </c>
      <c r="D1910" s="7" t="s">
        <v>1785</v>
      </c>
      <c r="E1910" s="8">
        <v>602</v>
      </c>
      <c r="F1910" s="8">
        <v>1282</v>
      </c>
      <c r="G1910" s="8">
        <v>43225</v>
      </c>
      <c r="H1910" s="8">
        <v>12728</v>
      </c>
      <c r="I1910" s="8">
        <v>540999.92854090396</v>
      </c>
      <c r="J1910" s="8">
        <v>500</v>
      </c>
      <c r="K1910" s="8">
        <v>500</v>
      </c>
      <c r="L1910" s="7">
        <f t="shared" si="119"/>
        <v>57235</v>
      </c>
      <c r="M1910" s="7">
        <f t="shared" si="116"/>
        <v>598234.92854090396</v>
      </c>
      <c r="N1910" s="8"/>
      <c r="O1910" s="8"/>
    </row>
    <row r="1911" spans="1:15" x14ac:dyDescent="0.25">
      <c r="A1911" s="9">
        <v>70712</v>
      </c>
      <c r="B1911" s="9">
        <f t="shared" si="117"/>
        <v>7</v>
      </c>
      <c r="C1911" s="9">
        <f t="shared" si="118"/>
        <v>0</v>
      </c>
      <c r="D1911" s="7" t="s">
        <v>1786</v>
      </c>
      <c r="E1911" s="8">
        <v>1199</v>
      </c>
      <c r="F1911" s="8">
        <v>4535</v>
      </c>
      <c r="G1911" s="8">
        <v>61542</v>
      </c>
      <c r="H1911" s="8">
        <v>194520</v>
      </c>
      <c r="I1911" s="8">
        <v>1167436.5575897652</v>
      </c>
      <c r="J1911" s="8">
        <v>500</v>
      </c>
      <c r="K1911" s="8">
        <v>500</v>
      </c>
      <c r="L1911" s="7">
        <f t="shared" si="119"/>
        <v>260597</v>
      </c>
      <c r="M1911" s="7">
        <f t="shared" si="116"/>
        <v>1428033.5575897652</v>
      </c>
      <c r="N1911" s="8"/>
      <c r="O1911" s="8"/>
    </row>
    <row r="1912" spans="1:15" x14ac:dyDescent="0.25">
      <c r="A1912" s="9">
        <v>70713</v>
      </c>
      <c r="B1912" s="9">
        <f t="shared" si="117"/>
        <v>7</v>
      </c>
      <c r="C1912" s="9">
        <f t="shared" si="118"/>
        <v>0</v>
      </c>
      <c r="D1912" s="7" t="s">
        <v>1787</v>
      </c>
      <c r="E1912" s="8">
        <v>811</v>
      </c>
      <c r="F1912" s="8">
        <v>2183</v>
      </c>
      <c r="G1912" s="8">
        <v>32881</v>
      </c>
      <c r="H1912" s="8">
        <v>64323</v>
      </c>
      <c r="I1912" s="8">
        <v>740146.16951393418</v>
      </c>
      <c r="J1912" s="8">
        <v>500</v>
      </c>
      <c r="K1912" s="8">
        <v>500</v>
      </c>
      <c r="L1912" s="7">
        <f t="shared" si="119"/>
        <v>99387</v>
      </c>
      <c r="M1912" s="7">
        <f t="shared" si="116"/>
        <v>839533.16951393418</v>
      </c>
      <c r="N1912" s="8"/>
      <c r="O1912" s="8"/>
    </row>
    <row r="1913" spans="1:15" x14ac:dyDescent="0.25">
      <c r="A1913" s="9">
        <v>70714</v>
      </c>
      <c r="B1913" s="9">
        <f t="shared" si="117"/>
        <v>7</v>
      </c>
      <c r="C1913" s="9">
        <f t="shared" si="118"/>
        <v>0</v>
      </c>
      <c r="D1913" s="7" t="s">
        <v>1788</v>
      </c>
      <c r="E1913" s="8">
        <v>305</v>
      </c>
      <c r="F1913" s="8">
        <v>2054</v>
      </c>
      <c r="G1913" s="8">
        <v>24605</v>
      </c>
      <c r="H1913" s="8">
        <v>157025</v>
      </c>
      <c r="I1913" s="8">
        <v>269377.01593149267</v>
      </c>
      <c r="J1913" s="8">
        <v>500</v>
      </c>
      <c r="K1913" s="8">
        <v>500</v>
      </c>
      <c r="L1913" s="7">
        <f t="shared" si="119"/>
        <v>183684</v>
      </c>
      <c r="M1913" s="7">
        <f t="shared" si="116"/>
        <v>453061.01593149267</v>
      </c>
      <c r="N1913" s="8"/>
      <c r="O1913" s="8"/>
    </row>
    <row r="1914" spans="1:15" x14ac:dyDescent="0.25">
      <c r="A1914" s="9">
        <v>70715</v>
      </c>
      <c r="B1914" s="9">
        <f t="shared" si="117"/>
        <v>7</v>
      </c>
      <c r="C1914" s="9">
        <f t="shared" si="118"/>
        <v>0</v>
      </c>
      <c r="D1914" s="7" t="s">
        <v>1789</v>
      </c>
      <c r="E1914" s="8">
        <v>765</v>
      </c>
      <c r="F1914" s="8">
        <v>2515</v>
      </c>
      <c r="G1914" s="8">
        <v>38865</v>
      </c>
      <c r="H1914" s="8">
        <v>122486</v>
      </c>
      <c r="I1914" s="8">
        <v>662589.03220493218</v>
      </c>
      <c r="J1914" s="8">
        <v>500</v>
      </c>
      <c r="K1914" s="8">
        <v>500</v>
      </c>
      <c r="L1914" s="7">
        <f t="shared" si="119"/>
        <v>163866</v>
      </c>
      <c r="M1914" s="7">
        <f t="shared" si="116"/>
        <v>826455.03220493218</v>
      </c>
      <c r="N1914" s="8"/>
      <c r="O1914" s="8"/>
    </row>
    <row r="1915" spans="1:15" x14ac:dyDescent="0.25">
      <c r="A1915" s="9">
        <v>70716</v>
      </c>
      <c r="B1915" s="9">
        <f t="shared" si="117"/>
        <v>7</v>
      </c>
      <c r="C1915" s="9">
        <f t="shared" si="118"/>
        <v>1</v>
      </c>
      <c r="D1915" s="7" t="s">
        <v>1790</v>
      </c>
      <c r="E1915" s="8">
        <v>11883</v>
      </c>
      <c r="F1915" s="8">
        <v>5217</v>
      </c>
      <c r="G1915" s="8">
        <v>1026739</v>
      </c>
      <c r="H1915" s="8">
        <v>6004382</v>
      </c>
      <c r="I1915" s="8">
        <v>11833086.690859625</v>
      </c>
      <c r="J1915" s="8">
        <v>500</v>
      </c>
      <c r="K1915" s="8">
        <v>500</v>
      </c>
      <c r="L1915" s="7">
        <f t="shared" si="119"/>
        <v>7036338</v>
      </c>
      <c r="M1915" s="7">
        <f t="shared" si="116"/>
        <v>18869424.690859623</v>
      </c>
      <c r="N1915" s="8"/>
      <c r="O1915" s="8"/>
    </row>
    <row r="1916" spans="1:15" x14ac:dyDescent="0.25">
      <c r="A1916" s="9">
        <v>70717</v>
      </c>
      <c r="B1916" s="9">
        <f t="shared" si="117"/>
        <v>7</v>
      </c>
      <c r="C1916" s="9">
        <f t="shared" si="118"/>
        <v>0</v>
      </c>
      <c r="D1916" s="7" t="s">
        <v>1791</v>
      </c>
      <c r="E1916" s="8">
        <v>4693</v>
      </c>
      <c r="F1916" s="8">
        <v>5929</v>
      </c>
      <c r="G1916" s="8">
        <v>259757</v>
      </c>
      <c r="H1916" s="8">
        <v>1007390</v>
      </c>
      <c r="I1916" s="8">
        <v>4197414.367272635</v>
      </c>
      <c r="J1916" s="8">
        <v>500</v>
      </c>
      <c r="K1916" s="8">
        <v>500</v>
      </c>
      <c r="L1916" s="7">
        <f t="shared" si="119"/>
        <v>1273076</v>
      </c>
      <c r="M1916" s="7">
        <f t="shared" si="116"/>
        <v>5470490.367272635</v>
      </c>
      <c r="N1916" s="8"/>
      <c r="O1916" s="8"/>
    </row>
    <row r="1917" spans="1:15" x14ac:dyDescent="0.25">
      <c r="A1917" s="9">
        <v>70718</v>
      </c>
      <c r="B1917" s="9">
        <f t="shared" si="117"/>
        <v>7</v>
      </c>
      <c r="C1917" s="9">
        <f t="shared" si="118"/>
        <v>0</v>
      </c>
      <c r="D1917" s="7" t="s">
        <v>1792</v>
      </c>
      <c r="E1917" s="8">
        <v>872</v>
      </c>
      <c r="F1917" s="8">
        <v>8045</v>
      </c>
      <c r="G1917" s="8">
        <v>33948</v>
      </c>
      <c r="H1917" s="8">
        <v>65450</v>
      </c>
      <c r="I1917" s="8">
        <v>746768.76436650474</v>
      </c>
      <c r="J1917" s="8">
        <v>500</v>
      </c>
      <c r="K1917" s="8">
        <v>500</v>
      </c>
      <c r="L1917" s="7">
        <f t="shared" si="119"/>
        <v>107443</v>
      </c>
      <c r="M1917" s="7">
        <f t="shared" si="116"/>
        <v>854211.76436650474</v>
      </c>
      <c r="N1917" s="8"/>
      <c r="O1917" s="8"/>
    </row>
    <row r="1918" spans="1:15" x14ac:dyDescent="0.25">
      <c r="A1918" s="9">
        <v>70719</v>
      </c>
      <c r="B1918" s="9">
        <f t="shared" si="117"/>
        <v>7</v>
      </c>
      <c r="C1918" s="9">
        <f t="shared" si="118"/>
        <v>0</v>
      </c>
      <c r="D1918" s="7" t="s">
        <v>1793</v>
      </c>
      <c r="E1918" s="8">
        <v>3250</v>
      </c>
      <c r="F1918" s="8">
        <v>2789</v>
      </c>
      <c r="G1918" s="8">
        <v>231375</v>
      </c>
      <c r="H1918" s="8">
        <v>823331</v>
      </c>
      <c r="I1918" s="8">
        <v>2823778.1466695392</v>
      </c>
      <c r="J1918" s="8">
        <v>500</v>
      </c>
      <c r="K1918" s="8">
        <v>500</v>
      </c>
      <c r="L1918" s="7">
        <f t="shared" si="119"/>
        <v>1057495</v>
      </c>
      <c r="M1918" s="7">
        <f t="shared" si="116"/>
        <v>3881273.1466695392</v>
      </c>
      <c r="N1918" s="8"/>
      <c r="O1918" s="8"/>
    </row>
    <row r="1919" spans="1:15" x14ac:dyDescent="0.25">
      <c r="A1919" s="9">
        <v>70720</v>
      </c>
      <c r="B1919" s="9">
        <f t="shared" si="117"/>
        <v>7</v>
      </c>
      <c r="C1919" s="9">
        <f t="shared" si="118"/>
        <v>0</v>
      </c>
      <c r="D1919" s="7" t="s">
        <v>1794</v>
      </c>
      <c r="E1919" s="8">
        <v>1428</v>
      </c>
      <c r="F1919" s="8">
        <v>5437</v>
      </c>
      <c r="G1919" s="8">
        <v>53777</v>
      </c>
      <c r="H1919" s="8">
        <v>129139</v>
      </c>
      <c r="I1919" s="8">
        <v>1217954.1243143275</v>
      </c>
      <c r="J1919" s="8">
        <v>500</v>
      </c>
      <c r="K1919" s="8">
        <v>500</v>
      </c>
      <c r="L1919" s="7">
        <f t="shared" si="119"/>
        <v>188353</v>
      </c>
      <c r="M1919" s="7">
        <f t="shared" si="116"/>
        <v>1406307.1243143275</v>
      </c>
      <c r="N1919" s="8"/>
      <c r="O1919" s="8"/>
    </row>
    <row r="1920" spans="1:15" x14ac:dyDescent="0.25">
      <c r="A1920" s="9">
        <v>70721</v>
      </c>
      <c r="B1920" s="9">
        <f t="shared" si="117"/>
        <v>7</v>
      </c>
      <c r="C1920" s="9">
        <f t="shared" si="118"/>
        <v>0</v>
      </c>
      <c r="D1920" s="7" t="s">
        <v>1795</v>
      </c>
      <c r="E1920" s="8">
        <v>689</v>
      </c>
      <c r="F1920" s="8">
        <v>2984</v>
      </c>
      <c r="G1920" s="8">
        <v>39264</v>
      </c>
      <c r="H1920" s="8">
        <v>93982</v>
      </c>
      <c r="I1920" s="8">
        <v>683512.99891612108</v>
      </c>
      <c r="J1920" s="8">
        <v>500</v>
      </c>
      <c r="K1920" s="8">
        <v>500</v>
      </c>
      <c r="L1920" s="7">
        <f t="shared" si="119"/>
        <v>136230</v>
      </c>
      <c r="M1920" s="7">
        <f t="shared" si="116"/>
        <v>819742.99891612108</v>
      </c>
      <c r="N1920" s="8"/>
      <c r="O1920" s="8"/>
    </row>
    <row r="1921" spans="1:15" x14ac:dyDescent="0.25">
      <c r="A1921" s="9">
        <v>70723</v>
      </c>
      <c r="B1921" s="9">
        <f t="shared" si="117"/>
        <v>7</v>
      </c>
      <c r="C1921" s="9">
        <f t="shared" si="118"/>
        <v>0</v>
      </c>
      <c r="D1921" s="7" t="s">
        <v>2171</v>
      </c>
      <c r="E1921" s="8">
        <v>1174</v>
      </c>
      <c r="F1921" s="8">
        <v>1267</v>
      </c>
      <c r="G1921" s="8">
        <v>48526</v>
      </c>
      <c r="H1921" s="8">
        <v>50042</v>
      </c>
      <c r="I1921" s="8">
        <v>1096149.5767598453</v>
      </c>
      <c r="J1921" s="8">
        <v>500</v>
      </c>
      <c r="K1921" s="8">
        <v>500</v>
      </c>
      <c r="L1921" s="7">
        <f t="shared" si="119"/>
        <v>99835</v>
      </c>
      <c r="M1921" s="7">
        <f t="shared" si="116"/>
        <v>1195984.5767598453</v>
      </c>
      <c r="N1921" s="8"/>
      <c r="O1921" s="8"/>
    </row>
    <row r="1922" spans="1:15" x14ac:dyDescent="0.25">
      <c r="A1922" s="9">
        <v>70724</v>
      </c>
      <c r="B1922" s="9">
        <f t="shared" si="117"/>
        <v>7</v>
      </c>
      <c r="C1922" s="9">
        <f t="shared" si="118"/>
        <v>0</v>
      </c>
      <c r="D1922" s="7" t="s">
        <v>1796</v>
      </c>
      <c r="E1922" s="8">
        <v>880</v>
      </c>
      <c r="F1922" s="8">
        <v>3391</v>
      </c>
      <c r="G1922" s="8">
        <v>112768</v>
      </c>
      <c r="H1922" s="8">
        <v>172289</v>
      </c>
      <c r="I1922" s="8">
        <v>954139.5635610068</v>
      </c>
      <c r="J1922" s="8">
        <v>500</v>
      </c>
      <c r="K1922" s="8">
        <v>500</v>
      </c>
      <c r="L1922" s="7">
        <f t="shared" si="119"/>
        <v>288448</v>
      </c>
      <c r="M1922" s="7">
        <f t="shared" si="116"/>
        <v>1242587.5635610069</v>
      </c>
      <c r="N1922" s="8"/>
      <c r="O1922" s="8"/>
    </row>
    <row r="1923" spans="1:15" x14ac:dyDescent="0.25">
      <c r="A1923" s="9">
        <v>70725</v>
      </c>
      <c r="B1923" s="9">
        <f t="shared" si="117"/>
        <v>7</v>
      </c>
      <c r="C1923" s="9">
        <f t="shared" si="118"/>
        <v>0</v>
      </c>
      <c r="D1923" s="7" t="s">
        <v>1797</v>
      </c>
      <c r="E1923" s="8">
        <v>281</v>
      </c>
      <c r="F1923" s="8">
        <v>2707</v>
      </c>
      <c r="G1923" s="8">
        <v>10711</v>
      </c>
      <c r="H1923" s="8">
        <v>44964</v>
      </c>
      <c r="I1923" s="8">
        <v>253046.36492178269</v>
      </c>
      <c r="J1923" s="8">
        <v>500</v>
      </c>
      <c r="K1923" s="8">
        <v>500</v>
      </c>
      <c r="L1923" s="7">
        <f t="shared" si="119"/>
        <v>58382</v>
      </c>
      <c r="M1923" s="7">
        <f t="shared" si="116"/>
        <v>311428.36492178269</v>
      </c>
      <c r="N1923" s="8"/>
      <c r="O1923" s="8"/>
    </row>
    <row r="1924" spans="1:15" x14ac:dyDescent="0.25">
      <c r="A1924" s="9">
        <v>70726</v>
      </c>
      <c r="B1924" s="9">
        <f t="shared" si="117"/>
        <v>7</v>
      </c>
      <c r="C1924" s="9">
        <f t="shared" si="118"/>
        <v>0</v>
      </c>
      <c r="D1924" s="7" t="s">
        <v>1798</v>
      </c>
      <c r="E1924" s="8">
        <v>713</v>
      </c>
      <c r="F1924" s="8">
        <v>1913</v>
      </c>
      <c r="G1924" s="8">
        <v>28174</v>
      </c>
      <c r="H1924" s="8">
        <v>66041</v>
      </c>
      <c r="I1924" s="8">
        <v>659909.79197550577</v>
      </c>
      <c r="J1924" s="8">
        <v>500</v>
      </c>
      <c r="K1924" s="8">
        <v>500</v>
      </c>
      <c r="L1924" s="7">
        <f t="shared" si="119"/>
        <v>96128</v>
      </c>
      <c r="M1924" s="7">
        <f t="shared" si="116"/>
        <v>756037.79197550577</v>
      </c>
      <c r="N1924" s="8"/>
      <c r="O1924" s="8"/>
    </row>
    <row r="1925" spans="1:15" x14ac:dyDescent="0.25">
      <c r="A1925" s="9">
        <v>70727</v>
      </c>
      <c r="B1925" s="9">
        <f t="shared" si="117"/>
        <v>7</v>
      </c>
      <c r="C1925" s="9">
        <f t="shared" si="118"/>
        <v>0</v>
      </c>
      <c r="D1925" s="7" t="s">
        <v>1799</v>
      </c>
      <c r="E1925" s="8">
        <v>474</v>
      </c>
      <c r="F1925" s="8">
        <v>2810</v>
      </c>
      <c r="G1925" s="8">
        <v>11941</v>
      </c>
      <c r="H1925" s="8">
        <v>4863</v>
      </c>
      <c r="I1925" s="8">
        <v>405641.88692238159</v>
      </c>
      <c r="J1925" s="8">
        <v>500</v>
      </c>
      <c r="K1925" s="8">
        <v>500</v>
      </c>
      <c r="L1925" s="7">
        <f t="shared" si="119"/>
        <v>19614</v>
      </c>
      <c r="M1925" s="7">
        <f t="shared" si="116"/>
        <v>425255.88692238159</v>
      </c>
      <c r="N1925" s="8"/>
      <c r="O1925" s="8"/>
    </row>
    <row r="1926" spans="1:15" x14ac:dyDescent="0.25">
      <c r="A1926" s="9">
        <v>70728</v>
      </c>
      <c r="B1926" s="9">
        <f t="shared" si="117"/>
        <v>7</v>
      </c>
      <c r="C1926" s="9">
        <f t="shared" si="118"/>
        <v>0</v>
      </c>
      <c r="D1926" s="7" t="s">
        <v>1800</v>
      </c>
      <c r="E1926" s="8">
        <v>2026</v>
      </c>
      <c r="F1926" s="8">
        <v>2638</v>
      </c>
      <c r="G1926" s="8">
        <v>164399</v>
      </c>
      <c r="H1926" s="8">
        <v>552602</v>
      </c>
      <c r="I1926" s="8">
        <v>1853322.8721196828</v>
      </c>
      <c r="J1926" s="8">
        <v>500</v>
      </c>
      <c r="K1926" s="8">
        <v>500</v>
      </c>
      <c r="L1926" s="7">
        <f t="shared" si="119"/>
        <v>719639</v>
      </c>
      <c r="M1926" s="7">
        <f t="shared" ref="M1926:M1989" si="120">L1926+I1926</f>
        <v>2572961.8721196828</v>
      </c>
      <c r="N1926" s="8"/>
      <c r="O1926" s="8"/>
    </row>
    <row r="1927" spans="1:15" x14ac:dyDescent="0.25">
      <c r="A1927" s="9">
        <v>70729</v>
      </c>
      <c r="B1927" s="9">
        <f t="shared" ref="B1927:B1990" si="121">INT(A1927/10000)</f>
        <v>7</v>
      </c>
      <c r="C1927" s="9">
        <f t="shared" ref="C1927:C1990" si="122">IF(E1927&lt;=10000,0,IF(E1927&lt;=20000,1,IF(E1927&lt;=50000,2,3)))</f>
        <v>0</v>
      </c>
      <c r="D1927" s="7" t="s">
        <v>1801</v>
      </c>
      <c r="E1927" s="8">
        <v>802</v>
      </c>
      <c r="F1927" s="8">
        <v>1956</v>
      </c>
      <c r="G1927" s="8">
        <v>33071</v>
      </c>
      <c r="H1927" s="8">
        <v>145547</v>
      </c>
      <c r="I1927" s="8">
        <v>694537.90348720143</v>
      </c>
      <c r="J1927" s="8">
        <v>500</v>
      </c>
      <c r="K1927" s="8">
        <v>500</v>
      </c>
      <c r="L1927" s="7">
        <f t="shared" ref="L1927:L1990" si="123">F1927/J1927*500+G1927/K1927*500+H1927</f>
        <v>180574</v>
      </c>
      <c r="M1927" s="7">
        <f t="shared" si="120"/>
        <v>875111.90348720143</v>
      </c>
      <c r="N1927" s="8"/>
      <c r="O1927" s="8"/>
    </row>
    <row r="1928" spans="1:15" x14ac:dyDescent="0.25">
      <c r="A1928" s="9">
        <v>70731</v>
      </c>
      <c r="B1928" s="9">
        <f t="shared" si="121"/>
        <v>7</v>
      </c>
      <c r="C1928" s="9">
        <f t="shared" si="122"/>
        <v>0</v>
      </c>
      <c r="D1928" s="7" t="s">
        <v>1802</v>
      </c>
      <c r="E1928" s="8">
        <v>617</v>
      </c>
      <c r="F1928" s="8">
        <v>1239</v>
      </c>
      <c r="G1928" s="8">
        <v>40100</v>
      </c>
      <c r="H1928" s="8">
        <v>27679</v>
      </c>
      <c r="I1928" s="8">
        <v>548092.32569149358</v>
      </c>
      <c r="J1928" s="8">
        <v>500</v>
      </c>
      <c r="K1928" s="8">
        <v>500</v>
      </c>
      <c r="L1928" s="7">
        <f t="shared" si="123"/>
        <v>69018</v>
      </c>
      <c r="M1928" s="7">
        <f t="shared" si="120"/>
        <v>617110.32569149358</v>
      </c>
      <c r="N1928" s="8"/>
      <c r="O1928" s="8"/>
    </row>
    <row r="1929" spans="1:15" x14ac:dyDescent="0.25">
      <c r="A1929" s="9">
        <v>70732</v>
      </c>
      <c r="B1929" s="9">
        <f t="shared" si="121"/>
        <v>7</v>
      </c>
      <c r="C1929" s="9">
        <f t="shared" si="122"/>
        <v>0</v>
      </c>
      <c r="D1929" s="7" t="s">
        <v>1803</v>
      </c>
      <c r="E1929" s="8">
        <v>1397</v>
      </c>
      <c r="F1929" s="8">
        <v>3099</v>
      </c>
      <c r="G1929" s="8">
        <v>61541</v>
      </c>
      <c r="H1929" s="8">
        <v>75269</v>
      </c>
      <c r="I1929" s="8">
        <v>1223282.5577619385</v>
      </c>
      <c r="J1929" s="8">
        <v>500</v>
      </c>
      <c r="K1929" s="8">
        <v>500</v>
      </c>
      <c r="L1929" s="7">
        <f t="shared" si="123"/>
        <v>139909</v>
      </c>
      <c r="M1929" s="7">
        <f t="shared" si="120"/>
        <v>1363191.5577619385</v>
      </c>
      <c r="N1929" s="8"/>
      <c r="O1929" s="8"/>
    </row>
    <row r="1930" spans="1:15" x14ac:dyDescent="0.25">
      <c r="A1930" s="9">
        <v>70733</v>
      </c>
      <c r="B1930" s="9">
        <f t="shared" si="121"/>
        <v>7</v>
      </c>
      <c r="C1930" s="9">
        <f t="shared" si="122"/>
        <v>0</v>
      </c>
      <c r="D1930" s="7" t="s">
        <v>1804</v>
      </c>
      <c r="E1930" s="8">
        <v>246</v>
      </c>
      <c r="F1930" s="8">
        <v>1874</v>
      </c>
      <c r="G1930" s="8">
        <v>5705</v>
      </c>
      <c r="H1930" s="8">
        <v>4551</v>
      </c>
      <c r="I1930" s="8">
        <v>218199.96797860906</v>
      </c>
      <c r="J1930" s="8">
        <v>500</v>
      </c>
      <c r="K1930" s="8">
        <v>500</v>
      </c>
      <c r="L1930" s="7">
        <f t="shared" si="123"/>
        <v>12130</v>
      </c>
      <c r="M1930" s="7">
        <f t="shared" si="120"/>
        <v>230329.96797860906</v>
      </c>
      <c r="N1930" s="8"/>
      <c r="O1930" s="8"/>
    </row>
    <row r="1931" spans="1:15" x14ac:dyDescent="0.25">
      <c r="A1931" s="9">
        <v>70734</v>
      </c>
      <c r="B1931" s="9">
        <f t="shared" si="121"/>
        <v>7</v>
      </c>
      <c r="C1931" s="9">
        <f t="shared" si="122"/>
        <v>0</v>
      </c>
      <c r="D1931" s="7" t="s">
        <v>1805</v>
      </c>
      <c r="E1931" s="8">
        <v>2180</v>
      </c>
      <c r="F1931" s="8">
        <v>2909</v>
      </c>
      <c r="G1931" s="8">
        <v>82527</v>
      </c>
      <c r="H1931" s="8">
        <v>82126</v>
      </c>
      <c r="I1931" s="8">
        <v>1945641.4265350807</v>
      </c>
      <c r="J1931" s="8">
        <v>500</v>
      </c>
      <c r="K1931" s="8">
        <v>500</v>
      </c>
      <c r="L1931" s="7">
        <f t="shared" si="123"/>
        <v>167562</v>
      </c>
      <c r="M1931" s="7">
        <f t="shared" si="120"/>
        <v>2113203.4265350807</v>
      </c>
      <c r="N1931" s="8"/>
      <c r="O1931" s="8"/>
    </row>
    <row r="1932" spans="1:15" x14ac:dyDescent="0.25">
      <c r="A1932" s="9">
        <v>70735</v>
      </c>
      <c r="B1932" s="9">
        <f t="shared" si="121"/>
        <v>7</v>
      </c>
      <c r="C1932" s="9">
        <f t="shared" si="122"/>
        <v>0</v>
      </c>
      <c r="D1932" s="7" t="s">
        <v>1806</v>
      </c>
      <c r="E1932" s="8">
        <v>1017</v>
      </c>
      <c r="F1932" s="8">
        <v>2623</v>
      </c>
      <c r="G1932" s="8">
        <v>72261</v>
      </c>
      <c r="H1932" s="8">
        <v>666917</v>
      </c>
      <c r="I1932" s="8">
        <v>834485.51810505427</v>
      </c>
      <c r="J1932" s="8">
        <v>500</v>
      </c>
      <c r="K1932" s="8">
        <v>500</v>
      </c>
      <c r="L1932" s="7">
        <f t="shared" si="123"/>
        <v>741801</v>
      </c>
      <c r="M1932" s="7">
        <f t="shared" si="120"/>
        <v>1576286.5181050543</v>
      </c>
      <c r="N1932" s="8"/>
      <c r="O1932" s="8"/>
    </row>
    <row r="1933" spans="1:15" x14ac:dyDescent="0.25">
      <c r="A1933" s="9">
        <v>70801</v>
      </c>
      <c r="B1933" s="9">
        <f t="shared" si="121"/>
        <v>7</v>
      </c>
      <c r="C1933" s="9">
        <f t="shared" si="122"/>
        <v>0</v>
      </c>
      <c r="D1933" s="7" t="s">
        <v>1807</v>
      </c>
      <c r="E1933" s="8">
        <v>640</v>
      </c>
      <c r="F1933" s="8">
        <v>2330</v>
      </c>
      <c r="G1933" s="8">
        <v>69556</v>
      </c>
      <c r="H1933" s="8">
        <v>58581</v>
      </c>
      <c r="I1933" s="8">
        <v>637540.78626213525</v>
      </c>
      <c r="J1933" s="8">
        <v>500</v>
      </c>
      <c r="K1933" s="8">
        <v>500</v>
      </c>
      <c r="L1933" s="7">
        <f t="shared" si="123"/>
        <v>130467</v>
      </c>
      <c r="M1933" s="7">
        <f t="shared" si="120"/>
        <v>768007.78626213525</v>
      </c>
      <c r="N1933" s="8"/>
      <c r="O1933" s="8"/>
    </row>
    <row r="1934" spans="1:15" x14ac:dyDescent="0.25">
      <c r="A1934" s="9">
        <v>70802</v>
      </c>
      <c r="B1934" s="9">
        <f t="shared" si="121"/>
        <v>7</v>
      </c>
      <c r="C1934" s="9">
        <f t="shared" si="122"/>
        <v>0</v>
      </c>
      <c r="D1934" s="7" t="s">
        <v>1808</v>
      </c>
      <c r="E1934" s="8">
        <v>557</v>
      </c>
      <c r="F1934" s="8">
        <v>2732</v>
      </c>
      <c r="G1934" s="8">
        <v>127253</v>
      </c>
      <c r="H1934" s="8">
        <v>149955</v>
      </c>
      <c r="I1934" s="8">
        <v>653477.53499618173</v>
      </c>
      <c r="J1934" s="8">
        <v>500</v>
      </c>
      <c r="K1934" s="8">
        <v>500</v>
      </c>
      <c r="L1934" s="7">
        <f t="shared" si="123"/>
        <v>279940</v>
      </c>
      <c r="M1934" s="7">
        <f t="shared" si="120"/>
        <v>933417.53499618173</v>
      </c>
      <c r="N1934" s="8"/>
      <c r="O1934" s="8"/>
    </row>
    <row r="1935" spans="1:15" x14ac:dyDescent="0.25">
      <c r="A1935" s="9">
        <v>70803</v>
      </c>
      <c r="B1935" s="9">
        <f t="shared" si="121"/>
        <v>7</v>
      </c>
      <c r="C1935" s="9">
        <f t="shared" si="122"/>
        <v>0</v>
      </c>
      <c r="D1935" s="7" t="s">
        <v>1809</v>
      </c>
      <c r="E1935" s="8">
        <v>613</v>
      </c>
      <c r="F1935" s="8">
        <v>1726</v>
      </c>
      <c r="G1935" s="8">
        <v>56459</v>
      </c>
      <c r="H1935" s="8">
        <v>105507</v>
      </c>
      <c r="I1935" s="8">
        <v>608354.05035693804</v>
      </c>
      <c r="J1935" s="8">
        <v>500</v>
      </c>
      <c r="K1935" s="8">
        <v>500</v>
      </c>
      <c r="L1935" s="7">
        <f t="shared" si="123"/>
        <v>163692</v>
      </c>
      <c r="M1935" s="7">
        <f t="shared" si="120"/>
        <v>772046.05035693804</v>
      </c>
      <c r="N1935" s="8"/>
      <c r="O1935" s="8"/>
    </row>
    <row r="1936" spans="1:15" x14ac:dyDescent="0.25">
      <c r="A1936" s="9">
        <v>70804</v>
      </c>
      <c r="B1936" s="9">
        <f t="shared" si="121"/>
        <v>7</v>
      </c>
      <c r="C1936" s="9">
        <f t="shared" si="122"/>
        <v>0</v>
      </c>
      <c r="D1936" s="7" t="s">
        <v>1810</v>
      </c>
      <c r="E1936" s="8">
        <v>732</v>
      </c>
      <c r="F1936" s="8">
        <v>2344</v>
      </c>
      <c r="G1936" s="8">
        <v>62402</v>
      </c>
      <c r="H1936" s="8">
        <v>54177</v>
      </c>
      <c r="I1936" s="8">
        <v>693701.81304704165</v>
      </c>
      <c r="J1936" s="8">
        <v>500</v>
      </c>
      <c r="K1936" s="8">
        <v>500</v>
      </c>
      <c r="L1936" s="7">
        <f t="shared" si="123"/>
        <v>118923</v>
      </c>
      <c r="M1936" s="7">
        <f t="shared" si="120"/>
        <v>812624.81304704165</v>
      </c>
      <c r="N1936" s="8"/>
      <c r="O1936" s="8"/>
    </row>
    <row r="1937" spans="1:15" x14ac:dyDescent="0.25">
      <c r="A1937" s="9">
        <v>70805</v>
      </c>
      <c r="B1937" s="9">
        <f t="shared" si="121"/>
        <v>7</v>
      </c>
      <c r="C1937" s="9">
        <f t="shared" si="122"/>
        <v>0</v>
      </c>
      <c r="D1937" s="7" t="s">
        <v>1811</v>
      </c>
      <c r="E1937" s="8">
        <v>1485</v>
      </c>
      <c r="F1937" s="8">
        <v>1989</v>
      </c>
      <c r="G1937" s="8">
        <v>165348</v>
      </c>
      <c r="H1937" s="8">
        <v>2968354</v>
      </c>
      <c r="I1937" s="8">
        <v>1215181.554398699</v>
      </c>
      <c r="J1937" s="8">
        <v>500</v>
      </c>
      <c r="K1937" s="8">
        <v>500</v>
      </c>
      <c r="L1937" s="7">
        <f t="shared" si="123"/>
        <v>3135691</v>
      </c>
      <c r="M1937" s="7">
        <f t="shared" si="120"/>
        <v>4350872.5543986987</v>
      </c>
      <c r="N1937" s="8"/>
      <c r="O1937" s="8"/>
    </row>
    <row r="1938" spans="1:15" x14ac:dyDescent="0.25">
      <c r="A1938" s="9">
        <v>70806</v>
      </c>
      <c r="B1938" s="9">
        <f t="shared" si="121"/>
        <v>7</v>
      </c>
      <c r="C1938" s="9">
        <f t="shared" si="122"/>
        <v>0</v>
      </c>
      <c r="D1938" s="7" t="s">
        <v>1812</v>
      </c>
      <c r="E1938" s="8">
        <v>825</v>
      </c>
      <c r="F1938" s="8">
        <v>1851</v>
      </c>
      <c r="G1938" s="8">
        <v>56013</v>
      </c>
      <c r="H1938" s="8">
        <v>46320</v>
      </c>
      <c r="I1938" s="8">
        <v>720377.36266322085</v>
      </c>
      <c r="J1938" s="8">
        <v>500</v>
      </c>
      <c r="K1938" s="8">
        <v>500</v>
      </c>
      <c r="L1938" s="7">
        <f t="shared" si="123"/>
        <v>104184</v>
      </c>
      <c r="M1938" s="7">
        <f t="shared" si="120"/>
        <v>824561.36266322085</v>
      </c>
      <c r="N1938" s="8"/>
      <c r="O1938" s="8"/>
    </row>
    <row r="1939" spans="1:15" x14ac:dyDescent="0.25">
      <c r="A1939" s="9">
        <v>70807</v>
      </c>
      <c r="B1939" s="9">
        <f t="shared" si="121"/>
        <v>7</v>
      </c>
      <c r="C1939" s="9">
        <f t="shared" si="122"/>
        <v>0</v>
      </c>
      <c r="D1939" s="7" t="s">
        <v>1813</v>
      </c>
      <c r="E1939" s="8">
        <v>2576</v>
      </c>
      <c r="F1939" s="8">
        <v>5473</v>
      </c>
      <c r="G1939" s="8">
        <v>407655</v>
      </c>
      <c r="H1939" s="8">
        <v>700573</v>
      </c>
      <c r="I1939" s="8">
        <v>2487061.6798975398</v>
      </c>
      <c r="J1939" s="8">
        <v>500</v>
      </c>
      <c r="K1939" s="8">
        <v>500</v>
      </c>
      <c r="L1939" s="7">
        <f t="shared" si="123"/>
        <v>1113701</v>
      </c>
      <c r="M1939" s="7">
        <f t="shared" si="120"/>
        <v>3600762.6798975398</v>
      </c>
      <c r="N1939" s="8"/>
      <c r="O1939" s="8"/>
    </row>
    <row r="1940" spans="1:15" x14ac:dyDescent="0.25">
      <c r="A1940" s="9">
        <v>70808</v>
      </c>
      <c r="B1940" s="9">
        <f t="shared" si="121"/>
        <v>7</v>
      </c>
      <c r="C1940" s="9">
        <f t="shared" si="122"/>
        <v>0</v>
      </c>
      <c r="D1940" s="7" t="s">
        <v>1814</v>
      </c>
      <c r="E1940" s="8">
        <v>860</v>
      </c>
      <c r="F1940" s="8">
        <v>2002</v>
      </c>
      <c r="G1940" s="8">
        <v>87651</v>
      </c>
      <c r="H1940" s="8">
        <v>209582</v>
      </c>
      <c r="I1940" s="8">
        <v>820635.1964541045</v>
      </c>
      <c r="J1940" s="8">
        <v>500</v>
      </c>
      <c r="K1940" s="8">
        <v>500</v>
      </c>
      <c r="L1940" s="7">
        <f t="shared" si="123"/>
        <v>299235</v>
      </c>
      <c r="M1940" s="7">
        <f t="shared" si="120"/>
        <v>1119870.1964541045</v>
      </c>
      <c r="N1940" s="8"/>
      <c r="O1940" s="8"/>
    </row>
    <row r="1941" spans="1:15" x14ac:dyDescent="0.25">
      <c r="A1941" s="9">
        <v>70809</v>
      </c>
      <c r="B1941" s="9">
        <f t="shared" si="121"/>
        <v>7</v>
      </c>
      <c r="C1941" s="9">
        <f t="shared" si="122"/>
        <v>0</v>
      </c>
      <c r="D1941" s="7" t="s">
        <v>1815</v>
      </c>
      <c r="E1941" s="8">
        <v>374</v>
      </c>
      <c r="F1941" s="8">
        <v>1696</v>
      </c>
      <c r="G1941" s="8">
        <v>28086</v>
      </c>
      <c r="H1941" s="8">
        <v>17751</v>
      </c>
      <c r="I1941" s="8">
        <v>333699.06472272146</v>
      </c>
      <c r="J1941" s="8">
        <v>500</v>
      </c>
      <c r="K1941" s="8">
        <v>500</v>
      </c>
      <c r="L1941" s="7">
        <f t="shared" si="123"/>
        <v>47533</v>
      </c>
      <c r="M1941" s="7">
        <f t="shared" si="120"/>
        <v>381232.06472272146</v>
      </c>
      <c r="N1941" s="8"/>
      <c r="O1941" s="8"/>
    </row>
    <row r="1942" spans="1:15" x14ac:dyDescent="0.25">
      <c r="A1942" s="9">
        <v>70810</v>
      </c>
      <c r="B1942" s="9">
        <f t="shared" si="121"/>
        <v>7</v>
      </c>
      <c r="C1942" s="9">
        <f t="shared" si="122"/>
        <v>0</v>
      </c>
      <c r="D1942" s="7" t="s">
        <v>1816</v>
      </c>
      <c r="E1942" s="8">
        <v>272</v>
      </c>
      <c r="F1942" s="8">
        <v>777</v>
      </c>
      <c r="G1942" s="8">
        <v>20688</v>
      </c>
      <c r="H1942" s="8">
        <v>99444</v>
      </c>
      <c r="I1942" s="8">
        <v>224155.22804707446</v>
      </c>
      <c r="J1942" s="8">
        <v>500</v>
      </c>
      <c r="K1942" s="8">
        <v>500</v>
      </c>
      <c r="L1942" s="7">
        <f t="shared" si="123"/>
        <v>120909</v>
      </c>
      <c r="M1942" s="7">
        <f t="shared" si="120"/>
        <v>345064.22804707446</v>
      </c>
      <c r="N1942" s="8"/>
      <c r="O1942" s="8"/>
    </row>
    <row r="1943" spans="1:15" x14ac:dyDescent="0.25">
      <c r="A1943" s="9">
        <v>70811</v>
      </c>
      <c r="B1943" s="9">
        <f t="shared" si="121"/>
        <v>7</v>
      </c>
      <c r="C1943" s="9">
        <f t="shared" si="122"/>
        <v>0</v>
      </c>
      <c r="D1943" s="7" t="s">
        <v>1817</v>
      </c>
      <c r="E1943" s="8">
        <v>608</v>
      </c>
      <c r="F1943" s="8">
        <v>2599</v>
      </c>
      <c r="G1943" s="8">
        <v>109547</v>
      </c>
      <c r="H1943" s="8">
        <v>476340</v>
      </c>
      <c r="I1943" s="8">
        <v>818951.77469383704</v>
      </c>
      <c r="J1943" s="8">
        <v>500</v>
      </c>
      <c r="K1943" s="8">
        <v>420</v>
      </c>
      <c r="L1943" s="7">
        <f t="shared" si="123"/>
        <v>609352.09523809527</v>
      </c>
      <c r="M1943" s="7">
        <f t="shared" si="120"/>
        <v>1428303.8699319323</v>
      </c>
      <c r="N1943" s="8"/>
      <c r="O1943" s="8"/>
    </row>
    <row r="1944" spans="1:15" x14ac:dyDescent="0.25">
      <c r="A1944" s="9">
        <v>70812</v>
      </c>
      <c r="B1944" s="9">
        <f t="shared" si="121"/>
        <v>7</v>
      </c>
      <c r="C1944" s="9">
        <f t="shared" si="122"/>
        <v>0</v>
      </c>
      <c r="D1944" s="7" t="s">
        <v>1818</v>
      </c>
      <c r="E1944" s="8">
        <v>47</v>
      </c>
      <c r="F1944" s="8">
        <v>571</v>
      </c>
      <c r="G1944" s="8">
        <v>4176</v>
      </c>
      <c r="H1944" s="8">
        <v>4171</v>
      </c>
      <c r="I1944" s="8">
        <v>45589.476683194363</v>
      </c>
      <c r="J1944" s="8">
        <v>500</v>
      </c>
      <c r="K1944" s="8">
        <v>500</v>
      </c>
      <c r="L1944" s="7">
        <f t="shared" si="123"/>
        <v>8918</v>
      </c>
      <c r="M1944" s="7">
        <f t="shared" si="120"/>
        <v>54507.476683194363</v>
      </c>
      <c r="N1944" s="8"/>
      <c r="O1944" s="8"/>
    </row>
    <row r="1945" spans="1:15" x14ac:dyDescent="0.25">
      <c r="A1945" s="9">
        <v>70813</v>
      </c>
      <c r="B1945" s="9">
        <f t="shared" si="121"/>
        <v>7</v>
      </c>
      <c r="C1945" s="9">
        <f t="shared" si="122"/>
        <v>0</v>
      </c>
      <c r="D1945" s="7" t="s">
        <v>1819</v>
      </c>
      <c r="E1945" s="8">
        <v>664</v>
      </c>
      <c r="F1945" s="8">
        <v>4404</v>
      </c>
      <c r="G1945" s="8">
        <v>39560</v>
      </c>
      <c r="H1945" s="8">
        <v>40541</v>
      </c>
      <c r="I1945" s="8">
        <v>589355.46712225943</v>
      </c>
      <c r="J1945" s="8">
        <v>500</v>
      </c>
      <c r="K1945" s="8">
        <v>500</v>
      </c>
      <c r="L1945" s="7">
        <f t="shared" si="123"/>
        <v>84505</v>
      </c>
      <c r="M1945" s="7">
        <f t="shared" si="120"/>
        <v>673860.46712225943</v>
      </c>
      <c r="N1945" s="8"/>
      <c r="O1945" s="8"/>
    </row>
    <row r="1946" spans="1:15" x14ac:dyDescent="0.25">
      <c r="A1946" s="9">
        <v>70814</v>
      </c>
      <c r="B1946" s="9">
        <f t="shared" si="121"/>
        <v>7</v>
      </c>
      <c r="C1946" s="9">
        <f t="shared" si="122"/>
        <v>0</v>
      </c>
      <c r="D1946" s="7" t="s">
        <v>1820</v>
      </c>
      <c r="E1946" s="8">
        <v>493</v>
      </c>
      <c r="F1946" s="8">
        <v>913</v>
      </c>
      <c r="G1946" s="8">
        <v>46238</v>
      </c>
      <c r="H1946" s="8">
        <v>40024</v>
      </c>
      <c r="I1946" s="8">
        <v>456127.17444754782</v>
      </c>
      <c r="J1946" s="8">
        <v>500</v>
      </c>
      <c r="K1946" s="8">
        <v>500</v>
      </c>
      <c r="L1946" s="7">
        <f t="shared" si="123"/>
        <v>87175</v>
      </c>
      <c r="M1946" s="7">
        <f t="shared" si="120"/>
        <v>543302.17444754788</v>
      </c>
      <c r="N1946" s="8"/>
      <c r="O1946" s="8"/>
    </row>
    <row r="1947" spans="1:15" x14ac:dyDescent="0.25">
      <c r="A1947" s="9">
        <v>70815</v>
      </c>
      <c r="B1947" s="9">
        <f t="shared" si="121"/>
        <v>7</v>
      </c>
      <c r="C1947" s="9">
        <f t="shared" si="122"/>
        <v>0</v>
      </c>
      <c r="D1947" s="7" t="s">
        <v>1821</v>
      </c>
      <c r="E1947" s="8">
        <v>91</v>
      </c>
      <c r="F1947" s="8">
        <v>965</v>
      </c>
      <c r="G1947" s="8">
        <v>5017</v>
      </c>
      <c r="H1947" s="8">
        <v>5782</v>
      </c>
      <c r="I1947" s="8">
        <v>85564.406846351951</v>
      </c>
      <c r="J1947" s="8">
        <v>500</v>
      </c>
      <c r="K1947" s="8">
        <v>500</v>
      </c>
      <c r="L1947" s="7">
        <f t="shared" si="123"/>
        <v>11764</v>
      </c>
      <c r="M1947" s="7">
        <f t="shared" si="120"/>
        <v>97328.406846351951</v>
      </c>
      <c r="N1947" s="8"/>
      <c r="O1947" s="8"/>
    </row>
    <row r="1948" spans="1:15" x14ac:dyDescent="0.25">
      <c r="A1948" s="9">
        <v>70816</v>
      </c>
      <c r="B1948" s="9">
        <f t="shared" si="121"/>
        <v>7</v>
      </c>
      <c r="C1948" s="9">
        <f t="shared" si="122"/>
        <v>0</v>
      </c>
      <c r="D1948" s="7" t="s">
        <v>1822</v>
      </c>
      <c r="E1948" s="8">
        <v>1228</v>
      </c>
      <c r="F1948" s="8">
        <v>931</v>
      </c>
      <c r="G1948" s="8">
        <v>107494</v>
      </c>
      <c r="H1948" s="8">
        <v>468652</v>
      </c>
      <c r="I1948" s="8">
        <v>1054059.5247087984</v>
      </c>
      <c r="J1948" s="8">
        <v>500</v>
      </c>
      <c r="K1948" s="8">
        <v>500</v>
      </c>
      <c r="L1948" s="7">
        <f t="shared" si="123"/>
        <v>577077</v>
      </c>
      <c r="M1948" s="7">
        <f t="shared" si="120"/>
        <v>1631136.5247087984</v>
      </c>
      <c r="N1948" s="8"/>
      <c r="O1948" s="8"/>
    </row>
    <row r="1949" spans="1:15" x14ac:dyDescent="0.25">
      <c r="A1949" s="9">
        <v>70817</v>
      </c>
      <c r="B1949" s="9">
        <f t="shared" si="121"/>
        <v>7</v>
      </c>
      <c r="C1949" s="9">
        <f t="shared" si="122"/>
        <v>0</v>
      </c>
      <c r="D1949" s="7" t="s">
        <v>1823</v>
      </c>
      <c r="E1949" s="8">
        <v>416</v>
      </c>
      <c r="F1949" s="8">
        <v>1117</v>
      </c>
      <c r="G1949" s="8">
        <v>46918</v>
      </c>
      <c r="H1949" s="8">
        <v>75246</v>
      </c>
      <c r="I1949" s="8">
        <v>449701.06251613365</v>
      </c>
      <c r="J1949" s="8">
        <v>500</v>
      </c>
      <c r="K1949" s="8">
        <v>500</v>
      </c>
      <c r="L1949" s="7">
        <f t="shared" si="123"/>
        <v>123281</v>
      </c>
      <c r="M1949" s="7">
        <f t="shared" si="120"/>
        <v>572982.06251613365</v>
      </c>
      <c r="N1949" s="8"/>
      <c r="O1949" s="8"/>
    </row>
    <row r="1950" spans="1:15" x14ac:dyDescent="0.25">
      <c r="A1950" s="9">
        <v>70818</v>
      </c>
      <c r="B1950" s="9">
        <f t="shared" si="121"/>
        <v>7</v>
      </c>
      <c r="C1950" s="9">
        <f t="shared" si="122"/>
        <v>0</v>
      </c>
      <c r="D1950" s="7" t="s">
        <v>1824</v>
      </c>
      <c r="E1950" s="8">
        <v>278</v>
      </c>
      <c r="F1950" s="8">
        <v>652</v>
      </c>
      <c r="G1950" s="8">
        <v>73789</v>
      </c>
      <c r="H1950" s="8">
        <v>124665</v>
      </c>
      <c r="I1950" s="8">
        <v>290960.15538935974</v>
      </c>
      <c r="J1950" s="8">
        <v>500</v>
      </c>
      <c r="K1950" s="8">
        <v>500</v>
      </c>
      <c r="L1950" s="7">
        <f t="shared" si="123"/>
        <v>199106</v>
      </c>
      <c r="M1950" s="7">
        <f t="shared" si="120"/>
        <v>490066.15538935974</v>
      </c>
      <c r="N1950" s="8"/>
      <c r="O1950" s="8"/>
    </row>
    <row r="1951" spans="1:15" x14ac:dyDescent="0.25">
      <c r="A1951" s="9">
        <v>70819</v>
      </c>
      <c r="B1951" s="9">
        <f t="shared" si="121"/>
        <v>7</v>
      </c>
      <c r="C1951" s="9">
        <f t="shared" si="122"/>
        <v>0</v>
      </c>
      <c r="D1951" s="7" t="s">
        <v>1825</v>
      </c>
      <c r="E1951" s="8">
        <v>74</v>
      </c>
      <c r="F1951" s="8">
        <v>1070</v>
      </c>
      <c r="G1951" s="8">
        <v>3706</v>
      </c>
      <c r="H1951" s="8">
        <v>5580</v>
      </c>
      <c r="I1951" s="8">
        <v>68631.157235390259</v>
      </c>
      <c r="J1951" s="8">
        <v>500</v>
      </c>
      <c r="K1951" s="8">
        <v>500</v>
      </c>
      <c r="L1951" s="7">
        <f t="shared" si="123"/>
        <v>10356</v>
      </c>
      <c r="M1951" s="7">
        <f t="shared" si="120"/>
        <v>78987.157235390259</v>
      </c>
      <c r="N1951" s="8"/>
      <c r="O1951" s="8"/>
    </row>
    <row r="1952" spans="1:15" x14ac:dyDescent="0.25">
      <c r="A1952" s="9">
        <v>70820</v>
      </c>
      <c r="B1952" s="9">
        <f t="shared" si="121"/>
        <v>7</v>
      </c>
      <c r="C1952" s="9">
        <f t="shared" si="122"/>
        <v>0</v>
      </c>
      <c r="D1952" s="7" t="s">
        <v>1826</v>
      </c>
      <c r="E1952" s="8">
        <v>2025</v>
      </c>
      <c r="F1952" s="8">
        <v>727</v>
      </c>
      <c r="G1952" s="8">
        <v>145253</v>
      </c>
      <c r="H1952" s="8">
        <v>619011</v>
      </c>
      <c r="I1952" s="8">
        <v>1711552.8409909571</v>
      </c>
      <c r="J1952" s="8">
        <v>500</v>
      </c>
      <c r="K1952" s="8">
        <v>500</v>
      </c>
      <c r="L1952" s="7">
        <f t="shared" si="123"/>
        <v>764991</v>
      </c>
      <c r="M1952" s="7">
        <f t="shared" si="120"/>
        <v>2476543.8409909569</v>
      </c>
      <c r="N1952" s="8"/>
      <c r="O1952" s="8"/>
    </row>
    <row r="1953" spans="1:15" x14ac:dyDescent="0.25">
      <c r="A1953" s="9">
        <v>70821</v>
      </c>
      <c r="B1953" s="9">
        <f t="shared" si="121"/>
        <v>7</v>
      </c>
      <c r="C1953" s="9">
        <f t="shared" si="122"/>
        <v>0</v>
      </c>
      <c r="D1953" s="7" t="s">
        <v>1827</v>
      </c>
      <c r="E1953" s="8">
        <v>1099</v>
      </c>
      <c r="F1953" s="8">
        <v>5777</v>
      </c>
      <c r="G1953" s="8">
        <v>248150</v>
      </c>
      <c r="H1953" s="8">
        <v>617136</v>
      </c>
      <c r="I1953" s="8">
        <v>1306858.7797059345</v>
      </c>
      <c r="J1953" s="8">
        <v>500</v>
      </c>
      <c r="K1953" s="8">
        <v>500</v>
      </c>
      <c r="L1953" s="7">
        <f t="shared" si="123"/>
        <v>871063</v>
      </c>
      <c r="M1953" s="7">
        <f t="shared" si="120"/>
        <v>2177921.7797059342</v>
      </c>
      <c r="N1953" s="8"/>
      <c r="O1953" s="8"/>
    </row>
    <row r="1954" spans="1:15" x14ac:dyDescent="0.25">
      <c r="A1954" s="9">
        <v>70822</v>
      </c>
      <c r="B1954" s="9">
        <f t="shared" si="121"/>
        <v>7</v>
      </c>
      <c r="C1954" s="9">
        <f t="shared" si="122"/>
        <v>0</v>
      </c>
      <c r="D1954" s="7" t="s">
        <v>1828</v>
      </c>
      <c r="E1954" s="8">
        <v>389</v>
      </c>
      <c r="F1954" s="8">
        <v>2275</v>
      </c>
      <c r="G1954" s="8">
        <v>21912</v>
      </c>
      <c r="H1954" s="8">
        <v>15461</v>
      </c>
      <c r="I1954" s="8">
        <v>339884.04456636874</v>
      </c>
      <c r="J1954" s="8">
        <v>500</v>
      </c>
      <c r="K1954" s="8">
        <v>500</v>
      </c>
      <c r="L1954" s="7">
        <f t="shared" si="123"/>
        <v>39648</v>
      </c>
      <c r="M1954" s="7">
        <f t="shared" si="120"/>
        <v>379532.04456636874</v>
      </c>
      <c r="N1954" s="8"/>
      <c r="O1954" s="8"/>
    </row>
    <row r="1955" spans="1:15" x14ac:dyDescent="0.25">
      <c r="A1955" s="9">
        <v>70823</v>
      </c>
      <c r="B1955" s="9">
        <f t="shared" si="121"/>
        <v>7</v>
      </c>
      <c r="C1955" s="9">
        <f t="shared" si="122"/>
        <v>0</v>
      </c>
      <c r="D1955" s="7" t="s">
        <v>1829</v>
      </c>
      <c r="E1955" s="8">
        <v>78</v>
      </c>
      <c r="F1955" s="8">
        <v>1225</v>
      </c>
      <c r="G1955" s="8">
        <v>4459</v>
      </c>
      <c r="H1955" s="8">
        <v>1461</v>
      </c>
      <c r="I1955" s="8">
        <v>74114.625035604462</v>
      </c>
      <c r="J1955" s="8">
        <v>500</v>
      </c>
      <c r="K1955" s="8">
        <v>500</v>
      </c>
      <c r="L1955" s="7">
        <f t="shared" si="123"/>
        <v>7145</v>
      </c>
      <c r="M1955" s="7">
        <f t="shared" si="120"/>
        <v>81259.625035604462</v>
      </c>
      <c r="N1955" s="8"/>
      <c r="O1955" s="8"/>
    </row>
    <row r="1956" spans="1:15" x14ac:dyDescent="0.25">
      <c r="A1956" s="9">
        <v>70824</v>
      </c>
      <c r="B1956" s="9">
        <f t="shared" si="121"/>
        <v>7</v>
      </c>
      <c r="C1956" s="9">
        <f t="shared" si="122"/>
        <v>0</v>
      </c>
      <c r="D1956" s="7" t="s">
        <v>1830</v>
      </c>
      <c r="E1956" s="8">
        <v>430</v>
      </c>
      <c r="F1956" s="8">
        <v>1710</v>
      </c>
      <c r="G1956" s="8">
        <v>66937</v>
      </c>
      <c r="H1956" s="8">
        <v>97224</v>
      </c>
      <c r="I1956" s="8">
        <v>453714.84094687726</v>
      </c>
      <c r="J1956" s="8">
        <v>500</v>
      </c>
      <c r="K1956" s="8">
        <v>500</v>
      </c>
      <c r="L1956" s="7">
        <f t="shared" si="123"/>
        <v>165871</v>
      </c>
      <c r="M1956" s="7">
        <f t="shared" si="120"/>
        <v>619585.84094687726</v>
      </c>
      <c r="N1956" s="8"/>
      <c r="O1956" s="8"/>
    </row>
    <row r="1957" spans="1:15" x14ac:dyDescent="0.25">
      <c r="A1957" s="9">
        <v>70825</v>
      </c>
      <c r="B1957" s="9">
        <f t="shared" si="121"/>
        <v>7</v>
      </c>
      <c r="C1957" s="9">
        <f t="shared" si="122"/>
        <v>0</v>
      </c>
      <c r="D1957" s="7" t="s">
        <v>1831</v>
      </c>
      <c r="E1957" s="8">
        <v>111</v>
      </c>
      <c r="F1957" s="8">
        <v>1162</v>
      </c>
      <c r="G1957" s="8">
        <v>6279</v>
      </c>
      <c r="H1957" s="8">
        <v>8442</v>
      </c>
      <c r="I1957" s="8">
        <v>106441.21272624578</v>
      </c>
      <c r="J1957" s="8">
        <v>500</v>
      </c>
      <c r="K1957" s="8">
        <v>500</v>
      </c>
      <c r="L1957" s="7">
        <f t="shared" si="123"/>
        <v>15883</v>
      </c>
      <c r="M1957" s="7">
        <f t="shared" si="120"/>
        <v>122324.21272624578</v>
      </c>
      <c r="N1957" s="8"/>
      <c r="O1957" s="8"/>
    </row>
    <row r="1958" spans="1:15" x14ac:dyDescent="0.25">
      <c r="A1958" s="9">
        <v>70826</v>
      </c>
      <c r="B1958" s="9">
        <f t="shared" si="121"/>
        <v>7</v>
      </c>
      <c r="C1958" s="9">
        <f t="shared" si="122"/>
        <v>0</v>
      </c>
      <c r="D1958" s="7" t="s">
        <v>1832</v>
      </c>
      <c r="E1958" s="8">
        <v>1309</v>
      </c>
      <c r="F1958" s="8">
        <v>1423</v>
      </c>
      <c r="G1958" s="8">
        <v>96576</v>
      </c>
      <c r="H1958" s="8">
        <v>194990</v>
      </c>
      <c r="I1958" s="8">
        <v>1112870.2674782907</v>
      </c>
      <c r="J1958" s="8">
        <v>500</v>
      </c>
      <c r="K1958" s="8">
        <v>500</v>
      </c>
      <c r="L1958" s="7">
        <f t="shared" si="123"/>
        <v>292989</v>
      </c>
      <c r="M1958" s="7">
        <f t="shared" si="120"/>
        <v>1405859.2674782907</v>
      </c>
      <c r="N1958" s="8"/>
      <c r="O1958" s="8"/>
    </row>
    <row r="1959" spans="1:15" x14ac:dyDescent="0.25">
      <c r="A1959" s="9">
        <v>70827</v>
      </c>
      <c r="B1959" s="9">
        <f t="shared" si="121"/>
        <v>7</v>
      </c>
      <c r="C1959" s="9">
        <f t="shared" si="122"/>
        <v>0</v>
      </c>
      <c r="D1959" s="7" t="s">
        <v>1833</v>
      </c>
      <c r="E1959" s="8">
        <v>400</v>
      </c>
      <c r="F1959" s="8">
        <v>1682</v>
      </c>
      <c r="G1959" s="8">
        <v>35142</v>
      </c>
      <c r="H1959" s="8">
        <v>82139</v>
      </c>
      <c r="I1959" s="8">
        <v>352921.33891018335</v>
      </c>
      <c r="J1959" s="8">
        <v>500</v>
      </c>
      <c r="K1959" s="8">
        <v>500</v>
      </c>
      <c r="L1959" s="7">
        <f t="shared" si="123"/>
        <v>118963</v>
      </c>
      <c r="M1959" s="7">
        <f t="shared" si="120"/>
        <v>471884.33891018335</v>
      </c>
      <c r="N1959" s="8"/>
      <c r="O1959" s="8"/>
    </row>
    <row r="1960" spans="1:15" x14ac:dyDescent="0.25">
      <c r="A1960" s="9">
        <v>70828</v>
      </c>
      <c r="B1960" s="9">
        <f t="shared" si="121"/>
        <v>7</v>
      </c>
      <c r="C1960" s="9">
        <f t="shared" si="122"/>
        <v>0</v>
      </c>
      <c r="D1960" s="7" t="s">
        <v>1834</v>
      </c>
      <c r="E1960" s="8">
        <v>6344</v>
      </c>
      <c r="F1960" s="8">
        <v>9010</v>
      </c>
      <c r="G1960" s="8">
        <v>691319</v>
      </c>
      <c r="H1960" s="8">
        <v>3254839</v>
      </c>
      <c r="I1960" s="8">
        <v>5460161.0747913346</v>
      </c>
      <c r="J1960" s="8">
        <v>500</v>
      </c>
      <c r="K1960" s="8">
        <v>500</v>
      </c>
      <c r="L1960" s="7">
        <f t="shared" si="123"/>
        <v>3955168</v>
      </c>
      <c r="M1960" s="7">
        <f t="shared" si="120"/>
        <v>9415329.0747913346</v>
      </c>
      <c r="N1960" s="8"/>
      <c r="O1960" s="8"/>
    </row>
    <row r="1961" spans="1:15" x14ac:dyDescent="0.25">
      <c r="A1961" s="9">
        <v>70829</v>
      </c>
      <c r="B1961" s="9">
        <f t="shared" si="121"/>
        <v>7</v>
      </c>
      <c r="C1961" s="9">
        <f t="shared" si="122"/>
        <v>0</v>
      </c>
      <c r="D1961" s="7" t="s">
        <v>1835</v>
      </c>
      <c r="E1961" s="8">
        <v>433</v>
      </c>
      <c r="F1961" s="8">
        <v>3932</v>
      </c>
      <c r="G1961" s="8">
        <v>45803</v>
      </c>
      <c r="H1961" s="8">
        <v>65541</v>
      </c>
      <c r="I1961" s="8">
        <v>421454.88631568447</v>
      </c>
      <c r="J1961" s="8">
        <v>500</v>
      </c>
      <c r="K1961" s="8">
        <v>500</v>
      </c>
      <c r="L1961" s="7">
        <f t="shared" si="123"/>
        <v>115276</v>
      </c>
      <c r="M1961" s="7">
        <f t="shared" si="120"/>
        <v>536730.88631568453</v>
      </c>
      <c r="N1961" s="8"/>
      <c r="O1961" s="8"/>
    </row>
    <row r="1962" spans="1:15" x14ac:dyDescent="0.25">
      <c r="A1962" s="9">
        <v>70830</v>
      </c>
      <c r="B1962" s="9">
        <f t="shared" si="121"/>
        <v>7</v>
      </c>
      <c r="C1962" s="9">
        <f t="shared" si="122"/>
        <v>0</v>
      </c>
      <c r="D1962" s="7" t="s">
        <v>1836</v>
      </c>
      <c r="E1962" s="8">
        <v>444</v>
      </c>
      <c r="F1962" s="8">
        <v>1376</v>
      </c>
      <c r="G1962" s="8">
        <v>52201</v>
      </c>
      <c r="H1962" s="8">
        <v>79916</v>
      </c>
      <c r="I1962" s="8">
        <v>405434.00624968787</v>
      </c>
      <c r="J1962" s="8">
        <v>500</v>
      </c>
      <c r="K1962" s="8">
        <v>500</v>
      </c>
      <c r="L1962" s="7">
        <f t="shared" si="123"/>
        <v>133493</v>
      </c>
      <c r="M1962" s="7">
        <f t="shared" si="120"/>
        <v>538927.00624968787</v>
      </c>
      <c r="N1962" s="8"/>
      <c r="O1962" s="8"/>
    </row>
    <row r="1963" spans="1:15" x14ac:dyDescent="0.25">
      <c r="A1963" s="9">
        <v>70831</v>
      </c>
      <c r="B1963" s="9">
        <f t="shared" si="121"/>
        <v>7</v>
      </c>
      <c r="C1963" s="9">
        <f t="shared" si="122"/>
        <v>0</v>
      </c>
      <c r="D1963" s="7" t="s">
        <v>1837</v>
      </c>
      <c r="E1963" s="8">
        <v>678</v>
      </c>
      <c r="F1963" s="8">
        <v>1893</v>
      </c>
      <c r="G1963" s="8">
        <v>57160</v>
      </c>
      <c r="H1963" s="8">
        <v>106971</v>
      </c>
      <c r="I1963" s="8">
        <v>655831.46455776889</v>
      </c>
      <c r="J1963" s="8">
        <v>500</v>
      </c>
      <c r="K1963" s="8">
        <v>500</v>
      </c>
      <c r="L1963" s="7">
        <f t="shared" si="123"/>
        <v>166024</v>
      </c>
      <c r="M1963" s="7">
        <f t="shared" si="120"/>
        <v>821855.46455776889</v>
      </c>
      <c r="N1963" s="8"/>
      <c r="O1963" s="8"/>
    </row>
    <row r="1964" spans="1:15" x14ac:dyDescent="0.25">
      <c r="A1964" s="9">
        <v>70832</v>
      </c>
      <c r="B1964" s="9">
        <f t="shared" si="121"/>
        <v>7</v>
      </c>
      <c r="C1964" s="9">
        <f t="shared" si="122"/>
        <v>0</v>
      </c>
      <c r="D1964" s="7" t="s">
        <v>1838</v>
      </c>
      <c r="E1964" s="8">
        <v>1044</v>
      </c>
      <c r="F1964" s="8">
        <v>4391</v>
      </c>
      <c r="G1964" s="8">
        <v>186432</v>
      </c>
      <c r="H1964" s="8">
        <v>431135</v>
      </c>
      <c r="I1964" s="8">
        <v>1164711.5431707196</v>
      </c>
      <c r="J1964" s="8">
        <v>500</v>
      </c>
      <c r="K1964" s="8">
        <v>500</v>
      </c>
      <c r="L1964" s="7">
        <f t="shared" si="123"/>
        <v>621958</v>
      </c>
      <c r="M1964" s="7">
        <f t="shared" si="120"/>
        <v>1786669.5431707196</v>
      </c>
      <c r="N1964" s="8"/>
      <c r="O1964" s="8"/>
    </row>
    <row r="1965" spans="1:15" x14ac:dyDescent="0.25">
      <c r="A1965" s="9">
        <v>70833</v>
      </c>
      <c r="B1965" s="9">
        <f t="shared" si="121"/>
        <v>7</v>
      </c>
      <c r="C1965" s="9">
        <f t="shared" si="122"/>
        <v>0</v>
      </c>
      <c r="D1965" s="7" t="s">
        <v>1839</v>
      </c>
      <c r="E1965" s="8">
        <v>1501</v>
      </c>
      <c r="F1965" s="8">
        <v>4392</v>
      </c>
      <c r="G1965" s="8">
        <v>107117</v>
      </c>
      <c r="H1965" s="8">
        <v>489889</v>
      </c>
      <c r="I1965" s="8">
        <v>1267464.0598070461</v>
      </c>
      <c r="J1965" s="8">
        <v>500</v>
      </c>
      <c r="K1965" s="8">
        <v>500</v>
      </c>
      <c r="L1965" s="7">
        <f t="shared" si="123"/>
        <v>601398</v>
      </c>
      <c r="M1965" s="7">
        <f t="shared" si="120"/>
        <v>1868862.0598070461</v>
      </c>
      <c r="N1965" s="8"/>
      <c r="O1965" s="8"/>
    </row>
    <row r="1966" spans="1:15" x14ac:dyDescent="0.25">
      <c r="A1966" s="9">
        <v>70834</v>
      </c>
      <c r="B1966" s="9">
        <f t="shared" si="121"/>
        <v>7</v>
      </c>
      <c r="C1966" s="9">
        <f t="shared" si="122"/>
        <v>0</v>
      </c>
      <c r="D1966" s="7" t="s">
        <v>1840</v>
      </c>
      <c r="E1966" s="8">
        <v>252</v>
      </c>
      <c r="F1966" s="8">
        <v>1155</v>
      </c>
      <c r="G1966" s="8">
        <v>19135</v>
      </c>
      <c r="H1966" s="8">
        <v>6221</v>
      </c>
      <c r="I1966" s="8">
        <v>223936.43239294802</v>
      </c>
      <c r="J1966" s="8">
        <v>500</v>
      </c>
      <c r="K1966" s="8">
        <v>500</v>
      </c>
      <c r="L1966" s="7">
        <f t="shared" si="123"/>
        <v>26511</v>
      </c>
      <c r="M1966" s="7">
        <f t="shared" si="120"/>
        <v>250447.43239294802</v>
      </c>
      <c r="N1966" s="8"/>
      <c r="O1966" s="8"/>
    </row>
    <row r="1967" spans="1:15" x14ac:dyDescent="0.25">
      <c r="A1967" s="9">
        <v>70835</v>
      </c>
      <c r="B1967" s="9">
        <f t="shared" si="121"/>
        <v>7</v>
      </c>
      <c r="C1967" s="9">
        <f t="shared" si="122"/>
        <v>0</v>
      </c>
      <c r="D1967" s="7" t="s">
        <v>1841</v>
      </c>
      <c r="E1967" s="8">
        <v>854</v>
      </c>
      <c r="F1967" s="8">
        <v>2261</v>
      </c>
      <c r="G1967" s="8">
        <v>79756</v>
      </c>
      <c r="H1967" s="8">
        <v>30017</v>
      </c>
      <c r="I1967" s="8">
        <v>790853.94856374629</v>
      </c>
      <c r="J1967" s="8">
        <v>500</v>
      </c>
      <c r="K1967" s="8">
        <v>500</v>
      </c>
      <c r="L1967" s="7">
        <f t="shared" si="123"/>
        <v>112034</v>
      </c>
      <c r="M1967" s="7">
        <f t="shared" si="120"/>
        <v>902887.94856374629</v>
      </c>
      <c r="N1967" s="8"/>
      <c r="O1967" s="8"/>
    </row>
    <row r="1968" spans="1:15" x14ac:dyDescent="0.25">
      <c r="A1968" s="9">
        <v>70836</v>
      </c>
      <c r="B1968" s="9">
        <f t="shared" si="121"/>
        <v>7</v>
      </c>
      <c r="C1968" s="9">
        <f t="shared" si="122"/>
        <v>0</v>
      </c>
      <c r="D1968" s="7" t="s">
        <v>1842</v>
      </c>
      <c r="E1968" s="8">
        <v>1283</v>
      </c>
      <c r="F1968" s="8">
        <v>3677</v>
      </c>
      <c r="G1968" s="8">
        <v>81511</v>
      </c>
      <c r="H1968" s="8">
        <v>192873</v>
      </c>
      <c r="I1968" s="8">
        <v>1130979.8552906851</v>
      </c>
      <c r="J1968" s="8">
        <v>500</v>
      </c>
      <c r="K1968" s="8">
        <v>500</v>
      </c>
      <c r="L1968" s="7">
        <f t="shared" si="123"/>
        <v>278061</v>
      </c>
      <c r="M1968" s="7">
        <f t="shared" si="120"/>
        <v>1409040.8552906851</v>
      </c>
      <c r="N1968" s="8"/>
      <c r="O1968" s="8"/>
    </row>
    <row r="1969" spans="1:15" x14ac:dyDescent="0.25">
      <c r="A1969" s="9">
        <v>70837</v>
      </c>
      <c r="B1969" s="9">
        <f t="shared" si="121"/>
        <v>7</v>
      </c>
      <c r="C1969" s="9">
        <f t="shared" si="122"/>
        <v>0</v>
      </c>
      <c r="D1969" s="7" t="s">
        <v>1843</v>
      </c>
      <c r="E1969" s="8">
        <v>218</v>
      </c>
      <c r="F1969" s="8">
        <v>1363</v>
      </c>
      <c r="G1969" s="8">
        <v>23862</v>
      </c>
      <c r="H1969" s="8">
        <v>29638</v>
      </c>
      <c r="I1969" s="8">
        <v>213193.86080074162</v>
      </c>
      <c r="J1969" s="8">
        <v>500</v>
      </c>
      <c r="K1969" s="8">
        <v>500</v>
      </c>
      <c r="L1969" s="7">
        <f t="shared" si="123"/>
        <v>54863</v>
      </c>
      <c r="M1969" s="7">
        <f t="shared" si="120"/>
        <v>268056.86080074159</v>
      </c>
      <c r="N1969" s="8"/>
      <c r="O1969" s="8"/>
    </row>
    <row r="1970" spans="1:15" x14ac:dyDescent="0.25">
      <c r="A1970" s="9">
        <v>70901</v>
      </c>
      <c r="B1970" s="9">
        <f t="shared" si="121"/>
        <v>7</v>
      </c>
      <c r="C1970" s="9">
        <f t="shared" si="122"/>
        <v>0</v>
      </c>
      <c r="D1970" s="7" t="s">
        <v>1844</v>
      </c>
      <c r="E1970" s="8">
        <v>2112</v>
      </c>
      <c r="F1970" s="8">
        <v>12828</v>
      </c>
      <c r="G1970" s="8">
        <v>292676</v>
      </c>
      <c r="H1970" s="8">
        <v>631323</v>
      </c>
      <c r="I1970" s="8">
        <v>2105352.0450062947</v>
      </c>
      <c r="J1970" s="8">
        <v>500</v>
      </c>
      <c r="K1970" s="8">
        <v>500</v>
      </c>
      <c r="L1970" s="7">
        <f t="shared" si="123"/>
        <v>936827</v>
      </c>
      <c r="M1970" s="7">
        <f t="shared" si="120"/>
        <v>3042179.0450062947</v>
      </c>
      <c r="N1970" s="8"/>
      <c r="O1970" s="8"/>
    </row>
    <row r="1971" spans="1:15" x14ac:dyDescent="0.25">
      <c r="A1971" s="9">
        <v>70902</v>
      </c>
      <c r="B1971" s="9">
        <f t="shared" si="121"/>
        <v>7</v>
      </c>
      <c r="C1971" s="9">
        <f t="shared" si="122"/>
        <v>0</v>
      </c>
      <c r="D1971" s="7" t="s">
        <v>1845</v>
      </c>
      <c r="E1971" s="8">
        <v>1737</v>
      </c>
      <c r="F1971" s="8">
        <v>2443</v>
      </c>
      <c r="G1971" s="8">
        <v>149605</v>
      </c>
      <c r="H1971" s="8">
        <v>342571</v>
      </c>
      <c r="I1971" s="8">
        <v>1710545.4123888579</v>
      </c>
      <c r="J1971" s="8">
        <v>500</v>
      </c>
      <c r="K1971" s="8">
        <v>500</v>
      </c>
      <c r="L1971" s="7">
        <f t="shared" si="123"/>
        <v>494619</v>
      </c>
      <c r="M1971" s="7">
        <f t="shared" si="120"/>
        <v>2205164.4123888579</v>
      </c>
      <c r="N1971" s="8"/>
      <c r="O1971" s="8"/>
    </row>
    <row r="1972" spans="1:15" x14ac:dyDescent="0.25">
      <c r="A1972" s="9">
        <v>70903</v>
      </c>
      <c r="B1972" s="9">
        <f t="shared" si="121"/>
        <v>7</v>
      </c>
      <c r="C1972" s="9">
        <f t="shared" si="122"/>
        <v>0</v>
      </c>
      <c r="D1972" s="7" t="s">
        <v>1846</v>
      </c>
      <c r="E1972" s="8">
        <v>358</v>
      </c>
      <c r="F1972" s="8">
        <v>1906</v>
      </c>
      <c r="G1972" s="8">
        <v>34464</v>
      </c>
      <c r="H1972" s="8">
        <v>115360</v>
      </c>
      <c r="I1972" s="8">
        <v>320168.96032804903</v>
      </c>
      <c r="J1972" s="8">
        <v>500</v>
      </c>
      <c r="K1972" s="8">
        <v>500</v>
      </c>
      <c r="L1972" s="7">
        <f t="shared" si="123"/>
        <v>151730</v>
      </c>
      <c r="M1972" s="7">
        <f t="shared" si="120"/>
        <v>471898.96032804903</v>
      </c>
      <c r="N1972" s="8"/>
      <c r="O1972" s="8"/>
    </row>
    <row r="1973" spans="1:15" x14ac:dyDescent="0.25">
      <c r="A1973" s="9">
        <v>70904</v>
      </c>
      <c r="B1973" s="9">
        <f t="shared" si="121"/>
        <v>7</v>
      </c>
      <c r="C1973" s="9">
        <f t="shared" si="122"/>
        <v>0</v>
      </c>
      <c r="D1973" s="7" t="s">
        <v>1847</v>
      </c>
      <c r="E1973" s="8">
        <v>1056</v>
      </c>
      <c r="F1973" s="8">
        <v>1338</v>
      </c>
      <c r="G1973" s="8">
        <v>73349</v>
      </c>
      <c r="H1973" s="8">
        <v>28247</v>
      </c>
      <c r="I1973" s="8">
        <v>938113.15637256589</v>
      </c>
      <c r="J1973" s="8">
        <v>500</v>
      </c>
      <c r="K1973" s="8">
        <v>500</v>
      </c>
      <c r="L1973" s="7">
        <f t="shared" si="123"/>
        <v>102934</v>
      </c>
      <c r="M1973" s="7">
        <f t="shared" si="120"/>
        <v>1041047.1563725659</v>
      </c>
      <c r="N1973" s="8"/>
      <c r="O1973" s="8"/>
    </row>
    <row r="1974" spans="1:15" x14ac:dyDescent="0.25">
      <c r="A1974" s="9">
        <v>70905</v>
      </c>
      <c r="B1974" s="9">
        <f t="shared" si="121"/>
        <v>7</v>
      </c>
      <c r="C1974" s="9">
        <f t="shared" si="122"/>
        <v>0</v>
      </c>
      <c r="D1974" s="7" t="s">
        <v>1848</v>
      </c>
      <c r="E1974" s="8">
        <v>2546</v>
      </c>
      <c r="F1974" s="8">
        <v>2865</v>
      </c>
      <c r="G1974" s="8">
        <v>143518</v>
      </c>
      <c r="H1974" s="8">
        <v>349331</v>
      </c>
      <c r="I1974" s="8">
        <v>2180814.8957209131</v>
      </c>
      <c r="J1974" s="8">
        <v>500</v>
      </c>
      <c r="K1974" s="8">
        <v>500</v>
      </c>
      <c r="L1974" s="7">
        <f t="shared" si="123"/>
        <v>495714</v>
      </c>
      <c r="M1974" s="7">
        <f t="shared" si="120"/>
        <v>2676528.8957209131</v>
      </c>
      <c r="N1974" s="8"/>
      <c r="O1974" s="8"/>
    </row>
    <row r="1975" spans="1:15" x14ac:dyDescent="0.25">
      <c r="A1975" s="9">
        <v>70907</v>
      </c>
      <c r="B1975" s="9">
        <f t="shared" si="121"/>
        <v>7</v>
      </c>
      <c r="C1975" s="9">
        <f t="shared" si="122"/>
        <v>0</v>
      </c>
      <c r="D1975" s="7" t="s">
        <v>1849</v>
      </c>
      <c r="E1975" s="8">
        <v>3023</v>
      </c>
      <c r="F1975" s="8">
        <v>14289</v>
      </c>
      <c r="G1975" s="8">
        <v>500612</v>
      </c>
      <c r="H1975" s="8">
        <v>1086885</v>
      </c>
      <c r="I1975" s="8">
        <v>3291080.4594981717</v>
      </c>
      <c r="J1975" s="8">
        <v>500</v>
      </c>
      <c r="K1975" s="8">
        <v>500</v>
      </c>
      <c r="L1975" s="7">
        <f t="shared" si="123"/>
        <v>1601786</v>
      </c>
      <c r="M1975" s="7">
        <f t="shared" si="120"/>
        <v>4892866.4594981717</v>
      </c>
      <c r="N1975" s="8"/>
      <c r="O1975" s="8"/>
    </row>
    <row r="1976" spans="1:15" x14ac:dyDescent="0.25">
      <c r="A1976" s="9">
        <v>70908</v>
      </c>
      <c r="B1976" s="9">
        <f t="shared" si="121"/>
        <v>7</v>
      </c>
      <c r="C1976" s="9">
        <f t="shared" si="122"/>
        <v>0</v>
      </c>
      <c r="D1976" s="7" t="s">
        <v>1850</v>
      </c>
      <c r="E1976" s="8">
        <v>1446</v>
      </c>
      <c r="F1976" s="8">
        <v>4042</v>
      </c>
      <c r="G1976" s="8">
        <v>151385</v>
      </c>
      <c r="H1976" s="8">
        <v>513522</v>
      </c>
      <c r="I1976" s="8">
        <v>1518626.139612312</v>
      </c>
      <c r="J1976" s="8">
        <v>500</v>
      </c>
      <c r="K1976" s="8">
        <v>500</v>
      </c>
      <c r="L1976" s="7">
        <f t="shared" si="123"/>
        <v>668949</v>
      </c>
      <c r="M1976" s="7">
        <f t="shared" si="120"/>
        <v>2187575.139612312</v>
      </c>
      <c r="N1976" s="8"/>
      <c r="O1976" s="8"/>
    </row>
    <row r="1977" spans="1:15" x14ac:dyDescent="0.25">
      <c r="A1977" s="9">
        <v>70909</v>
      </c>
      <c r="B1977" s="9">
        <f t="shared" si="121"/>
        <v>7</v>
      </c>
      <c r="C1977" s="9">
        <f t="shared" si="122"/>
        <v>0</v>
      </c>
      <c r="D1977" s="7" t="s">
        <v>1851</v>
      </c>
      <c r="E1977" s="8">
        <v>3976</v>
      </c>
      <c r="F1977" s="8">
        <v>2616</v>
      </c>
      <c r="G1977" s="8">
        <v>384755</v>
      </c>
      <c r="H1977" s="8">
        <v>1782505</v>
      </c>
      <c r="I1977" s="8">
        <v>3697001.8258255566</v>
      </c>
      <c r="J1977" s="8">
        <v>500</v>
      </c>
      <c r="K1977" s="8">
        <v>500</v>
      </c>
      <c r="L1977" s="7">
        <f t="shared" si="123"/>
        <v>2169876</v>
      </c>
      <c r="M1977" s="7">
        <f t="shared" si="120"/>
        <v>5866877.8258255571</v>
      </c>
      <c r="N1977" s="8"/>
      <c r="O1977" s="8"/>
    </row>
    <row r="1978" spans="1:15" x14ac:dyDescent="0.25">
      <c r="A1978" s="9">
        <v>70910</v>
      </c>
      <c r="B1978" s="9">
        <f t="shared" si="121"/>
        <v>7</v>
      </c>
      <c r="C1978" s="9">
        <f t="shared" si="122"/>
        <v>0</v>
      </c>
      <c r="D1978" s="7" t="s">
        <v>1852</v>
      </c>
      <c r="E1978" s="8">
        <v>1356</v>
      </c>
      <c r="F1978" s="8">
        <v>4637</v>
      </c>
      <c r="G1978" s="8">
        <v>112130</v>
      </c>
      <c r="H1978" s="8">
        <v>259504</v>
      </c>
      <c r="I1978" s="8">
        <v>1334874.9697896568</v>
      </c>
      <c r="J1978" s="8">
        <v>500</v>
      </c>
      <c r="K1978" s="8">
        <v>500</v>
      </c>
      <c r="L1978" s="7">
        <f t="shared" si="123"/>
        <v>376271</v>
      </c>
      <c r="M1978" s="7">
        <f t="shared" si="120"/>
        <v>1711145.9697896568</v>
      </c>
      <c r="N1978" s="8"/>
      <c r="O1978" s="8"/>
    </row>
    <row r="1979" spans="1:15" x14ac:dyDescent="0.25">
      <c r="A1979" s="9">
        <v>70911</v>
      </c>
      <c r="B1979" s="9">
        <f t="shared" si="121"/>
        <v>7</v>
      </c>
      <c r="C1979" s="9">
        <f t="shared" si="122"/>
        <v>0</v>
      </c>
      <c r="D1979" s="7" t="s">
        <v>1853</v>
      </c>
      <c r="E1979" s="8">
        <v>643</v>
      </c>
      <c r="F1979" s="8">
        <v>2288</v>
      </c>
      <c r="G1979" s="8">
        <v>26745</v>
      </c>
      <c r="H1979" s="8">
        <v>67252</v>
      </c>
      <c r="I1979" s="8">
        <v>554321.27982304059</v>
      </c>
      <c r="J1979" s="8">
        <v>500</v>
      </c>
      <c r="K1979" s="8">
        <v>500</v>
      </c>
      <c r="L1979" s="7">
        <f t="shared" si="123"/>
        <v>96285</v>
      </c>
      <c r="M1979" s="7">
        <f t="shared" si="120"/>
        <v>650606.27982304059</v>
      </c>
      <c r="N1979" s="8"/>
      <c r="O1979" s="8"/>
    </row>
    <row r="1980" spans="1:15" x14ac:dyDescent="0.25">
      <c r="A1980" s="9">
        <v>70912</v>
      </c>
      <c r="B1980" s="9">
        <f t="shared" si="121"/>
        <v>7</v>
      </c>
      <c r="C1980" s="9">
        <f t="shared" si="122"/>
        <v>0</v>
      </c>
      <c r="D1980" s="7" t="s">
        <v>1854</v>
      </c>
      <c r="E1980" s="8">
        <v>777</v>
      </c>
      <c r="F1980" s="8">
        <v>6057</v>
      </c>
      <c r="G1980" s="8">
        <v>169483</v>
      </c>
      <c r="H1980" s="8">
        <v>599572</v>
      </c>
      <c r="I1980" s="8">
        <v>1110849.1302950897</v>
      </c>
      <c r="J1980" s="8">
        <v>500</v>
      </c>
      <c r="K1980" s="8">
        <v>500</v>
      </c>
      <c r="L1980" s="7">
        <f t="shared" si="123"/>
        <v>775112</v>
      </c>
      <c r="M1980" s="7">
        <f t="shared" si="120"/>
        <v>1885961.1302950897</v>
      </c>
      <c r="N1980" s="8"/>
      <c r="O1980" s="8"/>
    </row>
    <row r="1981" spans="1:15" x14ac:dyDescent="0.25">
      <c r="A1981" s="9">
        <v>70913</v>
      </c>
      <c r="B1981" s="9">
        <f t="shared" si="121"/>
        <v>7</v>
      </c>
      <c r="C1981" s="9">
        <f t="shared" si="122"/>
        <v>0</v>
      </c>
      <c r="D1981" s="7" t="s">
        <v>1855</v>
      </c>
      <c r="E1981" s="8">
        <v>468</v>
      </c>
      <c r="F1981" s="8">
        <v>1012</v>
      </c>
      <c r="G1981" s="8">
        <v>27358</v>
      </c>
      <c r="H1981" s="8">
        <v>26928</v>
      </c>
      <c r="I1981" s="8">
        <v>453597.19569812389</v>
      </c>
      <c r="J1981" s="8">
        <v>500</v>
      </c>
      <c r="K1981" s="8">
        <v>500</v>
      </c>
      <c r="L1981" s="7">
        <f t="shared" si="123"/>
        <v>55298</v>
      </c>
      <c r="M1981" s="7">
        <f t="shared" si="120"/>
        <v>508895.19569812389</v>
      </c>
      <c r="N1981" s="8"/>
      <c r="O1981" s="8"/>
    </row>
    <row r="1982" spans="1:15" x14ac:dyDescent="0.25">
      <c r="A1982" s="9">
        <v>70914</v>
      </c>
      <c r="B1982" s="9">
        <f t="shared" si="121"/>
        <v>7</v>
      </c>
      <c r="C1982" s="9">
        <f t="shared" si="122"/>
        <v>0</v>
      </c>
      <c r="D1982" s="7" t="s">
        <v>1856</v>
      </c>
      <c r="E1982" s="8">
        <v>704</v>
      </c>
      <c r="F1982" s="8">
        <v>2594</v>
      </c>
      <c r="G1982" s="8">
        <v>50385</v>
      </c>
      <c r="H1982" s="8">
        <v>54307</v>
      </c>
      <c r="I1982" s="8">
        <v>669886.69166240748</v>
      </c>
      <c r="J1982" s="8">
        <v>500</v>
      </c>
      <c r="K1982" s="8">
        <v>500</v>
      </c>
      <c r="L1982" s="7">
        <f t="shared" si="123"/>
        <v>107286</v>
      </c>
      <c r="M1982" s="7">
        <f t="shared" si="120"/>
        <v>777172.69166240748</v>
      </c>
      <c r="N1982" s="8"/>
      <c r="O1982" s="8"/>
    </row>
    <row r="1983" spans="1:15" x14ac:dyDescent="0.25">
      <c r="A1983" s="9">
        <v>70915</v>
      </c>
      <c r="B1983" s="9">
        <f t="shared" si="121"/>
        <v>7</v>
      </c>
      <c r="C1983" s="9">
        <f t="shared" si="122"/>
        <v>0</v>
      </c>
      <c r="D1983" s="7" t="s">
        <v>1857</v>
      </c>
      <c r="E1983" s="8">
        <v>1563</v>
      </c>
      <c r="F1983" s="8">
        <v>3968</v>
      </c>
      <c r="G1983" s="8">
        <v>74861</v>
      </c>
      <c r="H1983" s="8">
        <v>99085</v>
      </c>
      <c r="I1983" s="8">
        <v>1400203.0936510344</v>
      </c>
      <c r="J1983" s="8">
        <v>500</v>
      </c>
      <c r="K1983" s="8">
        <v>500</v>
      </c>
      <c r="L1983" s="7">
        <f t="shared" si="123"/>
        <v>177914</v>
      </c>
      <c r="M1983" s="7">
        <f t="shared" si="120"/>
        <v>1578117.0936510344</v>
      </c>
      <c r="N1983" s="8"/>
      <c r="O1983" s="8"/>
    </row>
    <row r="1984" spans="1:15" x14ac:dyDescent="0.25">
      <c r="A1984" s="9">
        <v>70916</v>
      </c>
      <c r="B1984" s="9">
        <f t="shared" si="121"/>
        <v>7</v>
      </c>
      <c r="C1984" s="9">
        <f t="shared" si="122"/>
        <v>0</v>
      </c>
      <c r="D1984" s="7" t="s">
        <v>1858</v>
      </c>
      <c r="E1984" s="8">
        <v>1406</v>
      </c>
      <c r="F1984" s="8">
        <v>2460</v>
      </c>
      <c r="G1984" s="8">
        <v>94131</v>
      </c>
      <c r="H1984" s="8">
        <v>115203</v>
      </c>
      <c r="I1984" s="8">
        <v>1388966.802363503</v>
      </c>
      <c r="J1984" s="8">
        <v>500</v>
      </c>
      <c r="K1984" s="8">
        <v>500</v>
      </c>
      <c r="L1984" s="7">
        <f t="shared" si="123"/>
        <v>211794</v>
      </c>
      <c r="M1984" s="7">
        <f t="shared" si="120"/>
        <v>1600760.802363503</v>
      </c>
      <c r="N1984" s="8"/>
      <c r="O1984" s="8"/>
    </row>
    <row r="1985" spans="1:15" x14ac:dyDescent="0.25">
      <c r="A1985" s="9">
        <v>70917</v>
      </c>
      <c r="B1985" s="9">
        <f t="shared" si="121"/>
        <v>7</v>
      </c>
      <c r="C1985" s="9">
        <f t="shared" si="122"/>
        <v>0</v>
      </c>
      <c r="D1985" s="7" t="s">
        <v>1859</v>
      </c>
      <c r="E1985" s="8">
        <v>6938</v>
      </c>
      <c r="F1985" s="8">
        <v>2589</v>
      </c>
      <c r="G1985" s="8">
        <v>473012</v>
      </c>
      <c r="H1985" s="8">
        <v>4457519</v>
      </c>
      <c r="I1985" s="8">
        <v>5641604.0313964849</v>
      </c>
      <c r="J1985" s="8">
        <v>500</v>
      </c>
      <c r="K1985" s="8">
        <v>500</v>
      </c>
      <c r="L1985" s="7">
        <f t="shared" si="123"/>
        <v>4933120</v>
      </c>
      <c r="M1985" s="7">
        <f t="shared" si="120"/>
        <v>10574724.031396486</v>
      </c>
      <c r="N1985" s="8"/>
      <c r="O1985" s="8"/>
    </row>
    <row r="1986" spans="1:15" x14ac:dyDescent="0.25">
      <c r="A1986" s="9">
        <v>70918</v>
      </c>
      <c r="B1986" s="9">
        <f t="shared" si="121"/>
        <v>7</v>
      </c>
      <c r="C1986" s="9">
        <f t="shared" si="122"/>
        <v>0</v>
      </c>
      <c r="D1986" s="7" t="s">
        <v>1860</v>
      </c>
      <c r="E1986" s="8">
        <v>1255</v>
      </c>
      <c r="F1986" s="8">
        <v>1240</v>
      </c>
      <c r="G1986" s="8">
        <v>140600</v>
      </c>
      <c r="H1986" s="8">
        <v>866367</v>
      </c>
      <c r="I1986" s="8">
        <v>1172736.1557035781</v>
      </c>
      <c r="J1986" s="8">
        <v>500</v>
      </c>
      <c r="K1986" s="8">
        <v>500</v>
      </c>
      <c r="L1986" s="7">
        <f t="shared" si="123"/>
        <v>1008207</v>
      </c>
      <c r="M1986" s="7">
        <f t="shared" si="120"/>
        <v>2180943.1557035781</v>
      </c>
      <c r="N1986" s="8"/>
      <c r="O1986" s="8"/>
    </row>
    <row r="1987" spans="1:15" x14ac:dyDescent="0.25">
      <c r="A1987" s="9">
        <v>70920</v>
      </c>
      <c r="B1987" s="9">
        <f t="shared" si="121"/>
        <v>7</v>
      </c>
      <c r="C1987" s="9">
        <f t="shared" si="122"/>
        <v>0</v>
      </c>
      <c r="D1987" s="7" t="s">
        <v>1861</v>
      </c>
      <c r="E1987" s="8">
        <v>3799</v>
      </c>
      <c r="F1987" s="8">
        <v>6806</v>
      </c>
      <c r="G1987" s="8">
        <v>596196</v>
      </c>
      <c r="H1987" s="8">
        <v>2119693</v>
      </c>
      <c r="I1987" s="8">
        <v>4343204.0480819633</v>
      </c>
      <c r="J1987" s="8">
        <v>500</v>
      </c>
      <c r="K1987" s="8">
        <v>500</v>
      </c>
      <c r="L1987" s="7">
        <f t="shared" si="123"/>
        <v>2722695</v>
      </c>
      <c r="M1987" s="7">
        <f t="shared" si="120"/>
        <v>7065899.0480819633</v>
      </c>
      <c r="N1987" s="8"/>
      <c r="O1987" s="8"/>
    </row>
    <row r="1988" spans="1:15" x14ac:dyDescent="0.25">
      <c r="A1988" s="9">
        <v>70921</v>
      </c>
      <c r="B1988" s="9">
        <f t="shared" si="121"/>
        <v>7</v>
      </c>
      <c r="C1988" s="9">
        <f t="shared" si="122"/>
        <v>0</v>
      </c>
      <c r="D1988" s="7" t="s">
        <v>1862</v>
      </c>
      <c r="E1988" s="8">
        <v>1140</v>
      </c>
      <c r="F1988" s="8">
        <v>1948</v>
      </c>
      <c r="G1988" s="8">
        <v>82005</v>
      </c>
      <c r="H1988" s="8">
        <v>520989</v>
      </c>
      <c r="I1988" s="8">
        <v>956810.44499050872</v>
      </c>
      <c r="J1988" s="8">
        <v>500</v>
      </c>
      <c r="K1988" s="8">
        <v>500</v>
      </c>
      <c r="L1988" s="7">
        <f t="shared" si="123"/>
        <v>604942</v>
      </c>
      <c r="M1988" s="7">
        <f t="shared" si="120"/>
        <v>1561752.4449905087</v>
      </c>
      <c r="N1988" s="8"/>
      <c r="O1988" s="8"/>
    </row>
    <row r="1989" spans="1:15" x14ac:dyDescent="0.25">
      <c r="A1989" s="9">
        <v>70922</v>
      </c>
      <c r="B1989" s="9">
        <f t="shared" si="121"/>
        <v>7</v>
      </c>
      <c r="C1989" s="9">
        <f t="shared" si="122"/>
        <v>0</v>
      </c>
      <c r="D1989" s="7" t="s">
        <v>1863</v>
      </c>
      <c r="E1989" s="8">
        <v>1588</v>
      </c>
      <c r="F1989" s="8">
        <v>1216</v>
      </c>
      <c r="G1989" s="8">
        <v>116863</v>
      </c>
      <c r="H1989" s="8">
        <v>759318</v>
      </c>
      <c r="I1989" s="8">
        <v>1420231.6732600182</v>
      </c>
      <c r="J1989" s="8">
        <v>500</v>
      </c>
      <c r="K1989" s="8">
        <v>500</v>
      </c>
      <c r="L1989" s="7">
        <f t="shared" si="123"/>
        <v>877397</v>
      </c>
      <c r="M1989" s="7">
        <f t="shared" si="120"/>
        <v>2297628.6732600182</v>
      </c>
      <c r="N1989" s="8"/>
      <c r="O1989" s="8"/>
    </row>
    <row r="1990" spans="1:15" x14ac:dyDescent="0.25">
      <c r="A1990" s="9">
        <v>70923</v>
      </c>
      <c r="B1990" s="9">
        <f t="shared" si="121"/>
        <v>7</v>
      </c>
      <c r="C1990" s="9">
        <f t="shared" si="122"/>
        <v>0</v>
      </c>
      <c r="D1990" s="7" t="s">
        <v>1864</v>
      </c>
      <c r="E1990" s="8">
        <v>1258</v>
      </c>
      <c r="F1990" s="8">
        <v>1447</v>
      </c>
      <c r="G1990" s="8">
        <v>104905</v>
      </c>
      <c r="H1990" s="8">
        <v>501980</v>
      </c>
      <c r="I1990" s="8">
        <v>1166729.119662185</v>
      </c>
      <c r="J1990" s="8">
        <v>500</v>
      </c>
      <c r="K1990" s="8">
        <v>500</v>
      </c>
      <c r="L1990" s="7">
        <f t="shared" si="123"/>
        <v>608332</v>
      </c>
      <c r="M1990" s="7">
        <f t="shared" ref="M1990:M2053" si="124">L1990+I1990</f>
        <v>1775061.119662185</v>
      </c>
      <c r="N1990" s="8"/>
      <c r="O1990" s="8"/>
    </row>
    <row r="1991" spans="1:15" x14ac:dyDescent="0.25">
      <c r="A1991" s="9">
        <v>70924</v>
      </c>
      <c r="B1991" s="9">
        <f t="shared" ref="B1991:B2054" si="125">INT(A1991/10000)</f>
        <v>7</v>
      </c>
      <c r="C1991" s="9">
        <f t="shared" ref="C1991:C2054" si="126">IF(E1991&lt;=10000,0,IF(E1991&lt;=20000,1,IF(E1991&lt;=50000,2,3)))</f>
        <v>0</v>
      </c>
      <c r="D1991" s="7" t="s">
        <v>1865</v>
      </c>
      <c r="E1991" s="8">
        <v>553</v>
      </c>
      <c r="F1991" s="8">
        <v>1616</v>
      </c>
      <c r="G1991" s="8">
        <v>47407</v>
      </c>
      <c r="H1991" s="8">
        <v>169041</v>
      </c>
      <c r="I1991" s="8">
        <v>508667.98611316393</v>
      </c>
      <c r="J1991" s="8">
        <v>500</v>
      </c>
      <c r="K1991" s="8">
        <v>500</v>
      </c>
      <c r="L1991" s="7">
        <f t="shared" ref="L1991:L2054" si="127">F1991/J1991*500+G1991/K1991*500+H1991</f>
        <v>218064</v>
      </c>
      <c r="M1991" s="7">
        <f t="shared" si="124"/>
        <v>726731.98611316388</v>
      </c>
      <c r="N1991" s="8"/>
      <c r="O1991" s="8"/>
    </row>
    <row r="1992" spans="1:15" x14ac:dyDescent="0.25">
      <c r="A1992" s="9">
        <v>70925</v>
      </c>
      <c r="B1992" s="9">
        <f t="shared" si="125"/>
        <v>7</v>
      </c>
      <c r="C1992" s="9">
        <f t="shared" si="126"/>
        <v>0</v>
      </c>
      <c r="D1992" s="7" t="s">
        <v>1866</v>
      </c>
      <c r="E1992" s="8">
        <v>1450</v>
      </c>
      <c r="F1992" s="8">
        <v>4947</v>
      </c>
      <c r="G1992" s="8">
        <v>95938</v>
      </c>
      <c r="H1992" s="8">
        <v>241453</v>
      </c>
      <c r="I1992" s="8">
        <v>1277533.7404787827</v>
      </c>
      <c r="J1992" s="8">
        <v>500</v>
      </c>
      <c r="K1992" s="8">
        <v>500</v>
      </c>
      <c r="L1992" s="7">
        <f t="shared" si="127"/>
        <v>342338</v>
      </c>
      <c r="M1992" s="7">
        <f t="shared" si="124"/>
        <v>1619871.7404787827</v>
      </c>
      <c r="N1992" s="8"/>
      <c r="O1992" s="8"/>
    </row>
    <row r="1993" spans="1:15" x14ac:dyDescent="0.25">
      <c r="A1993" s="9">
        <v>70926</v>
      </c>
      <c r="B1993" s="9">
        <f t="shared" si="125"/>
        <v>7</v>
      </c>
      <c r="C1993" s="9">
        <f t="shared" si="126"/>
        <v>1</v>
      </c>
      <c r="D1993" s="7" t="s">
        <v>1867</v>
      </c>
      <c r="E1993" s="8">
        <v>13245</v>
      </c>
      <c r="F1993" s="8">
        <v>4709</v>
      </c>
      <c r="G1993" s="8">
        <v>932540</v>
      </c>
      <c r="H1993" s="8">
        <v>5629340</v>
      </c>
      <c r="I1993" s="8">
        <v>13226459.921568641</v>
      </c>
      <c r="J1993" s="8">
        <v>500</v>
      </c>
      <c r="K1993" s="8">
        <v>500</v>
      </c>
      <c r="L1993" s="7">
        <f t="shared" si="127"/>
        <v>6566589</v>
      </c>
      <c r="M1993" s="7">
        <f t="shared" si="124"/>
        <v>19793048.92156864</v>
      </c>
      <c r="N1993" s="8"/>
      <c r="O1993" s="8"/>
    </row>
    <row r="1994" spans="1:15" x14ac:dyDescent="0.25">
      <c r="A1994" s="9">
        <v>70927</v>
      </c>
      <c r="B1994" s="9">
        <f t="shared" si="125"/>
        <v>7</v>
      </c>
      <c r="C1994" s="9">
        <f t="shared" si="126"/>
        <v>0</v>
      </c>
      <c r="D1994" s="7" t="s">
        <v>1868</v>
      </c>
      <c r="E1994" s="8">
        <v>1625</v>
      </c>
      <c r="F1994" s="8">
        <v>2096</v>
      </c>
      <c r="G1994" s="8">
        <v>130742</v>
      </c>
      <c r="H1994" s="8">
        <v>334343</v>
      </c>
      <c r="I1994" s="8">
        <v>1607643.6265147021</v>
      </c>
      <c r="J1994" s="8">
        <v>500</v>
      </c>
      <c r="K1994" s="8">
        <v>500</v>
      </c>
      <c r="L1994" s="7">
        <f t="shared" si="127"/>
        <v>467181</v>
      </c>
      <c r="M1994" s="7">
        <f t="shared" si="124"/>
        <v>2074824.6265147021</v>
      </c>
      <c r="N1994" s="8"/>
      <c r="O1994" s="8"/>
    </row>
    <row r="1995" spans="1:15" x14ac:dyDescent="0.25">
      <c r="A1995" s="9">
        <v>70928</v>
      </c>
      <c r="B1995" s="9">
        <f t="shared" si="125"/>
        <v>7</v>
      </c>
      <c r="C1995" s="9">
        <f t="shared" si="126"/>
        <v>0</v>
      </c>
      <c r="D1995" s="7" t="s">
        <v>1869</v>
      </c>
      <c r="E1995" s="8">
        <v>1928</v>
      </c>
      <c r="F1995" s="8">
        <v>2872</v>
      </c>
      <c r="G1995" s="8">
        <v>183518</v>
      </c>
      <c r="H1995" s="8">
        <v>1120830</v>
      </c>
      <c r="I1995" s="8">
        <v>1603490.3488817059</v>
      </c>
      <c r="J1995" s="8">
        <v>500</v>
      </c>
      <c r="K1995" s="8">
        <v>500</v>
      </c>
      <c r="L1995" s="7">
        <f t="shared" si="127"/>
        <v>1307220</v>
      </c>
      <c r="M1995" s="7">
        <f t="shared" si="124"/>
        <v>2910710.3488817057</v>
      </c>
      <c r="N1995" s="8"/>
      <c r="O1995" s="8"/>
    </row>
    <row r="1996" spans="1:15" x14ac:dyDescent="0.25">
      <c r="A1996" s="9">
        <v>70929</v>
      </c>
      <c r="B1996" s="9">
        <f t="shared" si="125"/>
        <v>7</v>
      </c>
      <c r="C1996" s="9">
        <f t="shared" si="126"/>
        <v>0</v>
      </c>
      <c r="D1996" s="7" t="s">
        <v>1870</v>
      </c>
      <c r="E1996" s="8">
        <v>283</v>
      </c>
      <c r="F1996" s="8">
        <v>6539</v>
      </c>
      <c r="G1996" s="8">
        <v>28785</v>
      </c>
      <c r="H1996" s="8">
        <v>22356</v>
      </c>
      <c r="I1996" s="8">
        <v>253637.52893624015</v>
      </c>
      <c r="J1996" s="8">
        <v>500</v>
      </c>
      <c r="K1996" s="8">
        <v>500</v>
      </c>
      <c r="L1996" s="7">
        <f t="shared" si="127"/>
        <v>57680</v>
      </c>
      <c r="M1996" s="7">
        <f t="shared" si="124"/>
        <v>311317.52893624012</v>
      </c>
      <c r="N1996" s="8"/>
      <c r="O1996" s="8"/>
    </row>
    <row r="1997" spans="1:15" x14ac:dyDescent="0.25">
      <c r="A1997" s="9">
        <v>70930</v>
      </c>
      <c r="B1997" s="9">
        <f t="shared" si="125"/>
        <v>7</v>
      </c>
      <c r="C1997" s="9">
        <f t="shared" si="126"/>
        <v>0</v>
      </c>
      <c r="D1997" s="7" t="s">
        <v>1871</v>
      </c>
      <c r="E1997" s="8">
        <v>826</v>
      </c>
      <c r="F1997" s="8">
        <v>3559</v>
      </c>
      <c r="G1997" s="8">
        <v>90816</v>
      </c>
      <c r="H1997" s="8">
        <v>621876</v>
      </c>
      <c r="I1997" s="8">
        <v>707186.19274259335</v>
      </c>
      <c r="J1997" s="8">
        <v>500</v>
      </c>
      <c r="K1997" s="8">
        <v>500</v>
      </c>
      <c r="L1997" s="7">
        <f t="shared" si="127"/>
        <v>716251</v>
      </c>
      <c r="M1997" s="7">
        <f t="shared" si="124"/>
        <v>1423437.1927425934</v>
      </c>
      <c r="N1997" s="8"/>
      <c r="O1997" s="8"/>
    </row>
    <row r="1998" spans="1:15" x14ac:dyDescent="0.25">
      <c r="A1998" s="9">
        <v>70931</v>
      </c>
      <c r="B1998" s="9">
        <f t="shared" si="125"/>
        <v>7</v>
      </c>
      <c r="C1998" s="9">
        <f t="shared" si="126"/>
        <v>0</v>
      </c>
      <c r="D1998" s="7" t="s">
        <v>1872</v>
      </c>
      <c r="E1998" s="8">
        <v>1852</v>
      </c>
      <c r="F1998" s="8">
        <v>2078</v>
      </c>
      <c r="G1998" s="8">
        <v>166558</v>
      </c>
      <c r="H1998" s="8">
        <v>352734</v>
      </c>
      <c r="I1998" s="8">
        <v>1701950.1891794228</v>
      </c>
      <c r="J1998" s="8">
        <v>500</v>
      </c>
      <c r="K1998" s="8">
        <v>500</v>
      </c>
      <c r="L1998" s="7">
        <f t="shared" si="127"/>
        <v>521370</v>
      </c>
      <c r="M1998" s="7">
        <f t="shared" si="124"/>
        <v>2223320.1891794228</v>
      </c>
      <c r="N1998" s="8"/>
      <c r="O1998" s="8"/>
    </row>
    <row r="1999" spans="1:15" x14ac:dyDescent="0.25">
      <c r="A1999" s="9">
        <v>70932</v>
      </c>
      <c r="B1999" s="9">
        <f t="shared" si="125"/>
        <v>7</v>
      </c>
      <c r="C1999" s="9">
        <f t="shared" si="126"/>
        <v>0</v>
      </c>
      <c r="D1999" s="7" t="s">
        <v>1873</v>
      </c>
      <c r="E1999" s="8">
        <v>849</v>
      </c>
      <c r="F1999" s="8">
        <v>3944</v>
      </c>
      <c r="G1999" s="8">
        <v>40028</v>
      </c>
      <c r="H1999" s="8">
        <v>38474</v>
      </c>
      <c r="I1999" s="8">
        <v>764821.6174087656</v>
      </c>
      <c r="J1999" s="8">
        <v>500</v>
      </c>
      <c r="K1999" s="8">
        <v>500</v>
      </c>
      <c r="L1999" s="7">
        <f t="shared" si="127"/>
        <v>82446</v>
      </c>
      <c r="M1999" s="7">
        <f t="shared" si="124"/>
        <v>847267.6174087656</v>
      </c>
      <c r="N1999" s="8"/>
      <c r="O1999" s="8"/>
    </row>
    <row r="2000" spans="1:15" x14ac:dyDescent="0.25">
      <c r="A2000" s="9">
        <v>70933</v>
      </c>
      <c r="B2000" s="9">
        <f t="shared" si="125"/>
        <v>7</v>
      </c>
      <c r="C2000" s="9">
        <f t="shared" si="126"/>
        <v>0</v>
      </c>
      <c r="D2000" s="7" t="s">
        <v>1874</v>
      </c>
      <c r="E2000" s="8">
        <v>2116</v>
      </c>
      <c r="F2000" s="8">
        <v>3459</v>
      </c>
      <c r="G2000" s="8">
        <v>149713</v>
      </c>
      <c r="H2000" s="8">
        <v>738893</v>
      </c>
      <c r="I2000" s="8">
        <v>1758114.9473053284</v>
      </c>
      <c r="J2000" s="8">
        <v>500</v>
      </c>
      <c r="K2000" s="8">
        <v>500</v>
      </c>
      <c r="L2000" s="7">
        <f t="shared" si="127"/>
        <v>892065</v>
      </c>
      <c r="M2000" s="7">
        <f t="shared" si="124"/>
        <v>2650179.9473053282</v>
      </c>
      <c r="N2000" s="8"/>
      <c r="O2000" s="8"/>
    </row>
    <row r="2001" spans="1:15" x14ac:dyDescent="0.25">
      <c r="A2001" s="9">
        <v>70934</v>
      </c>
      <c r="B2001" s="9">
        <f t="shared" si="125"/>
        <v>7</v>
      </c>
      <c r="C2001" s="9">
        <f t="shared" si="126"/>
        <v>0</v>
      </c>
      <c r="D2001" s="7" t="s">
        <v>1875</v>
      </c>
      <c r="E2001" s="8">
        <v>1910</v>
      </c>
      <c r="F2001" s="8">
        <v>2140</v>
      </c>
      <c r="G2001" s="8">
        <v>247959</v>
      </c>
      <c r="H2001" s="8">
        <v>1091214</v>
      </c>
      <c r="I2001" s="8">
        <v>2404927.5327887898</v>
      </c>
      <c r="J2001" s="8">
        <v>500</v>
      </c>
      <c r="K2001" s="8">
        <v>500</v>
      </c>
      <c r="L2001" s="7">
        <f t="shared" si="127"/>
        <v>1341313</v>
      </c>
      <c r="M2001" s="7">
        <f t="shared" si="124"/>
        <v>3746240.5327887898</v>
      </c>
      <c r="N2001" s="8"/>
      <c r="O2001" s="8"/>
    </row>
    <row r="2002" spans="1:15" x14ac:dyDescent="0.25">
      <c r="A2002" s="9">
        <v>70935</v>
      </c>
      <c r="B2002" s="9">
        <f t="shared" si="125"/>
        <v>7</v>
      </c>
      <c r="C2002" s="9">
        <f t="shared" si="126"/>
        <v>0</v>
      </c>
      <c r="D2002" s="7" t="s">
        <v>1876</v>
      </c>
      <c r="E2002" s="8">
        <v>1685</v>
      </c>
      <c r="F2002" s="8">
        <v>2306</v>
      </c>
      <c r="G2002" s="8">
        <v>140937</v>
      </c>
      <c r="H2002" s="8">
        <v>384095</v>
      </c>
      <c r="I2002" s="8">
        <v>1541099.2239941007</v>
      </c>
      <c r="J2002" s="8">
        <v>500</v>
      </c>
      <c r="K2002" s="8">
        <v>500</v>
      </c>
      <c r="L2002" s="7">
        <f t="shared" si="127"/>
        <v>527338</v>
      </c>
      <c r="M2002" s="7">
        <f t="shared" si="124"/>
        <v>2068437.2239941007</v>
      </c>
      <c r="N2002" s="8"/>
      <c r="O2002" s="8"/>
    </row>
    <row r="2003" spans="1:15" x14ac:dyDescent="0.25">
      <c r="A2003" s="9">
        <v>70936</v>
      </c>
      <c r="B2003" s="9">
        <f t="shared" si="125"/>
        <v>7</v>
      </c>
      <c r="C2003" s="9">
        <f t="shared" si="126"/>
        <v>0</v>
      </c>
      <c r="D2003" s="7" t="s">
        <v>1877</v>
      </c>
      <c r="E2003" s="8">
        <v>4823</v>
      </c>
      <c r="F2003" s="8">
        <v>14643</v>
      </c>
      <c r="G2003" s="8">
        <v>375219</v>
      </c>
      <c r="H2003" s="8">
        <v>1814411</v>
      </c>
      <c r="I2003" s="8">
        <v>4113862.7438738556</v>
      </c>
      <c r="J2003" s="8">
        <v>500</v>
      </c>
      <c r="K2003" s="8">
        <v>500</v>
      </c>
      <c r="L2003" s="7">
        <f t="shared" si="127"/>
        <v>2204273</v>
      </c>
      <c r="M2003" s="7">
        <f t="shared" si="124"/>
        <v>6318135.7438738551</v>
      </c>
      <c r="N2003" s="8"/>
      <c r="O2003" s="8"/>
    </row>
    <row r="2004" spans="1:15" x14ac:dyDescent="0.25">
      <c r="A2004" s="9">
        <v>70937</v>
      </c>
      <c r="B2004" s="9">
        <f t="shared" si="125"/>
        <v>7</v>
      </c>
      <c r="C2004" s="9">
        <f t="shared" si="126"/>
        <v>0</v>
      </c>
      <c r="D2004" s="7" t="s">
        <v>1878</v>
      </c>
      <c r="E2004" s="8">
        <v>1522</v>
      </c>
      <c r="F2004" s="8">
        <v>2190</v>
      </c>
      <c r="G2004" s="8">
        <v>109300</v>
      </c>
      <c r="H2004" s="8">
        <v>336124</v>
      </c>
      <c r="I2004" s="8">
        <v>1334250.7749471273</v>
      </c>
      <c r="J2004" s="8">
        <v>500</v>
      </c>
      <c r="K2004" s="8">
        <v>500</v>
      </c>
      <c r="L2004" s="7">
        <f t="shared" si="127"/>
        <v>447614</v>
      </c>
      <c r="M2004" s="7">
        <f t="shared" si="124"/>
        <v>1781864.7749471273</v>
      </c>
      <c r="N2004" s="8"/>
      <c r="O2004" s="8"/>
    </row>
    <row r="2005" spans="1:15" x14ac:dyDescent="0.25">
      <c r="A2005" s="9">
        <v>70938</v>
      </c>
      <c r="B2005" s="9">
        <f t="shared" si="125"/>
        <v>7</v>
      </c>
      <c r="C2005" s="9">
        <f t="shared" si="126"/>
        <v>0</v>
      </c>
      <c r="D2005" s="7" t="s">
        <v>1879</v>
      </c>
      <c r="E2005" s="8">
        <v>2418</v>
      </c>
      <c r="F2005" s="8">
        <v>5097</v>
      </c>
      <c r="G2005" s="8">
        <v>122771</v>
      </c>
      <c r="H2005" s="8">
        <v>128580</v>
      </c>
      <c r="I2005" s="8">
        <v>2132617.2990130298</v>
      </c>
      <c r="J2005" s="8">
        <v>500</v>
      </c>
      <c r="K2005" s="8">
        <v>500</v>
      </c>
      <c r="L2005" s="7">
        <f t="shared" si="127"/>
        <v>256448</v>
      </c>
      <c r="M2005" s="7">
        <f t="shared" si="124"/>
        <v>2389065.2990130298</v>
      </c>
      <c r="N2005" s="8"/>
      <c r="O2005" s="8"/>
    </row>
    <row r="2006" spans="1:15" x14ac:dyDescent="0.25">
      <c r="A2006" s="9">
        <v>70939</v>
      </c>
      <c r="B2006" s="9">
        <f t="shared" si="125"/>
        <v>7</v>
      </c>
      <c r="C2006" s="9">
        <f t="shared" si="126"/>
        <v>0</v>
      </c>
      <c r="D2006" s="7" t="s">
        <v>1880</v>
      </c>
      <c r="E2006" s="8">
        <v>2055</v>
      </c>
      <c r="F2006" s="8">
        <v>1518</v>
      </c>
      <c r="G2006" s="8">
        <v>152933</v>
      </c>
      <c r="H2006" s="8">
        <v>377954</v>
      </c>
      <c r="I2006" s="8">
        <v>1773212.0766765056</v>
      </c>
      <c r="J2006" s="8">
        <v>500</v>
      </c>
      <c r="K2006" s="8">
        <v>500</v>
      </c>
      <c r="L2006" s="7">
        <f t="shared" si="127"/>
        <v>532405</v>
      </c>
      <c r="M2006" s="7">
        <f t="shared" si="124"/>
        <v>2305617.0766765056</v>
      </c>
      <c r="N2006" s="8"/>
      <c r="O2006" s="8"/>
    </row>
    <row r="2007" spans="1:15" x14ac:dyDescent="0.25">
      <c r="A2007" s="9">
        <v>70940</v>
      </c>
      <c r="B2007" s="9">
        <f t="shared" si="125"/>
        <v>7</v>
      </c>
      <c r="C2007" s="9">
        <f t="shared" si="126"/>
        <v>0</v>
      </c>
      <c r="D2007" s="7" t="s">
        <v>1881</v>
      </c>
      <c r="E2007" s="8">
        <v>1753</v>
      </c>
      <c r="F2007" s="8">
        <v>1936</v>
      </c>
      <c r="G2007" s="8">
        <v>221212</v>
      </c>
      <c r="H2007" s="8">
        <v>744049</v>
      </c>
      <c r="I2007" s="8">
        <v>1729824.7211587871</v>
      </c>
      <c r="J2007" s="8">
        <v>500</v>
      </c>
      <c r="K2007" s="8">
        <v>500</v>
      </c>
      <c r="L2007" s="7">
        <f t="shared" si="127"/>
        <v>967197</v>
      </c>
      <c r="M2007" s="7">
        <f t="shared" si="124"/>
        <v>2697021.7211587871</v>
      </c>
      <c r="N2007" s="8"/>
      <c r="O2007" s="8"/>
    </row>
    <row r="2008" spans="1:15" x14ac:dyDescent="0.25">
      <c r="A2008" s="9">
        <v>70941</v>
      </c>
      <c r="B2008" s="9">
        <f t="shared" si="125"/>
        <v>7</v>
      </c>
      <c r="C2008" s="9">
        <f t="shared" si="126"/>
        <v>0</v>
      </c>
      <c r="D2008" s="7" t="s">
        <v>1882</v>
      </c>
      <c r="E2008" s="8">
        <v>646</v>
      </c>
      <c r="F2008" s="8">
        <v>826</v>
      </c>
      <c r="G2008" s="8">
        <v>55656</v>
      </c>
      <c r="H2008" s="8">
        <v>257825</v>
      </c>
      <c r="I2008" s="8">
        <v>592355.01095953269</v>
      </c>
      <c r="J2008" s="8">
        <v>500</v>
      </c>
      <c r="K2008" s="8">
        <v>500</v>
      </c>
      <c r="L2008" s="7">
        <f t="shared" si="127"/>
        <v>314307</v>
      </c>
      <c r="M2008" s="7">
        <f t="shared" si="124"/>
        <v>906662.01095953269</v>
      </c>
      <c r="N2008" s="8"/>
      <c r="O2008" s="8"/>
    </row>
    <row r="2009" spans="1:15" x14ac:dyDescent="0.25">
      <c r="A2009" s="9">
        <v>80101</v>
      </c>
      <c r="B2009" s="9">
        <f t="shared" si="125"/>
        <v>8</v>
      </c>
      <c r="C2009" s="9">
        <f t="shared" si="126"/>
        <v>0</v>
      </c>
      <c r="D2009" s="7" t="s">
        <v>1883</v>
      </c>
      <c r="E2009" s="8">
        <v>2266</v>
      </c>
      <c r="F2009" s="8">
        <v>2268</v>
      </c>
      <c r="G2009" s="8">
        <v>129331</v>
      </c>
      <c r="H2009" s="8">
        <v>349827</v>
      </c>
      <c r="I2009" s="8">
        <v>2112794.1265730034</v>
      </c>
      <c r="J2009" s="8">
        <v>500</v>
      </c>
      <c r="K2009" s="8">
        <v>500</v>
      </c>
      <c r="L2009" s="7">
        <f t="shared" si="127"/>
        <v>481426</v>
      </c>
      <c r="M2009" s="7">
        <f t="shared" si="124"/>
        <v>2594220.1265730034</v>
      </c>
      <c r="N2009" s="8"/>
      <c r="O2009" s="8"/>
    </row>
    <row r="2010" spans="1:15" x14ac:dyDescent="0.25">
      <c r="A2010" s="9">
        <v>80102</v>
      </c>
      <c r="B2010" s="9">
        <f t="shared" si="125"/>
        <v>8</v>
      </c>
      <c r="C2010" s="9">
        <f t="shared" si="126"/>
        <v>0</v>
      </c>
      <c r="D2010" s="7" t="s">
        <v>1884</v>
      </c>
      <c r="E2010" s="8">
        <v>329</v>
      </c>
      <c r="F2010" s="8">
        <v>739</v>
      </c>
      <c r="G2010" s="8">
        <v>9608</v>
      </c>
      <c r="H2010" s="8">
        <v>30336</v>
      </c>
      <c r="I2010" s="8">
        <v>299056.85596631275</v>
      </c>
      <c r="J2010" s="8">
        <v>500</v>
      </c>
      <c r="K2010" s="8">
        <v>500</v>
      </c>
      <c r="L2010" s="7">
        <f t="shared" si="127"/>
        <v>40683</v>
      </c>
      <c r="M2010" s="7">
        <f t="shared" si="124"/>
        <v>339739.85596631275</v>
      </c>
      <c r="N2010" s="8"/>
      <c r="O2010" s="8"/>
    </row>
    <row r="2011" spans="1:15" x14ac:dyDescent="0.25">
      <c r="A2011" s="9">
        <v>80103</v>
      </c>
      <c r="B2011" s="9">
        <f t="shared" si="125"/>
        <v>8</v>
      </c>
      <c r="C2011" s="9">
        <f t="shared" si="126"/>
        <v>1</v>
      </c>
      <c r="D2011" s="7" t="s">
        <v>1885</v>
      </c>
      <c r="E2011" s="8">
        <v>13992</v>
      </c>
      <c r="F2011" s="8">
        <v>4589</v>
      </c>
      <c r="G2011" s="8">
        <v>987061</v>
      </c>
      <c r="H2011" s="8">
        <v>5221557</v>
      </c>
      <c r="I2011" s="8">
        <v>14119279.935478423</v>
      </c>
      <c r="J2011" s="8">
        <v>500</v>
      </c>
      <c r="K2011" s="8">
        <v>500</v>
      </c>
      <c r="L2011" s="7">
        <f t="shared" si="127"/>
        <v>6213207</v>
      </c>
      <c r="M2011" s="7">
        <f t="shared" si="124"/>
        <v>20332486.935478423</v>
      </c>
      <c r="N2011" s="8"/>
      <c r="O2011" s="8"/>
    </row>
    <row r="2012" spans="1:15" x14ac:dyDescent="0.25">
      <c r="A2012" s="9">
        <v>80104</v>
      </c>
      <c r="B2012" s="9">
        <f t="shared" si="125"/>
        <v>8</v>
      </c>
      <c r="C2012" s="9">
        <f t="shared" si="126"/>
        <v>0</v>
      </c>
      <c r="D2012" s="7" t="s">
        <v>1886</v>
      </c>
      <c r="E2012" s="8">
        <v>2266</v>
      </c>
      <c r="F2012" s="8">
        <v>3277</v>
      </c>
      <c r="G2012" s="8">
        <v>133600</v>
      </c>
      <c r="H2012" s="8">
        <v>732896</v>
      </c>
      <c r="I2012" s="8">
        <v>2011950.9544826054</v>
      </c>
      <c r="J2012" s="8">
        <v>500</v>
      </c>
      <c r="K2012" s="8">
        <v>500</v>
      </c>
      <c r="L2012" s="7">
        <f t="shared" si="127"/>
        <v>869773</v>
      </c>
      <c r="M2012" s="7">
        <f t="shared" si="124"/>
        <v>2881723.9544826057</v>
      </c>
      <c r="N2012" s="8"/>
      <c r="O2012" s="8"/>
    </row>
    <row r="2013" spans="1:15" x14ac:dyDescent="0.25">
      <c r="A2013" s="9">
        <v>80105</v>
      </c>
      <c r="B2013" s="9">
        <f t="shared" si="125"/>
        <v>8</v>
      </c>
      <c r="C2013" s="9">
        <f t="shared" si="126"/>
        <v>0</v>
      </c>
      <c r="D2013" s="7" t="s">
        <v>1887</v>
      </c>
      <c r="E2013" s="8">
        <v>677</v>
      </c>
      <c r="F2013" s="8">
        <v>1049</v>
      </c>
      <c r="G2013" s="8">
        <v>170679</v>
      </c>
      <c r="H2013" s="8">
        <v>311718</v>
      </c>
      <c r="I2013" s="8">
        <v>787841.42655033676</v>
      </c>
      <c r="J2013" s="8">
        <v>500</v>
      </c>
      <c r="K2013" s="8">
        <v>500</v>
      </c>
      <c r="L2013" s="7">
        <f t="shared" si="127"/>
        <v>483446</v>
      </c>
      <c r="M2013" s="7">
        <f t="shared" si="124"/>
        <v>1271287.4265503366</v>
      </c>
      <c r="N2013" s="8"/>
      <c r="O2013" s="8"/>
    </row>
    <row r="2014" spans="1:15" x14ac:dyDescent="0.25">
      <c r="A2014" s="9">
        <v>80106</v>
      </c>
      <c r="B2014" s="9">
        <f t="shared" si="125"/>
        <v>8</v>
      </c>
      <c r="C2014" s="9">
        <f t="shared" si="126"/>
        <v>0</v>
      </c>
      <c r="D2014" s="7" t="s">
        <v>1888</v>
      </c>
      <c r="E2014" s="8">
        <v>3188</v>
      </c>
      <c r="F2014" s="8">
        <v>2658</v>
      </c>
      <c r="G2014" s="8">
        <v>297561</v>
      </c>
      <c r="H2014" s="8">
        <v>2131293</v>
      </c>
      <c r="I2014" s="8">
        <v>2808965.9371198714</v>
      </c>
      <c r="J2014" s="8">
        <v>500</v>
      </c>
      <c r="K2014" s="8">
        <v>500</v>
      </c>
      <c r="L2014" s="7">
        <f t="shared" si="127"/>
        <v>2431512</v>
      </c>
      <c r="M2014" s="7">
        <f t="shared" si="124"/>
        <v>5240477.9371198714</v>
      </c>
      <c r="N2014" s="8"/>
      <c r="O2014" s="8"/>
    </row>
    <row r="2015" spans="1:15" x14ac:dyDescent="0.25">
      <c r="A2015" s="9">
        <v>80107</v>
      </c>
      <c r="B2015" s="9">
        <f t="shared" si="125"/>
        <v>8</v>
      </c>
      <c r="C2015" s="9">
        <f t="shared" si="126"/>
        <v>0</v>
      </c>
      <c r="D2015" s="7" t="s">
        <v>1889</v>
      </c>
      <c r="E2015" s="8">
        <v>514</v>
      </c>
      <c r="F2015" s="8">
        <v>1416</v>
      </c>
      <c r="G2015" s="8">
        <v>67296</v>
      </c>
      <c r="H2015" s="8">
        <v>110828</v>
      </c>
      <c r="I2015" s="8">
        <v>552221.89692615264</v>
      </c>
      <c r="J2015" s="8">
        <v>500</v>
      </c>
      <c r="K2015" s="8">
        <v>500</v>
      </c>
      <c r="L2015" s="7">
        <f t="shared" si="127"/>
        <v>179540</v>
      </c>
      <c r="M2015" s="7">
        <f t="shared" si="124"/>
        <v>731761.89692615264</v>
      </c>
      <c r="N2015" s="8"/>
      <c r="O2015" s="8"/>
    </row>
    <row r="2016" spans="1:15" x14ac:dyDescent="0.25">
      <c r="A2016" s="9">
        <v>80108</v>
      </c>
      <c r="B2016" s="9">
        <f t="shared" si="125"/>
        <v>8</v>
      </c>
      <c r="C2016" s="9">
        <f t="shared" si="126"/>
        <v>0</v>
      </c>
      <c r="D2016" s="7" t="s">
        <v>1890</v>
      </c>
      <c r="E2016" s="8">
        <v>1549</v>
      </c>
      <c r="F2016" s="8">
        <v>3753</v>
      </c>
      <c r="G2016" s="8">
        <v>77434</v>
      </c>
      <c r="H2016" s="8">
        <v>126886</v>
      </c>
      <c r="I2016" s="8">
        <v>1456035.2473948004</v>
      </c>
      <c r="J2016" s="8">
        <v>500</v>
      </c>
      <c r="K2016" s="8">
        <v>500</v>
      </c>
      <c r="L2016" s="7">
        <f t="shared" si="127"/>
        <v>208073</v>
      </c>
      <c r="M2016" s="7">
        <f t="shared" si="124"/>
        <v>1664108.2473948004</v>
      </c>
      <c r="N2016" s="8"/>
      <c r="O2016" s="8"/>
    </row>
    <row r="2017" spans="1:15" x14ac:dyDescent="0.25">
      <c r="A2017" s="9">
        <v>80109</v>
      </c>
      <c r="B2017" s="9">
        <f t="shared" si="125"/>
        <v>8</v>
      </c>
      <c r="C2017" s="9">
        <f t="shared" si="126"/>
        <v>0</v>
      </c>
      <c r="D2017" s="7" t="s">
        <v>1891</v>
      </c>
      <c r="E2017" s="8">
        <v>438</v>
      </c>
      <c r="F2017" s="8">
        <v>1461</v>
      </c>
      <c r="G2017" s="8">
        <v>37887</v>
      </c>
      <c r="H2017" s="8">
        <v>84219</v>
      </c>
      <c r="I2017" s="8">
        <v>448221.24733171117</v>
      </c>
      <c r="J2017" s="8">
        <v>500</v>
      </c>
      <c r="K2017" s="8">
        <v>500</v>
      </c>
      <c r="L2017" s="7">
        <f t="shared" si="127"/>
        <v>123567</v>
      </c>
      <c r="M2017" s="7">
        <f t="shared" si="124"/>
        <v>571788.24733171123</v>
      </c>
      <c r="N2017" s="8"/>
      <c r="O2017" s="8"/>
    </row>
    <row r="2018" spans="1:15" x14ac:dyDescent="0.25">
      <c r="A2018" s="9">
        <v>80110</v>
      </c>
      <c r="B2018" s="9">
        <f t="shared" si="125"/>
        <v>8</v>
      </c>
      <c r="C2018" s="9">
        <f t="shared" si="126"/>
        <v>0</v>
      </c>
      <c r="D2018" s="7" t="s">
        <v>1892</v>
      </c>
      <c r="E2018" s="8">
        <v>1465</v>
      </c>
      <c r="F2018" s="8">
        <v>2822</v>
      </c>
      <c r="G2018" s="8">
        <v>260808</v>
      </c>
      <c r="H2018" s="8">
        <v>1334613</v>
      </c>
      <c r="I2018" s="8">
        <v>1588142.0370934953</v>
      </c>
      <c r="J2018" s="8">
        <v>500</v>
      </c>
      <c r="K2018" s="8">
        <v>500</v>
      </c>
      <c r="L2018" s="7">
        <f t="shared" si="127"/>
        <v>1598243</v>
      </c>
      <c r="M2018" s="7">
        <f t="shared" si="124"/>
        <v>3186385.037093495</v>
      </c>
      <c r="N2018" s="8"/>
      <c r="O2018" s="8"/>
    </row>
    <row r="2019" spans="1:15" x14ac:dyDescent="0.25">
      <c r="A2019" s="9">
        <v>80111</v>
      </c>
      <c r="B2019" s="9">
        <f t="shared" si="125"/>
        <v>8</v>
      </c>
      <c r="C2019" s="9">
        <f t="shared" si="126"/>
        <v>0</v>
      </c>
      <c r="D2019" s="7" t="s">
        <v>1893</v>
      </c>
      <c r="E2019" s="8">
        <v>935</v>
      </c>
      <c r="F2019" s="8">
        <v>726</v>
      </c>
      <c r="G2019" s="8">
        <v>41024</v>
      </c>
      <c r="H2019" s="8">
        <v>59001</v>
      </c>
      <c r="I2019" s="8">
        <v>867497.82462587324</v>
      </c>
      <c r="J2019" s="8">
        <v>500</v>
      </c>
      <c r="K2019" s="8">
        <v>500</v>
      </c>
      <c r="L2019" s="7">
        <f t="shared" si="127"/>
        <v>100751</v>
      </c>
      <c r="M2019" s="7">
        <f t="shared" si="124"/>
        <v>968248.82462587324</v>
      </c>
      <c r="N2019" s="8"/>
      <c r="O2019" s="8"/>
    </row>
    <row r="2020" spans="1:15" x14ac:dyDescent="0.25">
      <c r="A2020" s="9">
        <v>80112</v>
      </c>
      <c r="B2020" s="9">
        <f t="shared" si="125"/>
        <v>8</v>
      </c>
      <c r="C2020" s="9">
        <f t="shared" si="126"/>
        <v>0</v>
      </c>
      <c r="D2020" s="7" t="s">
        <v>1894</v>
      </c>
      <c r="E2020" s="8">
        <v>663</v>
      </c>
      <c r="F2020" s="8">
        <v>1880</v>
      </c>
      <c r="G2020" s="8">
        <v>89031</v>
      </c>
      <c r="H2020" s="8">
        <v>358092</v>
      </c>
      <c r="I2020" s="8">
        <v>723979.32573917625</v>
      </c>
      <c r="J2020" s="8">
        <v>500</v>
      </c>
      <c r="K2020" s="8">
        <v>500</v>
      </c>
      <c r="L2020" s="7">
        <f t="shared" si="127"/>
        <v>449003</v>
      </c>
      <c r="M2020" s="7">
        <f t="shared" si="124"/>
        <v>1172982.3257391762</v>
      </c>
      <c r="N2020" s="8"/>
      <c r="O2020" s="8"/>
    </row>
    <row r="2021" spans="1:15" x14ac:dyDescent="0.25">
      <c r="A2021" s="9">
        <v>80113</v>
      </c>
      <c r="B2021" s="9">
        <f t="shared" si="125"/>
        <v>8</v>
      </c>
      <c r="C2021" s="9">
        <f t="shared" si="126"/>
        <v>0</v>
      </c>
      <c r="D2021" s="7" t="s">
        <v>1895</v>
      </c>
      <c r="E2021" s="8">
        <v>1498</v>
      </c>
      <c r="F2021" s="8">
        <v>2620</v>
      </c>
      <c r="G2021" s="8">
        <v>925936</v>
      </c>
      <c r="H2021" s="8">
        <v>2480096</v>
      </c>
      <c r="I2021" s="8">
        <v>2363434.749239529</v>
      </c>
      <c r="J2021" s="8">
        <v>500</v>
      </c>
      <c r="K2021" s="8">
        <v>500</v>
      </c>
      <c r="L2021" s="7">
        <f t="shared" si="127"/>
        <v>3408652</v>
      </c>
      <c r="M2021" s="7">
        <f t="shared" si="124"/>
        <v>5772086.7492395286</v>
      </c>
      <c r="N2021" s="8"/>
      <c r="O2021" s="8"/>
    </row>
    <row r="2022" spans="1:15" x14ac:dyDescent="0.25">
      <c r="A2022" s="9">
        <v>80114</v>
      </c>
      <c r="B2022" s="9">
        <f t="shared" si="125"/>
        <v>8</v>
      </c>
      <c r="C2022" s="9">
        <f t="shared" si="126"/>
        <v>0</v>
      </c>
      <c r="D2022" s="7" t="s">
        <v>1896</v>
      </c>
      <c r="E2022" s="8">
        <v>272</v>
      </c>
      <c r="F2022" s="8">
        <v>1550</v>
      </c>
      <c r="G2022" s="8">
        <v>17864</v>
      </c>
      <c r="H2022" s="8">
        <v>79472</v>
      </c>
      <c r="I2022" s="8">
        <v>241585.03698011121</v>
      </c>
      <c r="J2022" s="8">
        <v>500</v>
      </c>
      <c r="K2022" s="8">
        <v>500</v>
      </c>
      <c r="L2022" s="7">
        <f t="shared" si="127"/>
        <v>98886</v>
      </c>
      <c r="M2022" s="7">
        <f t="shared" si="124"/>
        <v>340471.03698011121</v>
      </c>
      <c r="N2022" s="8"/>
      <c r="O2022" s="8"/>
    </row>
    <row r="2023" spans="1:15" x14ac:dyDescent="0.25">
      <c r="A2023" s="9">
        <v>80115</v>
      </c>
      <c r="B2023" s="9">
        <f t="shared" si="125"/>
        <v>8</v>
      </c>
      <c r="C2023" s="9">
        <f t="shared" si="126"/>
        <v>0</v>
      </c>
      <c r="D2023" s="7" t="s">
        <v>1897</v>
      </c>
      <c r="E2023" s="8">
        <v>3394</v>
      </c>
      <c r="F2023" s="8">
        <v>4413</v>
      </c>
      <c r="G2023" s="8">
        <v>216543</v>
      </c>
      <c r="H2023" s="8">
        <v>812214</v>
      </c>
      <c r="I2023" s="8">
        <v>2995348.0861206297</v>
      </c>
      <c r="J2023" s="8">
        <v>500</v>
      </c>
      <c r="K2023" s="8">
        <v>500</v>
      </c>
      <c r="L2023" s="7">
        <f t="shared" si="127"/>
        <v>1033170</v>
      </c>
      <c r="M2023" s="7">
        <f t="shared" si="124"/>
        <v>4028518.0861206297</v>
      </c>
      <c r="N2023" s="8"/>
      <c r="O2023" s="8"/>
    </row>
    <row r="2024" spans="1:15" x14ac:dyDescent="0.25">
      <c r="A2024" s="9">
        <v>80116</v>
      </c>
      <c r="B2024" s="9">
        <f t="shared" si="125"/>
        <v>8</v>
      </c>
      <c r="C2024" s="9">
        <f t="shared" si="126"/>
        <v>0</v>
      </c>
      <c r="D2024" s="7" t="s">
        <v>1898</v>
      </c>
      <c r="E2024" s="8">
        <v>6031</v>
      </c>
      <c r="F2024" s="8">
        <v>10736</v>
      </c>
      <c r="G2024" s="8">
        <v>935344</v>
      </c>
      <c r="H2024" s="8">
        <v>5128478</v>
      </c>
      <c r="I2024" s="8">
        <v>5025468.1629819795</v>
      </c>
      <c r="J2024" s="8">
        <v>500</v>
      </c>
      <c r="K2024" s="8">
        <v>500</v>
      </c>
      <c r="L2024" s="7">
        <f t="shared" si="127"/>
        <v>6074558</v>
      </c>
      <c r="M2024" s="7">
        <f t="shared" si="124"/>
        <v>11100026.16298198</v>
      </c>
      <c r="N2024" s="8"/>
      <c r="O2024" s="8"/>
    </row>
    <row r="2025" spans="1:15" x14ac:dyDescent="0.25">
      <c r="A2025" s="9">
        <v>80117</v>
      </c>
      <c r="B2025" s="9">
        <f t="shared" si="125"/>
        <v>8</v>
      </c>
      <c r="C2025" s="9">
        <f t="shared" si="126"/>
        <v>0</v>
      </c>
      <c r="D2025" s="7" t="s">
        <v>1899</v>
      </c>
      <c r="E2025" s="8">
        <v>4867</v>
      </c>
      <c r="F2025" s="8">
        <v>3049</v>
      </c>
      <c r="G2025" s="8">
        <v>329443</v>
      </c>
      <c r="H2025" s="8">
        <v>1914822</v>
      </c>
      <c r="I2025" s="8">
        <v>4208777.940612033</v>
      </c>
      <c r="J2025" s="8">
        <v>500</v>
      </c>
      <c r="K2025" s="8">
        <v>500</v>
      </c>
      <c r="L2025" s="7">
        <f t="shared" si="127"/>
        <v>2247314</v>
      </c>
      <c r="M2025" s="7">
        <f t="shared" si="124"/>
        <v>6456091.940612033</v>
      </c>
      <c r="N2025" s="8"/>
      <c r="O2025" s="8"/>
    </row>
    <row r="2026" spans="1:15" x14ac:dyDescent="0.25">
      <c r="A2026" s="9">
        <v>80118</v>
      </c>
      <c r="B2026" s="9">
        <f t="shared" si="125"/>
        <v>8</v>
      </c>
      <c r="C2026" s="9">
        <f t="shared" si="126"/>
        <v>0</v>
      </c>
      <c r="D2026" s="7" t="s">
        <v>1900</v>
      </c>
      <c r="E2026" s="8">
        <v>847</v>
      </c>
      <c r="F2026" s="8">
        <v>2214</v>
      </c>
      <c r="G2026" s="8">
        <v>49324</v>
      </c>
      <c r="H2026" s="8">
        <v>57925</v>
      </c>
      <c r="I2026" s="8">
        <v>799034.84460259264</v>
      </c>
      <c r="J2026" s="8">
        <v>500</v>
      </c>
      <c r="K2026" s="8">
        <v>500</v>
      </c>
      <c r="L2026" s="7">
        <f t="shared" si="127"/>
        <v>109463</v>
      </c>
      <c r="M2026" s="7">
        <f t="shared" si="124"/>
        <v>908497.84460259264</v>
      </c>
      <c r="N2026" s="8"/>
      <c r="O2026" s="8"/>
    </row>
    <row r="2027" spans="1:15" x14ac:dyDescent="0.25">
      <c r="A2027" s="9">
        <v>80119</v>
      </c>
      <c r="B2027" s="9">
        <f t="shared" si="125"/>
        <v>8</v>
      </c>
      <c r="C2027" s="9">
        <f t="shared" si="126"/>
        <v>0</v>
      </c>
      <c r="D2027" s="7" t="s">
        <v>2172</v>
      </c>
      <c r="E2027" s="8">
        <v>732</v>
      </c>
      <c r="F2027" s="8">
        <v>305</v>
      </c>
      <c r="G2027" s="8">
        <v>38843</v>
      </c>
      <c r="H2027" s="8">
        <v>88515</v>
      </c>
      <c r="I2027" s="8">
        <v>668370.22723636625</v>
      </c>
      <c r="J2027" s="8">
        <v>500</v>
      </c>
      <c r="K2027" s="8">
        <v>450</v>
      </c>
      <c r="L2027" s="7">
        <f t="shared" si="127"/>
        <v>131978.88888888888</v>
      </c>
      <c r="M2027" s="7">
        <f t="shared" si="124"/>
        <v>800349.11612525512</v>
      </c>
      <c r="N2027" s="8"/>
      <c r="O2027" s="8"/>
    </row>
    <row r="2028" spans="1:15" x14ac:dyDescent="0.25">
      <c r="A2028" s="9">
        <v>80120</v>
      </c>
      <c r="B2028" s="9">
        <f t="shared" si="125"/>
        <v>8</v>
      </c>
      <c r="C2028" s="9">
        <f t="shared" si="126"/>
        <v>0</v>
      </c>
      <c r="D2028" s="7" t="s">
        <v>2173</v>
      </c>
      <c r="E2028" s="8">
        <v>2128</v>
      </c>
      <c r="F2028" s="8">
        <v>3766</v>
      </c>
      <c r="G2028" s="8">
        <v>282138</v>
      </c>
      <c r="H2028" s="8">
        <v>682550</v>
      </c>
      <c r="I2028" s="8">
        <v>2417808.1299494994</v>
      </c>
      <c r="J2028" s="8">
        <v>500</v>
      </c>
      <c r="K2028" s="8">
        <v>500</v>
      </c>
      <c r="L2028" s="7">
        <f t="shared" si="127"/>
        <v>968454</v>
      </c>
      <c r="M2028" s="7">
        <f t="shared" si="124"/>
        <v>3386262.1299494994</v>
      </c>
      <c r="N2028" s="8"/>
      <c r="O2028" s="8"/>
    </row>
    <row r="2029" spans="1:15" x14ac:dyDescent="0.25">
      <c r="A2029" s="9">
        <v>80121</v>
      </c>
      <c r="B2029" s="9">
        <f t="shared" si="125"/>
        <v>8</v>
      </c>
      <c r="C2029" s="9">
        <f t="shared" si="126"/>
        <v>0</v>
      </c>
      <c r="D2029" s="7" t="s">
        <v>2174</v>
      </c>
      <c r="E2029" s="8">
        <v>351</v>
      </c>
      <c r="F2029" s="8">
        <v>957</v>
      </c>
      <c r="G2029" s="8">
        <v>10716</v>
      </c>
      <c r="H2029" s="8">
        <v>31204</v>
      </c>
      <c r="I2029" s="8">
        <v>319196.02717339649</v>
      </c>
      <c r="J2029" s="8">
        <v>500</v>
      </c>
      <c r="K2029" s="8">
        <v>400</v>
      </c>
      <c r="L2029" s="7">
        <f t="shared" si="127"/>
        <v>45556</v>
      </c>
      <c r="M2029" s="7">
        <f t="shared" si="124"/>
        <v>364752.02717339649</v>
      </c>
      <c r="N2029" s="8"/>
      <c r="O2029" s="8"/>
    </row>
    <row r="2030" spans="1:15" x14ac:dyDescent="0.25">
      <c r="A2030" s="9">
        <v>80122</v>
      </c>
      <c r="B2030" s="9">
        <f t="shared" si="125"/>
        <v>8</v>
      </c>
      <c r="C2030" s="9">
        <f t="shared" si="126"/>
        <v>0</v>
      </c>
      <c r="D2030" s="7" t="s">
        <v>1901</v>
      </c>
      <c r="E2030" s="8">
        <v>3633</v>
      </c>
      <c r="F2030" s="8">
        <v>1970</v>
      </c>
      <c r="G2030" s="8">
        <v>630840</v>
      </c>
      <c r="H2030" s="8">
        <v>2060620</v>
      </c>
      <c r="I2030" s="8">
        <v>3366317.9730724529</v>
      </c>
      <c r="J2030" s="8">
        <v>500</v>
      </c>
      <c r="K2030" s="8">
        <v>500</v>
      </c>
      <c r="L2030" s="7">
        <f t="shared" si="127"/>
        <v>2693430</v>
      </c>
      <c r="M2030" s="7">
        <f t="shared" si="124"/>
        <v>6059747.9730724525</v>
      </c>
      <c r="N2030" s="8"/>
      <c r="O2030" s="8"/>
    </row>
    <row r="2031" spans="1:15" x14ac:dyDescent="0.25">
      <c r="A2031" s="9">
        <v>80123</v>
      </c>
      <c r="B2031" s="9">
        <f t="shared" si="125"/>
        <v>8</v>
      </c>
      <c r="C2031" s="9">
        <f t="shared" si="126"/>
        <v>0</v>
      </c>
      <c r="D2031" s="7" t="s">
        <v>1902</v>
      </c>
      <c r="E2031" s="8">
        <v>846</v>
      </c>
      <c r="F2031" s="8">
        <v>3037</v>
      </c>
      <c r="G2031" s="8">
        <v>53173</v>
      </c>
      <c r="H2031" s="8">
        <v>95063</v>
      </c>
      <c r="I2031" s="8">
        <v>835017.7454013594</v>
      </c>
      <c r="J2031" s="8">
        <v>500</v>
      </c>
      <c r="K2031" s="8">
        <v>500</v>
      </c>
      <c r="L2031" s="7">
        <f t="shared" si="127"/>
        <v>151273</v>
      </c>
      <c r="M2031" s="7">
        <f t="shared" si="124"/>
        <v>986290.7454013594</v>
      </c>
      <c r="N2031" s="8"/>
      <c r="O2031" s="8"/>
    </row>
    <row r="2032" spans="1:15" x14ac:dyDescent="0.25">
      <c r="A2032" s="9">
        <v>80124</v>
      </c>
      <c r="B2032" s="9">
        <f t="shared" si="125"/>
        <v>8</v>
      </c>
      <c r="C2032" s="9">
        <f t="shared" si="126"/>
        <v>0</v>
      </c>
      <c r="D2032" s="7" t="s">
        <v>1903</v>
      </c>
      <c r="E2032" s="8">
        <v>685</v>
      </c>
      <c r="F2032" s="8">
        <v>2523</v>
      </c>
      <c r="G2032" s="8">
        <v>30053</v>
      </c>
      <c r="H2032" s="8">
        <v>127959</v>
      </c>
      <c r="I2032" s="8">
        <v>632547.20778771467</v>
      </c>
      <c r="J2032" s="8">
        <v>500</v>
      </c>
      <c r="K2032" s="8">
        <v>500</v>
      </c>
      <c r="L2032" s="7">
        <f t="shared" si="127"/>
        <v>160535</v>
      </c>
      <c r="M2032" s="7">
        <f t="shared" si="124"/>
        <v>793082.20778771467</v>
      </c>
      <c r="N2032" s="8"/>
      <c r="O2032" s="8"/>
    </row>
    <row r="2033" spans="1:15" x14ac:dyDescent="0.25">
      <c r="A2033" s="9">
        <v>80125</v>
      </c>
      <c r="B2033" s="9">
        <f t="shared" si="125"/>
        <v>8</v>
      </c>
      <c r="C2033" s="9">
        <f t="shared" si="126"/>
        <v>0</v>
      </c>
      <c r="D2033" s="7" t="s">
        <v>1904</v>
      </c>
      <c r="E2033" s="8">
        <v>283</v>
      </c>
      <c r="F2033" s="8">
        <v>307</v>
      </c>
      <c r="G2033" s="8">
        <v>19284</v>
      </c>
      <c r="H2033" s="8">
        <v>69966</v>
      </c>
      <c r="I2033" s="8">
        <v>253394.22558033225</v>
      </c>
      <c r="J2033" s="8">
        <v>500</v>
      </c>
      <c r="K2033" s="8">
        <v>500</v>
      </c>
      <c r="L2033" s="7">
        <f t="shared" si="127"/>
        <v>89557</v>
      </c>
      <c r="M2033" s="7">
        <f t="shared" si="124"/>
        <v>342951.22558033222</v>
      </c>
      <c r="N2033" s="8"/>
      <c r="O2033" s="8"/>
    </row>
    <row r="2034" spans="1:15" x14ac:dyDescent="0.25">
      <c r="A2034" s="9">
        <v>80126</v>
      </c>
      <c r="B2034" s="9">
        <f t="shared" si="125"/>
        <v>8</v>
      </c>
      <c r="C2034" s="9">
        <f t="shared" si="126"/>
        <v>0</v>
      </c>
      <c r="D2034" s="7" t="s">
        <v>1905</v>
      </c>
      <c r="E2034" s="8">
        <v>2114</v>
      </c>
      <c r="F2034" s="8">
        <v>7137</v>
      </c>
      <c r="G2034" s="8">
        <v>143104</v>
      </c>
      <c r="H2034" s="8">
        <v>1035689</v>
      </c>
      <c r="I2034" s="8">
        <v>1807528.631401086</v>
      </c>
      <c r="J2034" s="8">
        <v>500</v>
      </c>
      <c r="K2034" s="8">
        <v>500</v>
      </c>
      <c r="L2034" s="7">
        <f t="shared" si="127"/>
        <v>1185930</v>
      </c>
      <c r="M2034" s="7">
        <f t="shared" si="124"/>
        <v>2993458.6314010862</v>
      </c>
      <c r="N2034" s="8"/>
      <c r="O2034" s="8"/>
    </row>
    <row r="2035" spans="1:15" x14ac:dyDescent="0.25">
      <c r="A2035" s="9">
        <v>80127</v>
      </c>
      <c r="B2035" s="9">
        <f t="shared" si="125"/>
        <v>8</v>
      </c>
      <c r="C2035" s="9">
        <f t="shared" si="126"/>
        <v>0</v>
      </c>
      <c r="D2035" s="7" t="s">
        <v>1906</v>
      </c>
      <c r="E2035" s="8">
        <v>682</v>
      </c>
      <c r="F2035" s="8">
        <v>1772</v>
      </c>
      <c r="G2035" s="8">
        <v>35634</v>
      </c>
      <c r="H2035" s="8">
        <v>95022</v>
      </c>
      <c r="I2035" s="8">
        <v>609068.84821568418</v>
      </c>
      <c r="J2035" s="8">
        <v>500</v>
      </c>
      <c r="K2035" s="8">
        <v>500</v>
      </c>
      <c r="L2035" s="7">
        <f t="shared" si="127"/>
        <v>132428</v>
      </c>
      <c r="M2035" s="7">
        <f t="shared" si="124"/>
        <v>741496.84821568418</v>
      </c>
      <c r="N2035" s="8"/>
      <c r="O2035" s="8"/>
    </row>
    <row r="2036" spans="1:15" x14ac:dyDescent="0.25">
      <c r="A2036" s="9">
        <v>80128</v>
      </c>
      <c r="B2036" s="9">
        <f t="shared" si="125"/>
        <v>8</v>
      </c>
      <c r="C2036" s="9">
        <f t="shared" si="126"/>
        <v>0</v>
      </c>
      <c r="D2036" s="7" t="s">
        <v>1907</v>
      </c>
      <c r="E2036" s="8">
        <v>2182</v>
      </c>
      <c r="F2036" s="8">
        <v>2979</v>
      </c>
      <c r="G2036" s="8">
        <v>222279</v>
      </c>
      <c r="H2036" s="8">
        <v>435789</v>
      </c>
      <c r="I2036" s="8">
        <v>2123817.3835796895</v>
      </c>
      <c r="J2036" s="8">
        <v>500</v>
      </c>
      <c r="K2036" s="8">
        <v>500</v>
      </c>
      <c r="L2036" s="7">
        <f t="shared" si="127"/>
        <v>661047</v>
      </c>
      <c r="M2036" s="7">
        <f t="shared" si="124"/>
        <v>2784864.3835796895</v>
      </c>
      <c r="N2036" s="8"/>
      <c r="O2036" s="8"/>
    </row>
    <row r="2037" spans="1:15" x14ac:dyDescent="0.25">
      <c r="A2037" s="9">
        <v>80129</v>
      </c>
      <c r="B2037" s="9">
        <f t="shared" si="125"/>
        <v>8</v>
      </c>
      <c r="C2037" s="9">
        <f t="shared" si="126"/>
        <v>0</v>
      </c>
      <c r="D2037" s="7" t="s">
        <v>1908</v>
      </c>
      <c r="E2037" s="8">
        <v>2595</v>
      </c>
      <c r="F2037" s="8">
        <v>2282</v>
      </c>
      <c r="G2037" s="8">
        <v>218970</v>
      </c>
      <c r="H2037" s="8">
        <v>833152</v>
      </c>
      <c r="I2037" s="8">
        <v>2318506.9687835071</v>
      </c>
      <c r="J2037" s="8">
        <v>500</v>
      </c>
      <c r="K2037" s="8">
        <v>500</v>
      </c>
      <c r="L2037" s="7">
        <f t="shared" si="127"/>
        <v>1054404</v>
      </c>
      <c r="M2037" s="7">
        <f t="shared" si="124"/>
        <v>3372910.9687835071</v>
      </c>
      <c r="N2037" s="8"/>
      <c r="O2037" s="8"/>
    </row>
    <row r="2038" spans="1:15" x14ac:dyDescent="0.25">
      <c r="A2038" s="9">
        <v>80201</v>
      </c>
      <c r="B2038" s="9">
        <f t="shared" si="125"/>
        <v>8</v>
      </c>
      <c r="C2038" s="9">
        <f t="shared" si="126"/>
        <v>0</v>
      </c>
      <c r="D2038" s="7" t="s">
        <v>1909</v>
      </c>
      <c r="E2038" s="8">
        <v>3167</v>
      </c>
      <c r="F2038" s="8">
        <v>5362</v>
      </c>
      <c r="G2038" s="8">
        <v>209255</v>
      </c>
      <c r="H2038" s="8">
        <v>530585</v>
      </c>
      <c r="I2038" s="8">
        <v>2840473.7229233836</v>
      </c>
      <c r="J2038" s="8">
        <v>500</v>
      </c>
      <c r="K2038" s="8">
        <v>500</v>
      </c>
      <c r="L2038" s="7">
        <f t="shared" si="127"/>
        <v>745202</v>
      </c>
      <c r="M2038" s="7">
        <f t="shared" si="124"/>
        <v>3585675.7229233836</v>
      </c>
      <c r="N2038" s="8"/>
      <c r="O2038" s="8"/>
    </row>
    <row r="2039" spans="1:15" x14ac:dyDescent="0.25">
      <c r="A2039" s="9">
        <v>80202</v>
      </c>
      <c r="B2039" s="9">
        <f t="shared" si="125"/>
        <v>8</v>
      </c>
      <c r="C2039" s="9">
        <f t="shared" si="126"/>
        <v>0</v>
      </c>
      <c r="D2039" s="7" t="s">
        <v>1910</v>
      </c>
      <c r="E2039" s="8">
        <v>2394</v>
      </c>
      <c r="F2039" s="8">
        <v>3514</v>
      </c>
      <c r="G2039" s="8">
        <v>166764</v>
      </c>
      <c r="H2039" s="8">
        <v>780905</v>
      </c>
      <c r="I2039" s="8">
        <v>2109562.1477046469</v>
      </c>
      <c r="J2039" s="8">
        <v>500</v>
      </c>
      <c r="K2039" s="8">
        <v>480</v>
      </c>
      <c r="L2039" s="7">
        <f t="shared" si="127"/>
        <v>958131.5</v>
      </c>
      <c r="M2039" s="7">
        <f t="shared" si="124"/>
        <v>3067693.6477046469</v>
      </c>
      <c r="N2039" s="8"/>
      <c r="O2039" s="8"/>
    </row>
    <row r="2040" spans="1:15" x14ac:dyDescent="0.25">
      <c r="A2040" s="9">
        <v>80203</v>
      </c>
      <c r="B2040" s="9">
        <f t="shared" si="125"/>
        <v>8</v>
      </c>
      <c r="C2040" s="9">
        <f t="shared" si="126"/>
        <v>0</v>
      </c>
      <c r="D2040" s="7" t="s">
        <v>1911</v>
      </c>
      <c r="E2040" s="8">
        <v>1692</v>
      </c>
      <c r="F2040" s="8">
        <v>3208</v>
      </c>
      <c r="G2040" s="8">
        <v>182878</v>
      </c>
      <c r="H2040" s="8">
        <v>549598</v>
      </c>
      <c r="I2040" s="8">
        <v>1609385.1481110041</v>
      </c>
      <c r="J2040" s="8">
        <v>500</v>
      </c>
      <c r="K2040" s="8">
        <v>500</v>
      </c>
      <c r="L2040" s="7">
        <f t="shared" si="127"/>
        <v>735684</v>
      </c>
      <c r="M2040" s="7">
        <f t="shared" si="124"/>
        <v>2345069.1481110044</v>
      </c>
      <c r="N2040" s="8"/>
      <c r="O2040" s="8"/>
    </row>
    <row r="2041" spans="1:15" x14ac:dyDescent="0.25">
      <c r="A2041" s="9">
        <v>80204</v>
      </c>
      <c r="B2041" s="9">
        <f t="shared" si="125"/>
        <v>8</v>
      </c>
      <c r="C2041" s="9">
        <f t="shared" si="126"/>
        <v>0</v>
      </c>
      <c r="D2041" s="7" t="s">
        <v>1912</v>
      </c>
      <c r="E2041" s="8">
        <v>2004</v>
      </c>
      <c r="F2041" s="8">
        <v>3464</v>
      </c>
      <c r="G2041" s="8">
        <v>190755</v>
      </c>
      <c r="H2041" s="8">
        <v>619992</v>
      </c>
      <c r="I2041" s="8">
        <v>1862711.3022091263</v>
      </c>
      <c r="J2041" s="8">
        <v>500</v>
      </c>
      <c r="K2041" s="8">
        <v>500</v>
      </c>
      <c r="L2041" s="7">
        <f t="shared" si="127"/>
        <v>814211</v>
      </c>
      <c r="M2041" s="7">
        <f t="shared" si="124"/>
        <v>2676922.3022091263</v>
      </c>
      <c r="N2041" s="8"/>
      <c r="O2041" s="8"/>
    </row>
    <row r="2042" spans="1:15" x14ac:dyDescent="0.25">
      <c r="A2042" s="9">
        <v>80205</v>
      </c>
      <c r="B2042" s="9">
        <f t="shared" si="125"/>
        <v>8</v>
      </c>
      <c r="C2042" s="9">
        <f t="shared" si="126"/>
        <v>0</v>
      </c>
      <c r="D2042" s="7" t="s">
        <v>1913</v>
      </c>
      <c r="E2042" s="8">
        <v>726</v>
      </c>
      <c r="F2042" s="8">
        <v>2756</v>
      </c>
      <c r="G2042" s="8">
        <v>39102</v>
      </c>
      <c r="H2042" s="8">
        <v>20458</v>
      </c>
      <c r="I2042" s="8">
        <v>669051.40323717427</v>
      </c>
      <c r="J2042" s="8">
        <v>500</v>
      </c>
      <c r="K2042" s="8">
        <v>500</v>
      </c>
      <c r="L2042" s="7">
        <f t="shared" si="127"/>
        <v>62316</v>
      </c>
      <c r="M2042" s="7">
        <f t="shared" si="124"/>
        <v>731367.40323717427</v>
      </c>
      <c r="N2042" s="8"/>
      <c r="O2042" s="8"/>
    </row>
    <row r="2043" spans="1:15" x14ac:dyDescent="0.25">
      <c r="A2043" s="9">
        <v>80206</v>
      </c>
      <c r="B2043" s="9">
        <f t="shared" si="125"/>
        <v>8</v>
      </c>
      <c r="C2043" s="9">
        <f t="shared" si="126"/>
        <v>0</v>
      </c>
      <c r="D2043" s="7" t="s">
        <v>1914</v>
      </c>
      <c r="E2043" s="8">
        <v>1041</v>
      </c>
      <c r="F2043" s="8">
        <v>2255</v>
      </c>
      <c r="G2043" s="8">
        <v>71254</v>
      </c>
      <c r="H2043" s="8">
        <v>225287</v>
      </c>
      <c r="I2043" s="8">
        <v>942492.64995421132</v>
      </c>
      <c r="J2043" s="8">
        <v>500</v>
      </c>
      <c r="K2043" s="8">
        <v>450</v>
      </c>
      <c r="L2043" s="7">
        <f t="shared" si="127"/>
        <v>306713.11111111112</v>
      </c>
      <c r="M2043" s="7">
        <f t="shared" si="124"/>
        <v>1249205.7610653224</v>
      </c>
      <c r="N2043" s="8"/>
      <c r="O2043" s="8"/>
    </row>
    <row r="2044" spans="1:15" x14ac:dyDescent="0.25">
      <c r="A2044" s="9">
        <v>80207</v>
      </c>
      <c r="B2044" s="9">
        <f t="shared" si="125"/>
        <v>8</v>
      </c>
      <c r="C2044" s="9">
        <f t="shared" si="126"/>
        <v>2</v>
      </c>
      <c r="D2044" s="7" t="s">
        <v>1915</v>
      </c>
      <c r="E2044" s="8">
        <v>28743</v>
      </c>
      <c r="F2044" s="8">
        <v>3312</v>
      </c>
      <c r="G2044" s="8">
        <v>2421781</v>
      </c>
      <c r="H2044" s="8">
        <v>13213624</v>
      </c>
      <c r="I2044" s="8">
        <v>34490752.087687537</v>
      </c>
      <c r="J2044" s="8">
        <v>400</v>
      </c>
      <c r="K2044" s="8">
        <v>500</v>
      </c>
      <c r="L2044" s="7">
        <f t="shared" si="127"/>
        <v>15639545</v>
      </c>
      <c r="M2044" s="7">
        <f t="shared" si="124"/>
        <v>50130297.087687537</v>
      </c>
      <c r="N2044" s="8"/>
      <c r="O2044" s="8">
        <v>1</v>
      </c>
    </row>
    <row r="2045" spans="1:15" x14ac:dyDescent="0.25">
      <c r="A2045" s="9">
        <v>80208</v>
      </c>
      <c r="B2045" s="9">
        <f t="shared" si="125"/>
        <v>8</v>
      </c>
      <c r="C2045" s="9">
        <f t="shared" si="126"/>
        <v>0</v>
      </c>
      <c r="D2045" s="7" t="s">
        <v>1916</v>
      </c>
      <c r="E2045" s="8">
        <v>588</v>
      </c>
      <c r="F2045" s="8">
        <v>1308</v>
      </c>
      <c r="G2045" s="8">
        <v>20609</v>
      </c>
      <c r="H2045" s="8">
        <v>13535</v>
      </c>
      <c r="I2045" s="8">
        <v>533176.01407445583</v>
      </c>
      <c r="J2045" s="8">
        <v>500</v>
      </c>
      <c r="K2045" s="8">
        <v>500</v>
      </c>
      <c r="L2045" s="7">
        <f t="shared" si="127"/>
        <v>35452</v>
      </c>
      <c r="M2045" s="7">
        <f t="shared" si="124"/>
        <v>568628.01407445583</v>
      </c>
      <c r="N2045" s="8"/>
      <c r="O2045" s="8"/>
    </row>
    <row r="2046" spans="1:15" x14ac:dyDescent="0.25">
      <c r="A2046" s="9">
        <v>80209</v>
      </c>
      <c r="B2046" s="9">
        <f t="shared" si="125"/>
        <v>8</v>
      </c>
      <c r="C2046" s="9">
        <f t="shared" si="126"/>
        <v>0</v>
      </c>
      <c r="D2046" s="7" t="s">
        <v>1917</v>
      </c>
      <c r="E2046" s="8">
        <v>311</v>
      </c>
      <c r="F2046" s="8">
        <v>1034</v>
      </c>
      <c r="G2046" s="8">
        <v>92426</v>
      </c>
      <c r="H2046" s="8">
        <v>231209</v>
      </c>
      <c r="I2046" s="8">
        <v>455542.12002021144</v>
      </c>
      <c r="J2046" s="8">
        <v>500</v>
      </c>
      <c r="K2046" s="8">
        <v>500</v>
      </c>
      <c r="L2046" s="7">
        <f t="shared" si="127"/>
        <v>324669</v>
      </c>
      <c r="M2046" s="7">
        <f t="shared" si="124"/>
        <v>780211.12002021144</v>
      </c>
      <c r="N2046" s="8"/>
      <c r="O2046" s="8"/>
    </row>
    <row r="2047" spans="1:15" x14ac:dyDescent="0.25">
      <c r="A2047" s="9">
        <v>80210</v>
      </c>
      <c r="B2047" s="9">
        <f t="shared" si="125"/>
        <v>8</v>
      </c>
      <c r="C2047" s="9">
        <f t="shared" si="126"/>
        <v>0</v>
      </c>
      <c r="D2047" s="7" t="s">
        <v>1918</v>
      </c>
      <c r="E2047" s="8">
        <v>1014</v>
      </c>
      <c r="F2047" s="8">
        <v>3912</v>
      </c>
      <c r="G2047" s="8">
        <v>64918</v>
      </c>
      <c r="H2047" s="8">
        <v>178247</v>
      </c>
      <c r="I2047" s="8">
        <v>899676.46225217823</v>
      </c>
      <c r="J2047" s="8">
        <v>500</v>
      </c>
      <c r="K2047" s="8">
        <v>500</v>
      </c>
      <c r="L2047" s="7">
        <f t="shared" si="127"/>
        <v>247077</v>
      </c>
      <c r="M2047" s="7">
        <f t="shared" si="124"/>
        <v>1146753.4622521782</v>
      </c>
      <c r="N2047" s="8"/>
      <c r="O2047" s="8"/>
    </row>
    <row r="2048" spans="1:15" x14ac:dyDescent="0.25">
      <c r="A2048" s="9">
        <v>80211</v>
      </c>
      <c r="B2048" s="9">
        <f t="shared" si="125"/>
        <v>8</v>
      </c>
      <c r="C2048" s="9">
        <f t="shared" si="126"/>
        <v>0</v>
      </c>
      <c r="D2048" s="7" t="s">
        <v>1919</v>
      </c>
      <c r="E2048" s="8">
        <v>3473</v>
      </c>
      <c r="F2048" s="8">
        <v>8337</v>
      </c>
      <c r="G2048" s="8">
        <v>364384</v>
      </c>
      <c r="H2048" s="8">
        <v>956333</v>
      </c>
      <c r="I2048" s="8">
        <v>3126190.7625144017</v>
      </c>
      <c r="J2048" s="8">
        <v>500</v>
      </c>
      <c r="K2048" s="8">
        <v>500</v>
      </c>
      <c r="L2048" s="7">
        <f t="shared" si="127"/>
        <v>1329054</v>
      </c>
      <c r="M2048" s="7">
        <f t="shared" si="124"/>
        <v>4455244.7625144012</v>
      </c>
      <c r="N2048" s="8"/>
      <c r="O2048" s="8"/>
    </row>
    <row r="2049" spans="1:15" x14ac:dyDescent="0.25">
      <c r="A2049" s="9">
        <v>80212</v>
      </c>
      <c r="B2049" s="9">
        <f t="shared" si="125"/>
        <v>8</v>
      </c>
      <c r="C2049" s="9">
        <f t="shared" si="126"/>
        <v>0</v>
      </c>
      <c r="D2049" s="7" t="s">
        <v>1920</v>
      </c>
      <c r="E2049" s="8">
        <v>411</v>
      </c>
      <c r="F2049" s="8">
        <v>3431</v>
      </c>
      <c r="G2049" s="8">
        <v>29052</v>
      </c>
      <c r="H2049" s="8">
        <v>27896</v>
      </c>
      <c r="I2049" s="8">
        <v>384287.45967490476</v>
      </c>
      <c r="J2049" s="8">
        <v>500</v>
      </c>
      <c r="K2049" s="8">
        <v>500</v>
      </c>
      <c r="L2049" s="7">
        <f t="shared" si="127"/>
        <v>60379</v>
      </c>
      <c r="M2049" s="7">
        <f t="shared" si="124"/>
        <v>444666.45967490476</v>
      </c>
      <c r="N2049" s="8"/>
      <c r="O2049" s="8"/>
    </row>
    <row r="2050" spans="1:15" x14ac:dyDescent="0.25">
      <c r="A2050" s="9">
        <v>80213</v>
      </c>
      <c r="B2050" s="9">
        <f t="shared" si="125"/>
        <v>8</v>
      </c>
      <c r="C2050" s="9">
        <f t="shared" si="126"/>
        <v>0</v>
      </c>
      <c r="D2050" s="7" t="s">
        <v>1921</v>
      </c>
      <c r="E2050" s="8">
        <v>3789</v>
      </c>
      <c r="F2050" s="8">
        <v>2442</v>
      </c>
      <c r="G2050" s="8">
        <v>293258</v>
      </c>
      <c r="H2050" s="8">
        <v>2102689</v>
      </c>
      <c r="I2050" s="8">
        <v>3205339.3572730436</v>
      </c>
      <c r="J2050" s="8">
        <v>500</v>
      </c>
      <c r="K2050" s="8">
        <v>500</v>
      </c>
      <c r="L2050" s="7">
        <f t="shared" si="127"/>
        <v>2398389</v>
      </c>
      <c r="M2050" s="7">
        <f t="shared" si="124"/>
        <v>5603728.3572730441</v>
      </c>
      <c r="N2050" s="8"/>
      <c r="O2050" s="8"/>
    </row>
    <row r="2051" spans="1:15" x14ac:dyDescent="0.25">
      <c r="A2051" s="9">
        <v>80214</v>
      </c>
      <c r="B2051" s="9">
        <f t="shared" si="125"/>
        <v>8</v>
      </c>
      <c r="C2051" s="9">
        <f t="shared" si="126"/>
        <v>0</v>
      </c>
      <c r="D2051" s="7" t="s">
        <v>1922</v>
      </c>
      <c r="E2051" s="8">
        <v>1763</v>
      </c>
      <c r="F2051" s="8">
        <v>1524</v>
      </c>
      <c r="G2051" s="8">
        <v>106613</v>
      </c>
      <c r="H2051" s="8">
        <v>694557</v>
      </c>
      <c r="I2051" s="8">
        <v>1518089.0339226404</v>
      </c>
      <c r="J2051" s="8">
        <v>500</v>
      </c>
      <c r="K2051" s="8">
        <v>500</v>
      </c>
      <c r="L2051" s="7">
        <f t="shared" si="127"/>
        <v>802694</v>
      </c>
      <c r="M2051" s="7">
        <f t="shared" si="124"/>
        <v>2320783.0339226406</v>
      </c>
      <c r="N2051" s="8"/>
      <c r="O2051" s="8"/>
    </row>
    <row r="2052" spans="1:15" x14ac:dyDescent="0.25">
      <c r="A2052" s="9">
        <v>80215</v>
      </c>
      <c r="B2052" s="9">
        <f t="shared" si="125"/>
        <v>8</v>
      </c>
      <c r="C2052" s="9">
        <f t="shared" si="126"/>
        <v>1</v>
      </c>
      <c r="D2052" s="7" t="s">
        <v>1923</v>
      </c>
      <c r="E2052" s="8">
        <v>12926</v>
      </c>
      <c r="F2052" s="8">
        <v>2288</v>
      </c>
      <c r="G2052" s="8">
        <v>999128</v>
      </c>
      <c r="H2052" s="8">
        <v>4949481</v>
      </c>
      <c r="I2052" s="8">
        <v>12935037.508361425</v>
      </c>
      <c r="J2052" s="8">
        <v>500</v>
      </c>
      <c r="K2052" s="8">
        <v>500</v>
      </c>
      <c r="L2052" s="7">
        <f t="shared" si="127"/>
        <v>5950897</v>
      </c>
      <c r="M2052" s="7">
        <f t="shared" si="124"/>
        <v>18885934.508361425</v>
      </c>
      <c r="N2052" s="8"/>
      <c r="O2052" s="8"/>
    </row>
    <row r="2053" spans="1:15" x14ac:dyDescent="0.25">
      <c r="A2053" s="9">
        <v>80216</v>
      </c>
      <c r="B2053" s="9">
        <f t="shared" si="125"/>
        <v>8</v>
      </c>
      <c r="C2053" s="9">
        <f t="shared" si="126"/>
        <v>0</v>
      </c>
      <c r="D2053" s="7" t="s">
        <v>1924</v>
      </c>
      <c r="E2053" s="8">
        <v>1840</v>
      </c>
      <c r="F2053" s="8">
        <v>6199</v>
      </c>
      <c r="G2053" s="8">
        <v>147104</v>
      </c>
      <c r="H2053" s="8">
        <v>482680</v>
      </c>
      <c r="I2053" s="8">
        <v>1683902.9336309964</v>
      </c>
      <c r="J2053" s="8">
        <v>500</v>
      </c>
      <c r="K2053" s="8">
        <v>500</v>
      </c>
      <c r="L2053" s="7">
        <f t="shared" si="127"/>
        <v>635983</v>
      </c>
      <c r="M2053" s="7">
        <f t="shared" si="124"/>
        <v>2319885.9336309964</v>
      </c>
      <c r="N2053" s="8"/>
      <c r="O2053" s="8"/>
    </row>
    <row r="2054" spans="1:15" x14ac:dyDescent="0.25">
      <c r="A2054" s="9">
        <v>80217</v>
      </c>
      <c r="B2054" s="9">
        <f t="shared" si="125"/>
        <v>8</v>
      </c>
      <c r="C2054" s="9">
        <f t="shared" si="126"/>
        <v>0</v>
      </c>
      <c r="D2054" s="7" t="s">
        <v>1925</v>
      </c>
      <c r="E2054" s="8">
        <v>7759</v>
      </c>
      <c r="F2054" s="8">
        <v>7650</v>
      </c>
      <c r="G2054" s="8">
        <v>619223</v>
      </c>
      <c r="H2054" s="8">
        <v>5757254</v>
      </c>
      <c r="I2054" s="8">
        <v>6396474.9114138307</v>
      </c>
      <c r="J2054" s="8">
        <v>500</v>
      </c>
      <c r="K2054" s="8">
        <v>500</v>
      </c>
      <c r="L2054" s="7">
        <f t="shared" si="127"/>
        <v>6384127</v>
      </c>
      <c r="M2054" s="7">
        <f t="shared" ref="M2054:M2104" si="128">L2054+I2054</f>
        <v>12780601.91141383</v>
      </c>
      <c r="N2054" s="8"/>
      <c r="O2054" s="8"/>
    </row>
    <row r="2055" spans="1:15" x14ac:dyDescent="0.25">
      <c r="A2055" s="9">
        <v>80218</v>
      </c>
      <c r="B2055" s="9">
        <f t="shared" ref="B2055:B2105" si="129">INT(A2055/10000)</f>
        <v>8</v>
      </c>
      <c r="C2055" s="9">
        <f t="shared" ref="C2055:C2104" si="130">IF(E2055&lt;=10000,0,IF(E2055&lt;=20000,1,IF(E2055&lt;=50000,2,3)))</f>
        <v>0</v>
      </c>
      <c r="D2055" s="7" t="s">
        <v>1926</v>
      </c>
      <c r="E2055" s="8">
        <v>6324</v>
      </c>
      <c r="F2055" s="8">
        <v>4371</v>
      </c>
      <c r="G2055" s="8">
        <v>335927</v>
      </c>
      <c r="H2055" s="8">
        <v>1609240</v>
      </c>
      <c r="I2055" s="8">
        <v>5580520.6198220961</v>
      </c>
      <c r="J2055" s="8">
        <v>450</v>
      </c>
      <c r="K2055" s="8">
        <v>450</v>
      </c>
      <c r="L2055" s="7">
        <f t="shared" ref="L2055:L2105" si="131">F2055/J2055*500+G2055/K2055*500+H2055</f>
        <v>1987348.888888889</v>
      </c>
      <c r="M2055" s="7">
        <f t="shared" si="128"/>
        <v>7567869.5087109851</v>
      </c>
      <c r="N2055" s="8"/>
      <c r="O2055" s="8"/>
    </row>
    <row r="2056" spans="1:15" x14ac:dyDescent="0.25">
      <c r="A2056" s="9">
        <v>80219</v>
      </c>
      <c r="B2056" s="9">
        <f t="shared" si="129"/>
        <v>8</v>
      </c>
      <c r="C2056" s="9">
        <f t="shared" si="130"/>
        <v>0</v>
      </c>
      <c r="D2056" s="7" t="s">
        <v>1927</v>
      </c>
      <c r="E2056" s="8">
        <v>1271</v>
      </c>
      <c r="F2056" s="8">
        <v>5562</v>
      </c>
      <c r="G2056" s="8">
        <v>51431</v>
      </c>
      <c r="H2056" s="8">
        <v>36321</v>
      </c>
      <c r="I2056" s="8">
        <v>1145491.6005851252</v>
      </c>
      <c r="J2056" s="8">
        <v>500</v>
      </c>
      <c r="K2056" s="8">
        <v>500</v>
      </c>
      <c r="L2056" s="7">
        <f t="shared" si="131"/>
        <v>93314</v>
      </c>
      <c r="M2056" s="7">
        <f t="shared" si="128"/>
        <v>1238805.6005851252</v>
      </c>
      <c r="N2056" s="8"/>
      <c r="O2056" s="8"/>
    </row>
    <row r="2057" spans="1:15" x14ac:dyDescent="0.25">
      <c r="A2057" s="9">
        <v>80220</v>
      </c>
      <c r="B2057" s="9">
        <f t="shared" si="129"/>
        <v>8</v>
      </c>
      <c r="C2057" s="9">
        <f t="shared" si="130"/>
        <v>0</v>
      </c>
      <c r="D2057" s="7" t="s">
        <v>1928</v>
      </c>
      <c r="E2057" s="8">
        <v>1889</v>
      </c>
      <c r="F2057" s="8">
        <v>608</v>
      </c>
      <c r="G2057" s="8">
        <v>109103</v>
      </c>
      <c r="H2057" s="8">
        <v>966106</v>
      </c>
      <c r="I2057" s="8">
        <v>1583844.3546920945</v>
      </c>
      <c r="J2057" s="8">
        <v>450</v>
      </c>
      <c r="K2057" s="8">
        <v>500</v>
      </c>
      <c r="L2057" s="7">
        <f t="shared" si="131"/>
        <v>1075884.5555555555</v>
      </c>
      <c r="M2057" s="7">
        <f t="shared" si="128"/>
        <v>2659728.91024765</v>
      </c>
      <c r="N2057" s="8"/>
      <c r="O2057" s="8"/>
    </row>
    <row r="2058" spans="1:15" x14ac:dyDescent="0.25">
      <c r="A2058" s="9">
        <v>80221</v>
      </c>
      <c r="B2058" s="9">
        <f t="shared" si="129"/>
        <v>8</v>
      </c>
      <c r="C2058" s="9">
        <f t="shared" si="130"/>
        <v>0</v>
      </c>
      <c r="D2058" s="7" t="s">
        <v>797</v>
      </c>
      <c r="E2058" s="8">
        <v>972</v>
      </c>
      <c r="F2058" s="8">
        <v>2964</v>
      </c>
      <c r="G2058" s="8">
        <v>61155</v>
      </c>
      <c r="H2058" s="8">
        <v>78225</v>
      </c>
      <c r="I2058" s="8">
        <v>880953.20362457063</v>
      </c>
      <c r="J2058" s="8">
        <v>500</v>
      </c>
      <c r="K2058" s="8">
        <v>500</v>
      </c>
      <c r="L2058" s="7">
        <f t="shared" si="131"/>
        <v>142344</v>
      </c>
      <c r="M2058" s="7">
        <f t="shared" si="128"/>
        <v>1023297.2036245706</v>
      </c>
      <c r="N2058" s="8"/>
      <c r="O2058" s="8"/>
    </row>
    <row r="2059" spans="1:15" x14ac:dyDescent="0.25">
      <c r="A2059" s="9">
        <v>80222</v>
      </c>
      <c r="B2059" s="9">
        <f t="shared" si="129"/>
        <v>8</v>
      </c>
      <c r="C2059" s="9">
        <f t="shared" si="130"/>
        <v>0</v>
      </c>
      <c r="D2059" s="7" t="s">
        <v>1929</v>
      </c>
      <c r="E2059" s="8">
        <v>1334</v>
      </c>
      <c r="F2059" s="8">
        <v>8409</v>
      </c>
      <c r="G2059" s="8">
        <v>78513</v>
      </c>
      <c r="H2059" s="8">
        <v>160253</v>
      </c>
      <c r="I2059" s="8">
        <v>1193383.7093682752</v>
      </c>
      <c r="J2059" s="8">
        <v>500</v>
      </c>
      <c r="K2059" s="8">
        <v>500</v>
      </c>
      <c r="L2059" s="7">
        <f t="shared" si="131"/>
        <v>247175</v>
      </c>
      <c r="M2059" s="7">
        <f t="shared" si="128"/>
        <v>1440558.7093682752</v>
      </c>
      <c r="N2059" s="8"/>
      <c r="O2059" s="8"/>
    </row>
    <row r="2060" spans="1:15" x14ac:dyDescent="0.25">
      <c r="A2060" s="9">
        <v>80223</v>
      </c>
      <c r="B2060" s="9">
        <f t="shared" si="129"/>
        <v>8</v>
      </c>
      <c r="C2060" s="9">
        <f t="shared" si="130"/>
        <v>0</v>
      </c>
      <c r="D2060" s="7" t="s">
        <v>1930</v>
      </c>
      <c r="E2060" s="8">
        <v>1136</v>
      </c>
      <c r="F2060" s="8">
        <v>2721</v>
      </c>
      <c r="G2060" s="8">
        <v>72531</v>
      </c>
      <c r="H2060" s="8">
        <v>461039</v>
      </c>
      <c r="I2060" s="8">
        <v>974036.6928504596</v>
      </c>
      <c r="J2060" s="8">
        <v>500</v>
      </c>
      <c r="K2060" s="8">
        <v>500</v>
      </c>
      <c r="L2060" s="7">
        <f t="shared" si="131"/>
        <v>536291</v>
      </c>
      <c r="M2060" s="7">
        <f t="shared" si="128"/>
        <v>1510327.6928504596</v>
      </c>
      <c r="N2060" s="8"/>
      <c r="O2060" s="8"/>
    </row>
    <row r="2061" spans="1:15" x14ac:dyDescent="0.25">
      <c r="A2061" s="9">
        <v>80224</v>
      </c>
      <c r="B2061" s="9">
        <f t="shared" si="129"/>
        <v>8</v>
      </c>
      <c r="C2061" s="9">
        <f t="shared" si="130"/>
        <v>0</v>
      </c>
      <c r="D2061" s="7" t="s">
        <v>1931</v>
      </c>
      <c r="E2061" s="8">
        <v>9736</v>
      </c>
      <c r="F2061" s="8">
        <v>4817</v>
      </c>
      <c r="G2061" s="8">
        <v>818843</v>
      </c>
      <c r="H2061" s="8">
        <v>4566635</v>
      </c>
      <c r="I2061" s="8">
        <v>9078140.9903231766</v>
      </c>
      <c r="J2061" s="8">
        <v>500</v>
      </c>
      <c r="K2061" s="8">
        <v>500</v>
      </c>
      <c r="L2061" s="7">
        <f t="shared" si="131"/>
        <v>5390295</v>
      </c>
      <c r="M2061" s="7">
        <f t="shared" si="128"/>
        <v>14468435.990323177</v>
      </c>
      <c r="N2061" s="8"/>
      <c r="O2061" s="8"/>
    </row>
    <row r="2062" spans="1:15" x14ac:dyDescent="0.25">
      <c r="A2062" s="9">
        <v>80225</v>
      </c>
      <c r="B2062" s="9">
        <f t="shared" si="129"/>
        <v>8</v>
      </c>
      <c r="C2062" s="9">
        <f t="shared" si="130"/>
        <v>0</v>
      </c>
      <c r="D2062" s="7" t="s">
        <v>1932</v>
      </c>
      <c r="E2062" s="8">
        <v>1372</v>
      </c>
      <c r="F2062" s="8">
        <v>2160</v>
      </c>
      <c r="G2062" s="8">
        <v>120115</v>
      </c>
      <c r="H2062" s="8">
        <v>257180</v>
      </c>
      <c r="I2062" s="8">
        <v>1242104.7422826507</v>
      </c>
      <c r="J2062" s="8">
        <v>500</v>
      </c>
      <c r="K2062" s="8">
        <v>500</v>
      </c>
      <c r="L2062" s="7">
        <f t="shared" si="131"/>
        <v>379455</v>
      </c>
      <c r="M2062" s="7">
        <f t="shared" si="128"/>
        <v>1621559.7422826507</v>
      </c>
      <c r="N2062" s="8"/>
      <c r="O2062" s="8"/>
    </row>
    <row r="2063" spans="1:15" x14ac:dyDescent="0.25">
      <c r="A2063" s="9">
        <v>80226</v>
      </c>
      <c r="B2063" s="9">
        <f t="shared" si="129"/>
        <v>8</v>
      </c>
      <c r="C2063" s="9">
        <f t="shared" si="130"/>
        <v>0</v>
      </c>
      <c r="D2063" s="7" t="s">
        <v>1933</v>
      </c>
      <c r="E2063" s="8">
        <v>5729</v>
      </c>
      <c r="F2063" s="8">
        <v>2949</v>
      </c>
      <c r="G2063" s="8">
        <v>461210</v>
      </c>
      <c r="H2063" s="8">
        <v>691258</v>
      </c>
      <c r="I2063" s="8">
        <v>5224122.7970167371</v>
      </c>
      <c r="J2063" s="8">
        <v>500</v>
      </c>
      <c r="K2063" s="8">
        <v>500</v>
      </c>
      <c r="L2063" s="7">
        <f t="shared" si="131"/>
        <v>1155417</v>
      </c>
      <c r="M2063" s="7">
        <f t="shared" si="128"/>
        <v>6379539.7970167371</v>
      </c>
      <c r="N2063" s="8"/>
      <c r="O2063" s="8"/>
    </row>
    <row r="2064" spans="1:15" x14ac:dyDescent="0.25">
      <c r="A2064" s="9">
        <v>80227</v>
      </c>
      <c r="B2064" s="9">
        <f t="shared" si="129"/>
        <v>8</v>
      </c>
      <c r="C2064" s="9">
        <f t="shared" si="130"/>
        <v>0</v>
      </c>
      <c r="D2064" s="7" t="s">
        <v>1934</v>
      </c>
      <c r="E2064" s="8">
        <v>1300</v>
      </c>
      <c r="F2064" s="8">
        <v>2495</v>
      </c>
      <c r="G2064" s="8">
        <v>120613</v>
      </c>
      <c r="H2064" s="8">
        <v>374093</v>
      </c>
      <c r="I2064" s="8">
        <v>1270610.3094333156</v>
      </c>
      <c r="J2064" s="8">
        <v>500</v>
      </c>
      <c r="K2064" s="8">
        <v>500</v>
      </c>
      <c r="L2064" s="7">
        <f t="shared" si="131"/>
        <v>497201</v>
      </c>
      <c r="M2064" s="7">
        <f t="shared" si="128"/>
        <v>1767811.3094333156</v>
      </c>
      <c r="N2064" s="8"/>
      <c r="O2064" s="8"/>
    </row>
    <row r="2065" spans="1:15" x14ac:dyDescent="0.25">
      <c r="A2065" s="9">
        <v>80228</v>
      </c>
      <c r="B2065" s="9">
        <f t="shared" si="129"/>
        <v>8</v>
      </c>
      <c r="C2065" s="9">
        <f t="shared" si="130"/>
        <v>0</v>
      </c>
      <c r="D2065" s="7" t="s">
        <v>1935</v>
      </c>
      <c r="E2065" s="8">
        <v>4732</v>
      </c>
      <c r="F2065" s="8">
        <v>4621</v>
      </c>
      <c r="G2065" s="8">
        <v>709476</v>
      </c>
      <c r="H2065" s="8">
        <v>1841893</v>
      </c>
      <c r="I2065" s="8">
        <v>5216716.1761036767</v>
      </c>
      <c r="J2065" s="8">
        <v>500</v>
      </c>
      <c r="K2065" s="8">
        <v>500</v>
      </c>
      <c r="L2065" s="7">
        <f t="shared" si="131"/>
        <v>2555990</v>
      </c>
      <c r="M2065" s="7">
        <f t="shared" si="128"/>
        <v>7772706.1761036767</v>
      </c>
      <c r="N2065" s="8"/>
      <c r="O2065" s="8"/>
    </row>
    <row r="2066" spans="1:15" x14ac:dyDescent="0.25">
      <c r="A2066" s="9">
        <v>80229</v>
      </c>
      <c r="B2066" s="9">
        <f t="shared" si="129"/>
        <v>8</v>
      </c>
      <c r="C2066" s="9">
        <f t="shared" si="130"/>
        <v>0</v>
      </c>
      <c r="D2066" s="7" t="s">
        <v>1936</v>
      </c>
      <c r="E2066" s="8">
        <v>490</v>
      </c>
      <c r="F2066" s="8">
        <v>4704</v>
      </c>
      <c r="G2066" s="8">
        <v>20192</v>
      </c>
      <c r="H2066" s="8">
        <v>28073</v>
      </c>
      <c r="I2066" s="8">
        <v>443891.72939299175</v>
      </c>
      <c r="J2066" s="8">
        <v>500</v>
      </c>
      <c r="K2066" s="8">
        <v>500</v>
      </c>
      <c r="L2066" s="7">
        <f t="shared" si="131"/>
        <v>52969</v>
      </c>
      <c r="M2066" s="7">
        <f t="shared" si="128"/>
        <v>496860.72939299175</v>
      </c>
      <c r="N2066" s="8"/>
      <c r="O2066" s="8"/>
    </row>
    <row r="2067" spans="1:15" x14ac:dyDescent="0.25">
      <c r="A2067" s="9">
        <v>80230</v>
      </c>
      <c r="B2067" s="9">
        <f t="shared" si="129"/>
        <v>8</v>
      </c>
      <c r="C2067" s="9">
        <f t="shared" si="130"/>
        <v>0</v>
      </c>
      <c r="D2067" s="7" t="s">
        <v>1937</v>
      </c>
      <c r="E2067" s="8">
        <v>622</v>
      </c>
      <c r="F2067" s="8">
        <v>965</v>
      </c>
      <c r="G2067" s="8">
        <v>76135</v>
      </c>
      <c r="H2067" s="8">
        <v>509446</v>
      </c>
      <c r="I2067" s="8">
        <v>567929.11653858633</v>
      </c>
      <c r="J2067" s="8">
        <v>500</v>
      </c>
      <c r="K2067" s="8">
        <v>470</v>
      </c>
      <c r="L2067" s="7">
        <f t="shared" si="131"/>
        <v>591405.68085106381</v>
      </c>
      <c r="M2067" s="7">
        <f t="shared" si="128"/>
        <v>1159334.7973896503</v>
      </c>
      <c r="N2067" s="8"/>
      <c r="O2067" s="8"/>
    </row>
    <row r="2068" spans="1:15" x14ac:dyDescent="0.25">
      <c r="A2068" s="9">
        <v>80231</v>
      </c>
      <c r="B2068" s="9">
        <f t="shared" si="129"/>
        <v>8</v>
      </c>
      <c r="C2068" s="9">
        <f t="shared" si="130"/>
        <v>0</v>
      </c>
      <c r="D2068" s="7" t="s">
        <v>1938</v>
      </c>
      <c r="E2068" s="8">
        <v>1033</v>
      </c>
      <c r="F2068" s="8">
        <v>4015</v>
      </c>
      <c r="G2068" s="8">
        <v>74615</v>
      </c>
      <c r="H2068" s="8">
        <v>232326</v>
      </c>
      <c r="I2068" s="8">
        <v>948792.8303289566</v>
      </c>
      <c r="J2068" s="8">
        <v>500</v>
      </c>
      <c r="K2068" s="8">
        <v>500</v>
      </c>
      <c r="L2068" s="7">
        <f t="shared" si="131"/>
        <v>310956</v>
      </c>
      <c r="M2068" s="7">
        <f t="shared" si="128"/>
        <v>1259748.8303289567</v>
      </c>
      <c r="N2068" s="8"/>
      <c r="O2068" s="8"/>
    </row>
    <row r="2069" spans="1:15" x14ac:dyDescent="0.25">
      <c r="A2069" s="9">
        <v>80232</v>
      </c>
      <c r="B2069" s="9">
        <f t="shared" si="129"/>
        <v>8</v>
      </c>
      <c r="C2069" s="9">
        <f t="shared" si="130"/>
        <v>0</v>
      </c>
      <c r="D2069" s="7" t="s">
        <v>1939</v>
      </c>
      <c r="E2069" s="8">
        <v>471</v>
      </c>
      <c r="F2069" s="8">
        <v>1528</v>
      </c>
      <c r="G2069" s="8">
        <v>32199</v>
      </c>
      <c r="H2069" s="8">
        <v>89133</v>
      </c>
      <c r="I2069" s="8">
        <v>433681.87459342281</v>
      </c>
      <c r="J2069" s="8">
        <v>500</v>
      </c>
      <c r="K2069" s="8">
        <v>500</v>
      </c>
      <c r="L2069" s="7">
        <f t="shared" si="131"/>
        <v>122860</v>
      </c>
      <c r="M2069" s="7">
        <f t="shared" si="128"/>
        <v>556541.87459342275</v>
      </c>
      <c r="N2069" s="8"/>
      <c r="O2069" s="8"/>
    </row>
    <row r="2070" spans="1:15" x14ac:dyDescent="0.25">
      <c r="A2070" s="9">
        <v>80233</v>
      </c>
      <c r="B2070" s="9">
        <f t="shared" si="129"/>
        <v>8</v>
      </c>
      <c r="C2070" s="9">
        <f t="shared" si="130"/>
        <v>0</v>
      </c>
      <c r="D2070" s="7" t="s">
        <v>1940</v>
      </c>
      <c r="E2070" s="8">
        <v>945</v>
      </c>
      <c r="F2070" s="8">
        <v>3320</v>
      </c>
      <c r="G2070" s="8">
        <v>110986</v>
      </c>
      <c r="H2070" s="8">
        <v>229098</v>
      </c>
      <c r="I2070" s="8">
        <v>959258.06944636139</v>
      </c>
      <c r="J2070" s="8">
        <v>500</v>
      </c>
      <c r="K2070" s="8">
        <v>500</v>
      </c>
      <c r="L2070" s="7">
        <f t="shared" si="131"/>
        <v>343404</v>
      </c>
      <c r="M2070" s="7">
        <f t="shared" si="128"/>
        <v>1302662.0694463614</v>
      </c>
      <c r="N2070" s="8"/>
      <c r="O2070" s="8"/>
    </row>
    <row r="2071" spans="1:15" x14ac:dyDescent="0.25">
      <c r="A2071" s="9">
        <v>80234</v>
      </c>
      <c r="B2071" s="9">
        <f t="shared" si="129"/>
        <v>8</v>
      </c>
      <c r="C2071" s="9">
        <f t="shared" si="130"/>
        <v>0</v>
      </c>
      <c r="D2071" s="7" t="s">
        <v>1941</v>
      </c>
      <c r="E2071" s="8">
        <v>213</v>
      </c>
      <c r="F2071" s="8">
        <v>709</v>
      </c>
      <c r="G2071" s="8">
        <v>41615</v>
      </c>
      <c r="H2071" s="8">
        <v>70308</v>
      </c>
      <c r="I2071" s="8">
        <v>244420.29911899613</v>
      </c>
      <c r="J2071" s="8">
        <v>500</v>
      </c>
      <c r="K2071" s="8">
        <v>500</v>
      </c>
      <c r="L2071" s="7">
        <f t="shared" si="131"/>
        <v>112632</v>
      </c>
      <c r="M2071" s="7">
        <f t="shared" si="128"/>
        <v>357052.29911899613</v>
      </c>
      <c r="N2071" s="8"/>
      <c r="O2071" s="8"/>
    </row>
    <row r="2072" spans="1:15" x14ac:dyDescent="0.25">
      <c r="A2072" s="9">
        <v>80235</v>
      </c>
      <c r="B2072" s="9">
        <f t="shared" si="129"/>
        <v>8</v>
      </c>
      <c r="C2072" s="9">
        <f t="shared" si="130"/>
        <v>0</v>
      </c>
      <c r="D2072" s="7" t="s">
        <v>1942</v>
      </c>
      <c r="E2072" s="8">
        <v>3876</v>
      </c>
      <c r="F2072" s="8">
        <v>1267</v>
      </c>
      <c r="G2072" s="8">
        <v>284737</v>
      </c>
      <c r="H2072" s="8">
        <v>2222959</v>
      </c>
      <c r="I2072" s="8">
        <v>3249902.8837730037</v>
      </c>
      <c r="J2072" s="8">
        <v>500</v>
      </c>
      <c r="K2072" s="8">
        <v>500</v>
      </c>
      <c r="L2072" s="7">
        <f t="shared" si="131"/>
        <v>2508963</v>
      </c>
      <c r="M2072" s="7">
        <f t="shared" si="128"/>
        <v>5758865.8837730037</v>
      </c>
      <c r="N2072" s="8"/>
      <c r="O2072" s="8"/>
    </row>
    <row r="2073" spans="1:15" x14ac:dyDescent="0.25">
      <c r="A2073" s="9">
        <v>80236</v>
      </c>
      <c r="B2073" s="9">
        <f t="shared" si="129"/>
        <v>8</v>
      </c>
      <c r="C2073" s="9">
        <f t="shared" si="130"/>
        <v>0</v>
      </c>
      <c r="D2073" s="7" t="s">
        <v>1943</v>
      </c>
      <c r="E2073" s="8">
        <v>1836</v>
      </c>
      <c r="F2073" s="8">
        <v>4312</v>
      </c>
      <c r="G2073" s="8">
        <v>149795</v>
      </c>
      <c r="H2073" s="8">
        <v>374191</v>
      </c>
      <c r="I2073" s="8">
        <v>1686748.4648381637</v>
      </c>
      <c r="J2073" s="8">
        <v>500</v>
      </c>
      <c r="K2073" s="8">
        <v>500</v>
      </c>
      <c r="L2073" s="7">
        <f t="shared" si="131"/>
        <v>528298</v>
      </c>
      <c r="M2073" s="7">
        <f t="shared" si="128"/>
        <v>2215046.4648381639</v>
      </c>
      <c r="N2073" s="8"/>
      <c r="O2073" s="8"/>
    </row>
    <row r="2074" spans="1:15" x14ac:dyDescent="0.25">
      <c r="A2074" s="9">
        <v>80237</v>
      </c>
      <c r="B2074" s="9">
        <f t="shared" si="129"/>
        <v>8</v>
      </c>
      <c r="C2074" s="9">
        <f t="shared" si="130"/>
        <v>0</v>
      </c>
      <c r="D2074" s="7" t="s">
        <v>1944</v>
      </c>
      <c r="E2074" s="8">
        <v>394</v>
      </c>
      <c r="F2074" s="8">
        <v>2706</v>
      </c>
      <c r="G2074" s="8">
        <v>40385</v>
      </c>
      <c r="H2074" s="8">
        <v>38954</v>
      </c>
      <c r="I2074" s="8">
        <v>371354.44173176738</v>
      </c>
      <c r="J2074" s="8">
        <v>500</v>
      </c>
      <c r="K2074" s="8">
        <v>500</v>
      </c>
      <c r="L2074" s="7">
        <f t="shared" si="131"/>
        <v>82045</v>
      </c>
      <c r="M2074" s="7">
        <f t="shared" si="128"/>
        <v>453399.44173176738</v>
      </c>
      <c r="N2074" s="8"/>
      <c r="O2074" s="8"/>
    </row>
    <row r="2075" spans="1:15" x14ac:dyDescent="0.25">
      <c r="A2075" s="9">
        <v>80238</v>
      </c>
      <c r="B2075" s="9">
        <f t="shared" si="129"/>
        <v>8</v>
      </c>
      <c r="C2075" s="9">
        <f t="shared" si="130"/>
        <v>0</v>
      </c>
      <c r="D2075" s="7" t="s">
        <v>1945</v>
      </c>
      <c r="E2075" s="8">
        <v>1741</v>
      </c>
      <c r="F2075" s="8">
        <v>8842</v>
      </c>
      <c r="G2075" s="8">
        <v>114396</v>
      </c>
      <c r="H2075" s="8">
        <v>246128</v>
      </c>
      <c r="I2075" s="8">
        <v>1592872.3147719323</v>
      </c>
      <c r="J2075" s="8">
        <v>500</v>
      </c>
      <c r="K2075" s="8">
        <v>500</v>
      </c>
      <c r="L2075" s="7">
        <f t="shared" si="131"/>
        <v>369366</v>
      </c>
      <c r="M2075" s="7">
        <f t="shared" si="128"/>
        <v>1962238.3147719323</v>
      </c>
      <c r="N2075" s="8"/>
      <c r="O2075" s="8"/>
    </row>
    <row r="2076" spans="1:15" x14ac:dyDescent="0.25">
      <c r="A2076" s="9">
        <v>80239</v>
      </c>
      <c r="B2076" s="9">
        <f t="shared" si="129"/>
        <v>8</v>
      </c>
      <c r="C2076" s="9">
        <f t="shared" si="130"/>
        <v>0</v>
      </c>
      <c r="D2076" s="7" t="s">
        <v>692</v>
      </c>
      <c r="E2076" s="8">
        <v>153</v>
      </c>
      <c r="F2076" s="8">
        <v>658</v>
      </c>
      <c r="G2076" s="8">
        <v>91818</v>
      </c>
      <c r="H2076" s="8">
        <v>258097</v>
      </c>
      <c r="I2076" s="8">
        <v>291796.87615791295</v>
      </c>
      <c r="J2076" s="8">
        <v>500</v>
      </c>
      <c r="K2076" s="8">
        <v>500</v>
      </c>
      <c r="L2076" s="7">
        <f t="shared" si="131"/>
        <v>350573</v>
      </c>
      <c r="M2076" s="7">
        <f t="shared" si="128"/>
        <v>642369.87615791289</v>
      </c>
      <c r="N2076" s="8"/>
      <c r="O2076" s="8"/>
    </row>
    <row r="2077" spans="1:15" x14ac:dyDescent="0.25">
      <c r="A2077" s="9">
        <v>80240</v>
      </c>
      <c r="B2077" s="9">
        <f t="shared" si="129"/>
        <v>8</v>
      </c>
      <c r="C2077" s="9">
        <f t="shared" si="130"/>
        <v>0</v>
      </c>
      <c r="D2077" s="7" t="s">
        <v>1946</v>
      </c>
      <c r="E2077" s="8">
        <v>8246</v>
      </c>
      <c r="F2077" s="8">
        <v>2089</v>
      </c>
      <c r="G2077" s="8">
        <v>683110</v>
      </c>
      <c r="H2077" s="8">
        <v>6885701</v>
      </c>
      <c r="I2077" s="8">
        <v>6777064.5246872278</v>
      </c>
      <c r="J2077" s="8">
        <v>500</v>
      </c>
      <c r="K2077" s="8">
        <v>420</v>
      </c>
      <c r="L2077" s="7">
        <f t="shared" si="131"/>
        <v>7701016.1904761903</v>
      </c>
      <c r="M2077" s="7">
        <f t="shared" si="128"/>
        <v>14478080.715163417</v>
      </c>
      <c r="N2077" s="8"/>
      <c r="O2077" s="8"/>
    </row>
    <row r="2078" spans="1:15" x14ac:dyDescent="0.25">
      <c r="A2078" s="9">
        <v>80301</v>
      </c>
      <c r="B2078" s="9">
        <f t="shared" si="129"/>
        <v>8</v>
      </c>
      <c r="C2078" s="9">
        <f t="shared" si="130"/>
        <v>2</v>
      </c>
      <c r="D2078" s="7" t="s">
        <v>1947</v>
      </c>
      <c r="E2078" s="8">
        <v>47388</v>
      </c>
      <c r="F2078" s="8">
        <v>19712</v>
      </c>
      <c r="G2078" s="8">
        <v>4032269</v>
      </c>
      <c r="H2078" s="8">
        <v>22148849</v>
      </c>
      <c r="I2078" s="8">
        <v>62136910.252138101</v>
      </c>
      <c r="J2078" s="8">
        <v>500</v>
      </c>
      <c r="K2078" s="8">
        <v>500</v>
      </c>
      <c r="L2078" s="7">
        <f t="shared" si="131"/>
        <v>26200830</v>
      </c>
      <c r="M2078" s="7">
        <f t="shared" si="128"/>
        <v>88337740.252138108</v>
      </c>
      <c r="N2078" s="8"/>
      <c r="O2078" s="8"/>
    </row>
    <row r="2079" spans="1:15" x14ac:dyDescent="0.25">
      <c r="A2079" s="9">
        <v>80302</v>
      </c>
      <c r="B2079" s="9">
        <f t="shared" si="129"/>
        <v>8</v>
      </c>
      <c r="C2079" s="9">
        <f t="shared" si="130"/>
        <v>1</v>
      </c>
      <c r="D2079" s="7" t="s">
        <v>1948</v>
      </c>
      <c r="E2079" s="8">
        <v>15673</v>
      </c>
      <c r="F2079" s="8">
        <v>7597</v>
      </c>
      <c r="G2079" s="8">
        <v>1160984</v>
      </c>
      <c r="H2079" s="8">
        <v>4403522</v>
      </c>
      <c r="I2079" s="8">
        <v>15978441.079307398</v>
      </c>
      <c r="J2079" s="8">
        <v>500</v>
      </c>
      <c r="K2079" s="8">
        <v>500</v>
      </c>
      <c r="L2079" s="7">
        <f t="shared" si="131"/>
        <v>5572103</v>
      </c>
      <c r="M2079" s="7">
        <f t="shared" si="128"/>
        <v>21550544.0793074</v>
      </c>
      <c r="N2079" s="8"/>
      <c r="O2079" s="8"/>
    </row>
    <row r="2080" spans="1:15" x14ac:dyDescent="0.25">
      <c r="A2080" s="9">
        <v>80303</v>
      </c>
      <c r="B2080" s="9">
        <f t="shared" si="129"/>
        <v>8</v>
      </c>
      <c r="C2080" s="9">
        <f t="shared" si="130"/>
        <v>2</v>
      </c>
      <c r="D2080" s="7" t="s">
        <v>1949</v>
      </c>
      <c r="E2080" s="8">
        <v>21896</v>
      </c>
      <c r="F2080" s="8">
        <v>7033</v>
      </c>
      <c r="G2080" s="8">
        <v>1476468</v>
      </c>
      <c r="H2080" s="8">
        <v>6332444</v>
      </c>
      <c r="I2080" s="8">
        <v>26492488.422926303</v>
      </c>
      <c r="J2080" s="8">
        <v>500</v>
      </c>
      <c r="K2080" s="8">
        <v>500</v>
      </c>
      <c r="L2080" s="7">
        <f t="shared" si="131"/>
        <v>7815945</v>
      </c>
      <c r="M2080" s="7">
        <f t="shared" si="128"/>
        <v>34308433.422926307</v>
      </c>
      <c r="N2080" s="8"/>
      <c r="O2080" s="8"/>
    </row>
    <row r="2081" spans="1:15" x14ac:dyDescent="0.25">
      <c r="A2081" s="9">
        <v>80401</v>
      </c>
      <c r="B2081" s="9">
        <f t="shared" si="129"/>
        <v>8</v>
      </c>
      <c r="C2081" s="9">
        <f t="shared" si="130"/>
        <v>0</v>
      </c>
      <c r="D2081" s="7" t="s">
        <v>1950</v>
      </c>
      <c r="E2081" s="8">
        <v>6421</v>
      </c>
      <c r="F2081" s="8">
        <v>2415</v>
      </c>
      <c r="G2081" s="8">
        <v>358628</v>
      </c>
      <c r="H2081" s="8">
        <v>1345063</v>
      </c>
      <c r="I2081" s="8">
        <v>5761420.58863228</v>
      </c>
      <c r="J2081" s="8">
        <v>500</v>
      </c>
      <c r="K2081" s="8">
        <v>500</v>
      </c>
      <c r="L2081" s="7">
        <f t="shared" si="131"/>
        <v>1706106</v>
      </c>
      <c r="M2081" s="7">
        <f t="shared" si="128"/>
        <v>7467526.58863228</v>
      </c>
      <c r="N2081" s="8"/>
      <c r="O2081" s="8"/>
    </row>
    <row r="2082" spans="1:15" x14ac:dyDescent="0.25">
      <c r="A2082" s="9">
        <v>80402</v>
      </c>
      <c r="B2082" s="9">
        <f t="shared" si="129"/>
        <v>8</v>
      </c>
      <c r="C2082" s="9">
        <f t="shared" si="130"/>
        <v>0</v>
      </c>
      <c r="D2082" s="7" t="s">
        <v>1951</v>
      </c>
      <c r="E2082" s="8">
        <v>404</v>
      </c>
      <c r="F2082" s="8">
        <v>890</v>
      </c>
      <c r="G2082" s="8">
        <v>18481</v>
      </c>
      <c r="H2082" s="8">
        <v>7907</v>
      </c>
      <c r="I2082" s="8">
        <v>365041.87373243622</v>
      </c>
      <c r="J2082" s="8">
        <v>500</v>
      </c>
      <c r="K2082" s="8">
        <v>500</v>
      </c>
      <c r="L2082" s="7">
        <f t="shared" si="131"/>
        <v>27278</v>
      </c>
      <c r="M2082" s="7">
        <f t="shared" si="128"/>
        <v>392319.87373243622</v>
      </c>
      <c r="N2082" s="8"/>
      <c r="O2082" s="8"/>
    </row>
    <row r="2083" spans="1:15" x14ac:dyDescent="0.25">
      <c r="A2083" s="9">
        <v>80403</v>
      </c>
      <c r="B2083" s="9">
        <f t="shared" si="129"/>
        <v>8</v>
      </c>
      <c r="C2083" s="9">
        <f t="shared" si="130"/>
        <v>0</v>
      </c>
      <c r="D2083" s="7" t="s">
        <v>1952</v>
      </c>
      <c r="E2083" s="8">
        <v>148</v>
      </c>
      <c r="F2083" s="8">
        <v>633</v>
      </c>
      <c r="G2083" s="8">
        <v>4399</v>
      </c>
      <c r="H2083" s="8">
        <v>5361</v>
      </c>
      <c r="I2083" s="8">
        <v>136616.83087818252</v>
      </c>
      <c r="J2083" s="8">
        <v>500</v>
      </c>
      <c r="K2083" s="8">
        <v>500</v>
      </c>
      <c r="L2083" s="7">
        <f t="shared" si="131"/>
        <v>10393</v>
      </c>
      <c r="M2083" s="7">
        <f t="shared" si="128"/>
        <v>147009.83087818252</v>
      </c>
      <c r="N2083" s="8"/>
      <c r="O2083" s="8"/>
    </row>
    <row r="2084" spans="1:15" x14ac:dyDescent="0.25">
      <c r="A2084" s="9">
        <v>80404</v>
      </c>
      <c r="B2084" s="9">
        <f t="shared" si="129"/>
        <v>8</v>
      </c>
      <c r="C2084" s="9">
        <f t="shared" si="130"/>
        <v>2</v>
      </c>
      <c r="D2084" s="7" t="s">
        <v>1953</v>
      </c>
      <c r="E2084" s="8">
        <v>31843</v>
      </c>
      <c r="F2084" s="8">
        <v>12083</v>
      </c>
      <c r="G2084" s="8">
        <v>2389679</v>
      </c>
      <c r="H2084" s="8">
        <v>8213935</v>
      </c>
      <c r="I2084" s="8">
        <v>38894251.870688558</v>
      </c>
      <c r="J2084" s="8">
        <v>500</v>
      </c>
      <c r="K2084" s="8">
        <v>500</v>
      </c>
      <c r="L2084" s="7">
        <f t="shared" si="131"/>
        <v>10615697</v>
      </c>
      <c r="M2084" s="7">
        <f t="shared" si="128"/>
        <v>49509948.870688558</v>
      </c>
      <c r="N2084" s="8"/>
      <c r="O2084" s="8"/>
    </row>
    <row r="2085" spans="1:15" x14ac:dyDescent="0.25">
      <c r="A2085" s="9">
        <v>80405</v>
      </c>
      <c r="B2085" s="9">
        <f t="shared" si="129"/>
        <v>8</v>
      </c>
      <c r="C2085" s="9">
        <f t="shared" si="130"/>
        <v>0</v>
      </c>
      <c r="D2085" s="7" t="s">
        <v>1954</v>
      </c>
      <c r="E2085" s="8">
        <v>6324</v>
      </c>
      <c r="F2085" s="8">
        <v>7745</v>
      </c>
      <c r="G2085" s="8">
        <v>406335</v>
      </c>
      <c r="H2085" s="8">
        <v>1917616</v>
      </c>
      <c r="I2085" s="8">
        <v>5569698.7267452246</v>
      </c>
      <c r="J2085" s="8">
        <v>500</v>
      </c>
      <c r="K2085" s="8">
        <v>500</v>
      </c>
      <c r="L2085" s="7">
        <f t="shared" si="131"/>
        <v>2331696</v>
      </c>
      <c r="M2085" s="7">
        <f t="shared" si="128"/>
        <v>7901394.7267452246</v>
      </c>
      <c r="N2085" s="8"/>
      <c r="O2085" s="8"/>
    </row>
    <row r="2086" spans="1:15" x14ac:dyDescent="0.25">
      <c r="A2086" s="9">
        <v>80406</v>
      </c>
      <c r="B2086" s="9">
        <f t="shared" si="129"/>
        <v>8</v>
      </c>
      <c r="C2086" s="9">
        <f t="shared" si="130"/>
        <v>0</v>
      </c>
      <c r="D2086" s="7" t="s">
        <v>1955</v>
      </c>
      <c r="E2086" s="8">
        <v>662</v>
      </c>
      <c r="F2086" s="8">
        <v>1622</v>
      </c>
      <c r="G2086" s="8">
        <v>30852</v>
      </c>
      <c r="H2086" s="8">
        <v>14018</v>
      </c>
      <c r="I2086" s="8">
        <v>604484.79236759793</v>
      </c>
      <c r="J2086" s="8">
        <v>500</v>
      </c>
      <c r="K2086" s="8">
        <v>500</v>
      </c>
      <c r="L2086" s="7">
        <f t="shared" si="131"/>
        <v>46492</v>
      </c>
      <c r="M2086" s="7">
        <f t="shared" si="128"/>
        <v>650976.79236759793</v>
      </c>
      <c r="N2086" s="8"/>
      <c r="O2086" s="8"/>
    </row>
    <row r="2087" spans="1:15" x14ac:dyDescent="0.25">
      <c r="A2087" s="9">
        <v>80407</v>
      </c>
      <c r="B2087" s="9">
        <f t="shared" si="129"/>
        <v>8</v>
      </c>
      <c r="C2087" s="9">
        <f t="shared" si="130"/>
        <v>0</v>
      </c>
      <c r="D2087" s="7" t="s">
        <v>1956</v>
      </c>
      <c r="E2087" s="8">
        <v>3205</v>
      </c>
      <c r="F2087" s="8">
        <v>4955</v>
      </c>
      <c r="G2087" s="8">
        <v>179712</v>
      </c>
      <c r="H2087" s="8">
        <v>289493</v>
      </c>
      <c r="I2087" s="8">
        <v>2871962.3908502888</v>
      </c>
      <c r="J2087" s="8">
        <v>500</v>
      </c>
      <c r="K2087" s="8">
        <v>500</v>
      </c>
      <c r="L2087" s="7">
        <f t="shared" si="131"/>
        <v>474160</v>
      </c>
      <c r="M2087" s="7">
        <f t="shared" si="128"/>
        <v>3346122.3908502888</v>
      </c>
      <c r="N2087" s="8"/>
      <c r="O2087" s="8"/>
    </row>
    <row r="2088" spans="1:15" x14ac:dyDescent="0.25">
      <c r="A2088" s="9">
        <v>80408</v>
      </c>
      <c r="B2088" s="9">
        <f t="shared" si="129"/>
        <v>8</v>
      </c>
      <c r="C2088" s="9">
        <f t="shared" si="130"/>
        <v>1</v>
      </c>
      <c r="D2088" s="7" t="s">
        <v>1957</v>
      </c>
      <c r="E2088" s="8">
        <v>11016</v>
      </c>
      <c r="F2088" s="8">
        <v>4621</v>
      </c>
      <c r="G2088" s="8">
        <v>967924</v>
      </c>
      <c r="H2088" s="8">
        <v>4641167</v>
      </c>
      <c r="I2088" s="8">
        <v>11031870.238191687</v>
      </c>
      <c r="J2088" s="8">
        <v>500</v>
      </c>
      <c r="K2088" s="8">
        <v>500</v>
      </c>
      <c r="L2088" s="7">
        <f t="shared" si="131"/>
        <v>5613712</v>
      </c>
      <c r="M2088" s="7">
        <f t="shared" si="128"/>
        <v>16645582.238191687</v>
      </c>
      <c r="N2088" s="8"/>
      <c r="O2088" s="8"/>
    </row>
    <row r="2089" spans="1:15" x14ac:dyDescent="0.25">
      <c r="A2089" s="9">
        <v>80409</v>
      </c>
      <c r="B2089" s="9">
        <f t="shared" si="129"/>
        <v>8</v>
      </c>
      <c r="C2089" s="9">
        <f t="shared" si="130"/>
        <v>0</v>
      </c>
      <c r="D2089" s="7" t="s">
        <v>1958</v>
      </c>
      <c r="E2089" s="8">
        <v>3096</v>
      </c>
      <c r="F2089" s="8">
        <v>2211</v>
      </c>
      <c r="G2089" s="8">
        <v>302113</v>
      </c>
      <c r="H2089" s="8">
        <v>2322001</v>
      </c>
      <c r="I2089" s="8">
        <v>2543745.5892753769</v>
      </c>
      <c r="J2089" s="8">
        <v>500</v>
      </c>
      <c r="K2089" s="8">
        <v>500</v>
      </c>
      <c r="L2089" s="7">
        <f t="shared" si="131"/>
        <v>2626325</v>
      </c>
      <c r="M2089" s="7">
        <f t="shared" si="128"/>
        <v>5170070.5892753769</v>
      </c>
      <c r="N2089" s="8"/>
      <c r="O2089" s="8"/>
    </row>
    <row r="2090" spans="1:15" x14ac:dyDescent="0.25">
      <c r="A2090" s="9">
        <v>80410</v>
      </c>
      <c r="B2090" s="9">
        <f t="shared" si="129"/>
        <v>8</v>
      </c>
      <c r="C2090" s="9">
        <f t="shared" si="130"/>
        <v>0</v>
      </c>
      <c r="D2090" s="7" t="s">
        <v>1959</v>
      </c>
      <c r="E2090" s="8">
        <v>4411</v>
      </c>
      <c r="F2090" s="8">
        <v>4297</v>
      </c>
      <c r="G2090" s="8">
        <v>266278</v>
      </c>
      <c r="H2090" s="8">
        <v>1411366</v>
      </c>
      <c r="I2090" s="8">
        <v>3870552.8041655482</v>
      </c>
      <c r="J2090" s="8">
        <v>500</v>
      </c>
      <c r="K2090" s="8">
        <v>500</v>
      </c>
      <c r="L2090" s="7">
        <f t="shared" si="131"/>
        <v>1681941</v>
      </c>
      <c r="M2090" s="7">
        <f t="shared" si="128"/>
        <v>5552493.8041655477</v>
      </c>
      <c r="N2090" s="8"/>
      <c r="O2090" s="8"/>
    </row>
    <row r="2091" spans="1:15" x14ac:dyDescent="0.25">
      <c r="A2091" s="9">
        <v>80411</v>
      </c>
      <c r="B2091" s="9">
        <f t="shared" si="129"/>
        <v>8</v>
      </c>
      <c r="C2091" s="9">
        <f t="shared" si="130"/>
        <v>0</v>
      </c>
      <c r="D2091" s="7" t="s">
        <v>1960</v>
      </c>
      <c r="E2091" s="8">
        <v>684</v>
      </c>
      <c r="F2091" s="8">
        <v>5636</v>
      </c>
      <c r="G2091" s="8">
        <v>39015</v>
      </c>
      <c r="H2091" s="8">
        <v>52063</v>
      </c>
      <c r="I2091" s="8">
        <v>644879.11137778475</v>
      </c>
      <c r="J2091" s="8">
        <v>500</v>
      </c>
      <c r="K2091" s="8">
        <v>500</v>
      </c>
      <c r="L2091" s="7">
        <f t="shared" si="131"/>
        <v>96714</v>
      </c>
      <c r="M2091" s="7">
        <f t="shared" si="128"/>
        <v>741593.11137778475</v>
      </c>
      <c r="N2091" s="8"/>
      <c r="O2091" s="8"/>
    </row>
    <row r="2092" spans="1:15" x14ac:dyDescent="0.25">
      <c r="A2092" s="9">
        <v>80412</v>
      </c>
      <c r="B2092" s="9">
        <f t="shared" si="129"/>
        <v>8</v>
      </c>
      <c r="C2092" s="9">
        <f t="shared" si="130"/>
        <v>0</v>
      </c>
      <c r="D2092" s="7" t="s">
        <v>1961</v>
      </c>
      <c r="E2092" s="8">
        <v>3815</v>
      </c>
      <c r="F2092" s="8">
        <v>2024</v>
      </c>
      <c r="G2092" s="8">
        <v>231567</v>
      </c>
      <c r="H2092" s="8">
        <v>1103829</v>
      </c>
      <c r="I2092" s="8">
        <v>3342228.2731574182</v>
      </c>
      <c r="J2092" s="8">
        <v>500</v>
      </c>
      <c r="K2092" s="8">
        <v>500</v>
      </c>
      <c r="L2092" s="7">
        <f t="shared" si="131"/>
        <v>1337420</v>
      </c>
      <c r="M2092" s="7">
        <f t="shared" si="128"/>
        <v>4679648.2731574178</v>
      </c>
      <c r="N2092" s="8"/>
      <c r="O2092" s="8"/>
    </row>
    <row r="2093" spans="1:15" x14ac:dyDescent="0.25">
      <c r="A2093" s="9">
        <v>80413</v>
      </c>
      <c r="B2093" s="9">
        <f t="shared" si="129"/>
        <v>8</v>
      </c>
      <c r="C2093" s="9">
        <f t="shared" si="130"/>
        <v>0</v>
      </c>
      <c r="D2093" s="7" t="s">
        <v>1962</v>
      </c>
      <c r="E2093" s="8">
        <v>2115</v>
      </c>
      <c r="F2093" s="8">
        <v>2974</v>
      </c>
      <c r="G2093" s="8">
        <v>131596</v>
      </c>
      <c r="H2093" s="8">
        <v>447183</v>
      </c>
      <c r="I2093" s="8">
        <v>1863458.0101356828</v>
      </c>
      <c r="J2093" s="8">
        <v>500</v>
      </c>
      <c r="K2093" s="8">
        <v>500</v>
      </c>
      <c r="L2093" s="7">
        <f t="shared" si="131"/>
        <v>581753</v>
      </c>
      <c r="M2093" s="7">
        <f t="shared" si="128"/>
        <v>2445211.0101356828</v>
      </c>
      <c r="N2093" s="8"/>
      <c r="O2093" s="8"/>
    </row>
    <row r="2094" spans="1:15" x14ac:dyDescent="0.25">
      <c r="A2094" s="9">
        <v>80414</v>
      </c>
      <c r="B2094" s="9">
        <f t="shared" si="129"/>
        <v>8</v>
      </c>
      <c r="C2094" s="9">
        <f t="shared" si="130"/>
        <v>1</v>
      </c>
      <c r="D2094" s="7" t="s">
        <v>1963</v>
      </c>
      <c r="E2094" s="8">
        <v>11719</v>
      </c>
      <c r="F2094" s="8">
        <v>16384</v>
      </c>
      <c r="G2094" s="8">
        <v>976767</v>
      </c>
      <c r="H2094" s="8">
        <v>6470895</v>
      </c>
      <c r="I2094" s="8">
        <v>11581698.647355391</v>
      </c>
      <c r="J2094" s="8">
        <v>500</v>
      </c>
      <c r="K2094" s="8">
        <v>500</v>
      </c>
      <c r="L2094" s="7">
        <f t="shared" si="131"/>
        <v>7464046</v>
      </c>
      <c r="M2094" s="7">
        <f t="shared" si="128"/>
        <v>19045744.647355393</v>
      </c>
      <c r="N2094" s="8"/>
      <c r="O2094" s="8"/>
    </row>
    <row r="2095" spans="1:15" x14ac:dyDescent="0.25">
      <c r="A2095" s="9">
        <v>80415</v>
      </c>
      <c r="B2095" s="9">
        <f t="shared" si="129"/>
        <v>8</v>
      </c>
      <c r="C2095" s="9">
        <f t="shared" si="130"/>
        <v>0</v>
      </c>
      <c r="D2095" s="7" t="s">
        <v>1964</v>
      </c>
      <c r="E2095" s="8">
        <v>326</v>
      </c>
      <c r="F2095" s="8">
        <v>689</v>
      </c>
      <c r="G2095" s="8">
        <v>32915</v>
      </c>
      <c r="H2095" s="8">
        <v>21528</v>
      </c>
      <c r="I2095" s="8">
        <v>293547.62477467937</v>
      </c>
      <c r="J2095" s="8">
        <v>500</v>
      </c>
      <c r="K2095" s="8">
        <v>500</v>
      </c>
      <c r="L2095" s="7">
        <f t="shared" si="131"/>
        <v>55132</v>
      </c>
      <c r="M2095" s="7">
        <f t="shared" si="128"/>
        <v>348679.62477467937</v>
      </c>
      <c r="N2095" s="8"/>
      <c r="O2095" s="8"/>
    </row>
    <row r="2096" spans="1:15" x14ac:dyDescent="0.25">
      <c r="A2096" s="9">
        <v>80416</v>
      </c>
      <c r="B2096" s="9">
        <f t="shared" si="129"/>
        <v>8</v>
      </c>
      <c r="C2096" s="9">
        <f t="shared" si="130"/>
        <v>0</v>
      </c>
      <c r="D2096" s="7" t="s">
        <v>1965</v>
      </c>
      <c r="E2096" s="8">
        <v>1854</v>
      </c>
      <c r="F2096" s="8">
        <v>734</v>
      </c>
      <c r="G2096" s="8">
        <v>186811</v>
      </c>
      <c r="H2096" s="8">
        <v>1196997</v>
      </c>
      <c r="I2096" s="8">
        <v>1556572.4572481937</v>
      </c>
      <c r="J2096" s="8">
        <v>500</v>
      </c>
      <c r="K2096" s="8">
        <v>500</v>
      </c>
      <c r="L2096" s="7">
        <f t="shared" si="131"/>
        <v>1384542</v>
      </c>
      <c r="M2096" s="7">
        <f t="shared" si="128"/>
        <v>2941114.4572481937</v>
      </c>
      <c r="N2096" s="8"/>
      <c r="O2096" s="8"/>
    </row>
    <row r="2097" spans="1:17" x14ac:dyDescent="0.25">
      <c r="A2097" s="9">
        <v>80417</v>
      </c>
      <c r="B2097" s="9">
        <f t="shared" si="129"/>
        <v>8</v>
      </c>
      <c r="C2097" s="9">
        <f t="shared" si="130"/>
        <v>0</v>
      </c>
      <c r="D2097" s="7" t="s">
        <v>1966</v>
      </c>
      <c r="E2097" s="8">
        <v>2535</v>
      </c>
      <c r="F2097" s="8">
        <v>4064</v>
      </c>
      <c r="G2097" s="8">
        <v>124370</v>
      </c>
      <c r="H2097" s="8">
        <v>218708</v>
      </c>
      <c r="I2097" s="8">
        <v>2256421.3556861589</v>
      </c>
      <c r="J2097" s="8">
        <v>500</v>
      </c>
      <c r="K2097" s="8">
        <v>500</v>
      </c>
      <c r="L2097" s="7">
        <f t="shared" si="131"/>
        <v>347142</v>
      </c>
      <c r="M2097" s="7">
        <f t="shared" si="128"/>
        <v>2603563.3556861589</v>
      </c>
      <c r="N2097" s="8"/>
      <c r="O2097" s="8"/>
    </row>
    <row r="2098" spans="1:17" x14ac:dyDescent="0.25">
      <c r="A2098" s="9">
        <v>80418</v>
      </c>
      <c r="B2098" s="9">
        <f t="shared" si="129"/>
        <v>8</v>
      </c>
      <c r="C2098" s="9">
        <f t="shared" si="130"/>
        <v>0</v>
      </c>
      <c r="D2098" s="7" t="s">
        <v>1967</v>
      </c>
      <c r="E2098" s="8">
        <v>2292</v>
      </c>
      <c r="F2098" s="8">
        <v>4392</v>
      </c>
      <c r="G2098" s="8">
        <v>147664</v>
      </c>
      <c r="H2098" s="8">
        <v>751413</v>
      </c>
      <c r="I2098" s="8">
        <v>1985730.3206601189</v>
      </c>
      <c r="J2098" s="8">
        <v>500</v>
      </c>
      <c r="K2098" s="8">
        <v>500</v>
      </c>
      <c r="L2098" s="7">
        <f t="shared" si="131"/>
        <v>903469</v>
      </c>
      <c r="M2098" s="7">
        <f t="shared" si="128"/>
        <v>2889199.3206601189</v>
      </c>
      <c r="N2098" s="8"/>
      <c r="O2098" s="8"/>
    </row>
    <row r="2099" spans="1:17" x14ac:dyDescent="0.25">
      <c r="A2099" s="9">
        <v>80419</v>
      </c>
      <c r="B2099" s="9">
        <f t="shared" si="129"/>
        <v>8</v>
      </c>
      <c r="C2099" s="9">
        <f t="shared" si="130"/>
        <v>0</v>
      </c>
      <c r="D2099" s="7" t="s">
        <v>1968</v>
      </c>
      <c r="E2099" s="8">
        <v>781</v>
      </c>
      <c r="F2099" s="8">
        <v>2872</v>
      </c>
      <c r="G2099" s="8">
        <v>37905</v>
      </c>
      <c r="H2099" s="8">
        <v>61986</v>
      </c>
      <c r="I2099" s="8">
        <v>703616.86759308702</v>
      </c>
      <c r="J2099" s="8">
        <v>500</v>
      </c>
      <c r="K2099" s="8">
        <v>500</v>
      </c>
      <c r="L2099" s="7">
        <f t="shared" si="131"/>
        <v>102763</v>
      </c>
      <c r="M2099" s="7">
        <f t="shared" si="128"/>
        <v>806379.86759308702</v>
      </c>
      <c r="N2099" s="8"/>
      <c r="O2099" s="8"/>
    </row>
    <row r="2100" spans="1:17" x14ac:dyDescent="0.25">
      <c r="A2100" s="9">
        <v>80420</v>
      </c>
      <c r="B2100" s="9">
        <f t="shared" si="129"/>
        <v>8</v>
      </c>
      <c r="C2100" s="9">
        <f t="shared" si="130"/>
        <v>0</v>
      </c>
      <c r="D2100" s="7" t="s">
        <v>1969</v>
      </c>
      <c r="E2100" s="8">
        <v>2501</v>
      </c>
      <c r="F2100" s="8">
        <v>1234</v>
      </c>
      <c r="G2100" s="8">
        <v>166626</v>
      </c>
      <c r="H2100" s="8">
        <v>949576</v>
      </c>
      <c r="I2100" s="8">
        <v>2159086.2948569306</v>
      </c>
      <c r="J2100" s="8">
        <v>500</v>
      </c>
      <c r="K2100" s="8">
        <v>500</v>
      </c>
      <c r="L2100" s="7">
        <f t="shared" si="131"/>
        <v>1117436</v>
      </c>
      <c r="M2100" s="7">
        <f t="shared" si="128"/>
        <v>3276522.2948569306</v>
      </c>
      <c r="N2100" s="8"/>
      <c r="O2100" s="8"/>
    </row>
    <row r="2101" spans="1:17" x14ac:dyDescent="0.25">
      <c r="A2101" s="9">
        <v>80421</v>
      </c>
      <c r="B2101" s="9">
        <f t="shared" si="129"/>
        <v>8</v>
      </c>
      <c r="C2101" s="9">
        <f t="shared" si="130"/>
        <v>0</v>
      </c>
      <c r="D2101" s="7" t="s">
        <v>1970</v>
      </c>
      <c r="E2101" s="8">
        <v>632</v>
      </c>
      <c r="F2101" s="8">
        <v>1558</v>
      </c>
      <c r="G2101" s="8">
        <v>33751</v>
      </c>
      <c r="H2101" s="8">
        <v>5657</v>
      </c>
      <c r="I2101" s="8">
        <v>575989.36602341163</v>
      </c>
      <c r="J2101" s="8">
        <v>500</v>
      </c>
      <c r="K2101" s="8">
        <v>500</v>
      </c>
      <c r="L2101" s="7">
        <f t="shared" si="131"/>
        <v>40966</v>
      </c>
      <c r="M2101" s="7">
        <f t="shared" si="128"/>
        <v>616955.36602341163</v>
      </c>
      <c r="N2101" s="8"/>
      <c r="O2101" s="8"/>
    </row>
    <row r="2102" spans="1:17" x14ac:dyDescent="0.25">
      <c r="A2102" s="9">
        <v>80422</v>
      </c>
      <c r="B2102" s="9">
        <f t="shared" si="129"/>
        <v>8</v>
      </c>
      <c r="C2102" s="9">
        <f t="shared" si="130"/>
        <v>0</v>
      </c>
      <c r="D2102" s="7" t="s">
        <v>1971</v>
      </c>
      <c r="E2102" s="8">
        <v>385</v>
      </c>
      <c r="F2102" s="8">
        <v>4934</v>
      </c>
      <c r="G2102" s="8">
        <v>25134</v>
      </c>
      <c r="H2102" s="8">
        <v>8451</v>
      </c>
      <c r="I2102" s="8">
        <v>352292.03223539656</v>
      </c>
      <c r="J2102" s="8">
        <v>500</v>
      </c>
      <c r="K2102" s="8">
        <v>500</v>
      </c>
      <c r="L2102" s="7">
        <f t="shared" si="131"/>
        <v>38519</v>
      </c>
      <c r="M2102" s="7">
        <f t="shared" si="128"/>
        <v>390811.03223539656</v>
      </c>
      <c r="N2102" s="8"/>
      <c r="O2102" s="8"/>
    </row>
    <row r="2103" spans="1:17" x14ac:dyDescent="0.25">
      <c r="A2103" s="9">
        <v>80423</v>
      </c>
      <c r="B2103" s="9">
        <f t="shared" si="129"/>
        <v>8</v>
      </c>
      <c r="C2103" s="9">
        <f t="shared" si="130"/>
        <v>0</v>
      </c>
      <c r="D2103" s="7" t="s">
        <v>1972</v>
      </c>
      <c r="E2103" s="8">
        <v>2095</v>
      </c>
      <c r="F2103" s="8">
        <v>1105</v>
      </c>
      <c r="G2103" s="8">
        <v>143836</v>
      </c>
      <c r="H2103" s="8">
        <v>724645</v>
      </c>
      <c r="I2103" s="8">
        <v>1804226.7737131831</v>
      </c>
      <c r="J2103" s="8">
        <v>500</v>
      </c>
      <c r="K2103" s="8">
        <v>500</v>
      </c>
      <c r="L2103" s="7">
        <f t="shared" si="131"/>
        <v>869586</v>
      </c>
      <c r="M2103" s="7">
        <f t="shared" si="128"/>
        <v>2673812.7737131831</v>
      </c>
      <c r="N2103" s="8"/>
      <c r="O2103" s="8"/>
    </row>
    <row r="2104" spans="1:17" x14ac:dyDescent="0.25">
      <c r="A2104" s="9">
        <v>80424</v>
      </c>
      <c r="B2104" s="9">
        <f t="shared" si="129"/>
        <v>8</v>
      </c>
      <c r="C2104" s="9">
        <f t="shared" si="130"/>
        <v>0</v>
      </c>
      <c r="D2104" s="7" t="s">
        <v>1973</v>
      </c>
      <c r="E2104" s="8">
        <v>3143</v>
      </c>
      <c r="F2104" s="8">
        <v>5894</v>
      </c>
      <c r="G2104" s="8">
        <v>186215</v>
      </c>
      <c r="H2104" s="8">
        <v>236415</v>
      </c>
      <c r="I2104" s="8">
        <v>2822685.3186576841</v>
      </c>
      <c r="J2104" s="8">
        <v>500</v>
      </c>
      <c r="K2104" s="8">
        <v>500</v>
      </c>
      <c r="L2104" s="7">
        <f t="shared" si="131"/>
        <v>428524</v>
      </c>
      <c r="M2104" s="7">
        <f t="shared" si="128"/>
        <v>3251209.3186576841</v>
      </c>
      <c r="N2104" s="8"/>
      <c r="O2104" s="8"/>
    </row>
    <row r="2105" spans="1:17" x14ac:dyDescent="0.25">
      <c r="A2105" s="9">
        <v>90001</v>
      </c>
      <c r="B2105" s="9">
        <f t="shared" si="129"/>
        <v>9</v>
      </c>
      <c r="C2105" s="9"/>
      <c r="D2105" s="7" t="s">
        <v>1974</v>
      </c>
      <c r="E2105" s="8">
        <v>1793212</v>
      </c>
      <c r="F2105" s="8">
        <v>206704</v>
      </c>
      <c r="G2105" s="8">
        <v>115905097</v>
      </c>
      <c r="H2105" s="8">
        <v>780174716</v>
      </c>
      <c r="I2105" s="8">
        <v>2208069189.1775432</v>
      </c>
      <c r="J2105" s="8">
        <v>500</v>
      </c>
      <c r="K2105" s="8">
        <v>500</v>
      </c>
      <c r="L2105" s="7">
        <f t="shared" si="131"/>
        <v>896286517</v>
      </c>
    </row>
    <row r="2107" spans="1:17" x14ac:dyDescent="0.25">
      <c r="D2107" s="7" t="s">
        <v>1983</v>
      </c>
      <c r="E2107" s="8">
        <f>SUM(E6:E2105)</f>
        <v>8576149</v>
      </c>
      <c r="F2107" s="8">
        <f t="shared" ref="F2107:O2107" si="132">SUM(F6:F2105)</f>
        <v>26252403</v>
      </c>
      <c r="G2107" s="8">
        <f t="shared" si="132"/>
        <v>658132530</v>
      </c>
      <c r="H2107" s="8">
        <f t="shared" si="132"/>
        <v>3015211559</v>
      </c>
      <c r="I2107" s="8">
        <f t="shared" si="132"/>
        <v>8324701159.3809338</v>
      </c>
      <c r="K2107" s="8"/>
      <c r="L2107" s="8">
        <f t="shared" si="132"/>
        <v>3700045515.5648432</v>
      </c>
      <c r="M2107" s="8">
        <f t="shared" si="132"/>
        <v>8920390968.7682419</v>
      </c>
      <c r="N2107" s="8">
        <f t="shared" si="132"/>
        <v>14</v>
      </c>
      <c r="O2107" s="8">
        <f t="shared" si="132"/>
        <v>8</v>
      </c>
      <c r="Q2107" s="8"/>
    </row>
  </sheetData>
  <pageMargins left="0.39370078740157483" right="0.19685039370078741" top="0.59055118110236227" bottom="0.59055118110236227" header="0.31496062992125984" footer="0.31496062992125984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5" x14ac:dyDescent="0.25"/>
  <cols>
    <col min="1" max="1" width="3.140625" style="18" customWidth="1"/>
    <col min="2" max="2" width="16.85546875" customWidth="1"/>
    <col min="3" max="3" width="13.5703125" style="11" customWidth="1"/>
    <col min="10" max="10" width="14.28515625" customWidth="1"/>
    <col min="11" max="13" width="12.5703125" customWidth="1"/>
  </cols>
  <sheetData>
    <row r="1" spans="1:9" x14ac:dyDescent="0.25">
      <c r="A1" s="17" t="s">
        <v>1975</v>
      </c>
    </row>
    <row r="2" spans="1:9" x14ac:dyDescent="0.25">
      <c r="A2" s="17"/>
    </row>
    <row r="4" spans="1:9" x14ac:dyDescent="0.25">
      <c r="B4" t="s">
        <v>15</v>
      </c>
      <c r="C4" s="11" t="s">
        <v>26</v>
      </c>
      <c r="D4" s="11" t="s">
        <v>19</v>
      </c>
      <c r="E4" s="11" t="s">
        <v>1985</v>
      </c>
      <c r="F4" s="11" t="s">
        <v>1984</v>
      </c>
      <c r="G4" s="11" t="s">
        <v>1987</v>
      </c>
      <c r="H4" s="11" t="s">
        <v>1988</v>
      </c>
      <c r="I4" s="11"/>
    </row>
    <row r="5" spans="1:9" x14ac:dyDescent="0.25">
      <c r="C5" s="11" t="s">
        <v>27</v>
      </c>
      <c r="D5" s="10">
        <v>42674</v>
      </c>
      <c r="F5" s="11" t="s">
        <v>1986</v>
      </c>
      <c r="G5" s="13">
        <v>0.8</v>
      </c>
      <c r="H5" s="13">
        <v>0.1</v>
      </c>
      <c r="I5" s="11" t="s">
        <v>1989</v>
      </c>
    </row>
    <row r="7" spans="1:9" x14ac:dyDescent="0.25">
      <c r="A7" s="18">
        <v>1</v>
      </c>
      <c r="B7" t="s">
        <v>1976</v>
      </c>
      <c r="C7" s="7">
        <f>SUMIF(Gmden!B:B,'Abs2'!A7,Gmden!L:L)</f>
        <v>85214238</v>
      </c>
      <c r="D7" s="7">
        <f>Einw!C6</f>
        <v>292039</v>
      </c>
      <c r="E7" s="7">
        <f>C7/D7</f>
        <v>291.79061015823231</v>
      </c>
      <c r="F7" s="12">
        <f t="shared" ref="F7:F15" si="0">E7/$E$17</f>
        <v>0.69118351749946605</v>
      </c>
      <c r="G7" s="14">
        <f>MAX(0,$G$5-F7)</f>
        <v>0.108816482500534</v>
      </c>
      <c r="H7" s="14">
        <f>G7*$H$5</f>
        <v>1.0881648250053401E-2</v>
      </c>
      <c r="I7" s="15">
        <f>$E$17*H7</f>
        <v>4.5938056999641859</v>
      </c>
    </row>
    <row r="8" spans="1:9" x14ac:dyDescent="0.25">
      <c r="A8" s="18">
        <v>2</v>
      </c>
      <c r="B8" t="s">
        <v>1977</v>
      </c>
      <c r="C8" s="7">
        <f>SUMIF(Gmden!B:B,'Abs2'!A8,Gmden!L:L)</f>
        <v>206888673</v>
      </c>
      <c r="D8" s="7">
        <f>Einw!C7</f>
        <v>561181</v>
      </c>
      <c r="E8" s="7">
        <f t="shared" ref="E8:E17" si="1">C8/D8</f>
        <v>368.66656747110113</v>
      </c>
      <c r="F8" s="12">
        <f t="shared" si="0"/>
        <v>0.8732846295189145</v>
      </c>
      <c r="G8" s="14">
        <f t="shared" ref="G8:G15" si="2">MAX(0,$G$5-F8)</f>
        <v>0</v>
      </c>
      <c r="H8" s="14">
        <f t="shared" ref="H8:H15" si="3">G8*$H$5</f>
        <v>0</v>
      </c>
      <c r="I8" s="15">
        <f t="shared" ref="I8:I15" si="4">$E$17*H8</f>
        <v>0</v>
      </c>
    </row>
    <row r="9" spans="1:9" x14ac:dyDescent="0.25">
      <c r="A9" s="18">
        <v>3</v>
      </c>
      <c r="B9" t="s">
        <v>1978</v>
      </c>
      <c r="C9" s="7">
        <f>SUMIF(Gmden!B:B,'Abs2'!A9,Gmden!L:L)</f>
        <v>593012024</v>
      </c>
      <c r="D9" s="7">
        <f>Einw!C8</f>
        <v>1666086</v>
      </c>
      <c r="E9" s="7">
        <f t="shared" si="1"/>
        <v>355.93122083733971</v>
      </c>
      <c r="F9" s="12">
        <f t="shared" si="0"/>
        <v>0.84311758035264828</v>
      </c>
      <c r="G9" s="14">
        <f t="shared" si="2"/>
        <v>0</v>
      </c>
      <c r="H9" s="14">
        <f t="shared" si="3"/>
        <v>0</v>
      </c>
      <c r="I9" s="15">
        <f t="shared" si="4"/>
        <v>0</v>
      </c>
    </row>
    <row r="10" spans="1:9" x14ac:dyDescent="0.25">
      <c r="A10" s="18">
        <v>4</v>
      </c>
      <c r="B10" t="s">
        <v>1979</v>
      </c>
      <c r="C10" s="7">
        <f>SUMIF(Gmden!B:B,'Abs2'!A10,Gmden!L:L)</f>
        <v>664280599</v>
      </c>
      <c r="D10" s="7">
        <f>Einw!C9</f>
        <v>1464393</v>
      </c>
      <c r="E10" s="7">
        <f t="shared" si="1"/>
        <v>453.62180712418046</v>
      </c>
      <c r="F10" s="12">
        <f t="shared" si="0"/>
        <v>1.0745236664487972</v>
      </c>
      <c r="G10" s="14">
        <f t="shared" si="2"/>
        <v>0</v>
      </c>
      <c r="H10" s="14">
        <f t="shared" si="3"/>
        <v>0</v>
      </c>
      <c r="I10" s="15">
        <f t="shared" si="4"/>
        <v>0</v>
      </c>
    </row>
    <row r="11" spans="1:9" x14ac:dyDescent="0.25">
      <c r="A11" s="18">
        <v>5</v>
      </c>
      <c r="B11" t="s">
        <v>1252</v>
      </c>
      <c r="C11" s="7">
        <f>SUMIF(Gmden!B:B,'Abs2'!A11,Gmden!L:L)</f>
        <v>268122708</v>
      </c>
      <c r="D11" s="7">
        <f>Einw!C10</f>
        <v>548724</v>
      </c>
      <c r="E11" s="7">
        <f t="shared" si="1"/>
        <v>488.62945305836814</v>
      </c>
      <c r="F11" s="12">
        <f t="shared" si="0"/>
        <v>1.1574485688061633</v>
      </c>
      <c r="G11" s="14">
        <f t="shared" si="2"/>
        <v>0</v>
      </c>
      <c r="H11" s="14">
        <f t="shared" si="3"/>
        <v>0</v>
      </c>
      <c r="I11" s="15">
        <f t="shared" si="4"/>
        <v>0</v>
      </c>
    </row>
    <row r="12" spans="1:9" x14ac:dyDescent="0.25">
      <c r="A12" s="18">
        <v>6</v>
      </c>
      <c r="B12" t="s">
        <v>1980</v>
      </c>
      <c r="C12" s="7">
        <f>SUMIF(Gmden!B:B,'Abs2'!A12,Gmden!L:L)</f>
        <v>485717252</v>
      </c>
      <c r="D12" s="7">
        <f>Einw!C11</f>
        <v>1237346</v>
      </c>
      <c r="E12" s="7">
        <f t="shared" si="1"/>
        <v>392.54763986791085</v>
      </c>
      <c r="F12" s="12">
        <f t="shared" si="0"/>
        <v>0.92985328884600993</v>
      </c>
      <c r="G12" s="14">
        <f t="shared" si="2"/>
        <v>0</v>
      </c>
      <c r="H12" s="14">
        <f t="shared" si="3"/>
        <v>0</v>
      </c>
      <c r="I12" s="15">
        <f t="shared" si="4"/>
        <v>0</v>
      </c>
    </row>
    <row r="13" spans="1:9" x14ac:dyDescent="0.25">
      <c r="A13" s="18">
        <v>7</v>
      </c>
      <c r="B13" t="s">
        <v>1981</v>
      </c>
      <c r="C13" s="7">
        <f>SUMIF(Gmden!B:B,'Abs2'!A13,Gmden!L:L)</f>
        <v>323041227.74907124</v>
      </c>
      <c r="D13" s="7">
        <f>Einw!C12</f>
        <v>745049</v>
      </c>
      <c r="E13" s="7">
        <f t="shared" si="1"/>
        <v>433.5838686436345</v>
      </c>
      <c r="F13" s="12">
        <f t="shared" si="0"/>
        <v>1.0270584899823196</v>
      </c>
      <c r="G13" s="14">
        <f t="shared" si="2"/>
        <v>0</v>
      </c>
      <c r="H13" s="14">
        <f t="shared" si="3"/>
        <v>0</v>
      </c>
      <c r="I13" s="15">
        <f t="shared" si="4"/>
        <v>0</v>
      </c>
    </row>
    <row r="14" spans="1:9" x14ac:dyDescent="0.25">
      <c r="A14" s="18">
        <v>8</v>
      </c>
      <c r="B14" t="s">
        <v>1982</v>
      </c>
      <c r="C14" s="7">
        <f>SUMIF(Gmden!B:B,'Abs2'!A14,Gmden!L:L)</f>
        <v>177482276.8157717</v>
      </c>
      <c r="D14" s="7">
        <f>Einw!C13</f>
        <v>388123</v>
      </c>
      <c r="E14" s="7">
        <f t="shared" si="1"/>
        <v>457.28358488358509</v>
      </c>
      <c r="F14" s="12">
        <f t="shared" si="0"/>
        <v>1.0831975591099561</v>
      </c>
      <c r="G14" s="14">
        <f t="shared" si="2"/>
        <v>0</v>
      </c>
      <c r="H14" s="14">
        <f t="shared" si="3"/>
        <v>0</v>
      </c>
      <c r="I14" s="15">
        <f t="shared" si="4"/>
        <v>0</v>
      </c>
    </row>
    <row r="15" spans="1:9" x14ac:dyDescent="0.25">
      <c r="A15" s="18">
        <v>9</v>
      </c>
      <c r="B15" t="s">
        <v>1974</v>
      </c>
      <c r="C15" s="7">
        <f>SUMIF(Gmden!B:B,'Abs2'!A15,Gmden!L:L)</f>
        <v>896286517</v>
      </c>
      <c r="D15" s="7">
        <f>Einw!C14</f>
        <v>1861599</v>
      </c>
      <c r="E15" s="7">
        <f t="shared" si="1"/>
        <v>481.46057072441488</v>
      </c>
      <c r="F15" s="12">
        <f t="shared" si="0"/>
        <v>1.1404671679809806</v>
      </c>
      <c r="G15" s="14">
        <f t="shared" si="2"/>
        <v>0</v>
      </c>
      <c r="H15" s="14">
        <f t="shared" si="3"/>
        <v>0</v>
      </c>
      <c r="I15" s="15">
        <f t="shared" si="4"/>
        <v>0</v>
      </c>
    </row>
    <row r="16" spans="1:9" x14ac:dyDescent="0.25">
      <c r="D16" s="11"/>
      <c r="E16" s="7"/>
      <c r="F16" s="12"/>
    </row>
    <row r="17" spans="2:13" x14ac:dyDescent="0.25">
      <c r="B17" t="s">
        <v>1983</v>
      </c>
      <c r="C17" s="8">
        <f>SUM(C7:C15)</f>
        <v>3700045515.5648427</v>
      </c>
      <c r="D17" s="8">
        <f>SUM(D7:D15)</f>
        <v>8764540</v>
      </c>
      <c r="E17" s="7">
        <f t="shared" si="1"/>
        <v>422.16083394734267</v>
      </c>
      <c r="F17" s="12">
        <f>E17/$E$17</f>
        <v>1</v>
      </c>
    </row>
    <row r="18" spans="2:13" x14ac:dyDescent="0.25">
      <c r="M18" s="20"/>
    </row>
    <row r="20" spans="2:13" x14ac:dyDescent="0.25">
      <c r="B20" t="s">
        <v>15</v>
      </c>
      <c r="C20" t="s">
        <v>1997</v>
      </c>
    </row>
    <row r="21" spans="2:13" x14ac:dyDescent="0.25">
      <c r="C21" s="11" t="s">
        <v>1994</v>
      </c>
      <c r="D21" s="11" t="s">
        <v>1990</v>
      </c>
      <c r="E21" s="11" t="s">
        <v>1998</v>
      </c>
      <c r="F21" s="21" t="s">
        <v>1991</v>
      </c>
    </row>
    <row r="22" spans="2:13" x14ac:dyDescent="0.25">
      <c r="C22" s="11" t="s">
        <v>1993</v>
      </c>
      <c r="D22" s="11" t="s">
        <v>1992</v>
      </c>
      <c r="E22" s="11" t="s">
        <v>1995</v>
      </c>
      <c r="F22" s="21" t="s">
        <v>1996</v>
      </c>
    </row>
    <row r="23" spans="2:13" x14ac:dyDescent="0.25">
      <c r="C23"/>
      <c r="F23" s="1"/>
    </row>
    <row r="24" spans="2:13" x14ac:dyDescent="0.25">
      <c r="B24" t="s">
        <v>1976</v>
      </c>
      <c r="C24" s="19">
        <f t="shared" ref="C24:C32" si="5">ROUND(D7*I7,0)</f>
        <v>1341570</v>
      </c>
      <c r="D24" s="16">
        <f t="shared" ref="D24:D31" si="6">ROUND($D$34/$D$17*D7,0)</f>
        <v>4066744</v>
      </c>
      <c r="E24" s="19">
        <v>0</v>
      </c>
      <c r="F24" s="22">
        <f>SUM(C24:E24)</f>
        <v>5408314</v>
      </c>
      <c r="H24" s="36"/>
    </row>
    <row r="25" spans="2:13" x14ac:dyDescent="0.25">
      <c r="B25" t="s">
        <v>1977</v>
      </c>
      <c r="C25" s="19">
        <f t="shared" si="5"/>
        <v>0</v>
      </c>
      <c r="D25" s="16">
        <f t="shared" si="6"/>
        <v>7814639</v>
      </c>
      <c r="E25" s="19">
        <v>0</v>
      </c>
      <c r="F25" s="22">
        <f t="shared" ref="F25:F32" si="7">SUM(C25:E25)</f>
        <v>7814639</v>
      </c>
      <c r="H25" s="36"/>
    </row>
    <row r="26" spans="2:13" x14ac:dyDescent="0.25">
      <c r="B26" t="s">
        <v>1978</v>
      </c>
      <c r="C26" s="19">
        <f t="shared" si="5"/>
        <v>0</v>
      </c>
      <c r="D26" s="16">
        <f t="shared" si="6"/>
        <v>23200822</v>
      </c>
      <c r="E26" s="19">
        <v>0</v>
      </c>
      <c r="F26" s="22">
        <f t="shared" si="7"/>
        <v>23200822</v>
      </c>
      <c r="H26" s="36"/>
    </row>
    <row r="27" spans="2:13" x14ac:dyDescent="0.25">
      <c r="B27" t="s">
        <v>1979</v>
      </c>
      <c r="C27" s="19">
        <f t="shared" si="5"/>
        <v>0</v>
      </c>
      <c r="D27" s="16">
        <f t="shared" si="6"/>
        <v>20392178</v>
      </c>
      <c r="E27" s="19">
        <v>0</v>
      </c>
      <c r="F27" s="22">
        <f t="shared" si="7"/>
        <v>20392178</v>
      </c>
      <c r="H27" s="36"/>
    </row>
    <row r="28" spans="2:13" x14ac:dyDescent="0.25">
      <c r="B28" t="s">
        <v>1252</v>
      </c>
      <c r="C28" s="19">
        <f t="shared" si="5"/>
        <v>0</v>
      </c>
      <c r="D28" s="16">
        <f t="shared" si="6"/>
        <v>7641171</v>
      </c>
      <c r="E28" s="19">
        <v>0</v>
      </c>
      <c r="F28" s="22">
        <f t="shared" si="7"/>
        <v>7641171</v>
      </c>
      <c r="H28" s="36"/>
    </row>
    <row r="29" spans="2:13" x14ac:dyDescent="0.25">
      <c r="B29" t="s">
        <v>1980</v>
      </c>
      <c r="C29" s="19">
        <f t="shared" si="5"/>
        <v>0</v>
      </c>
      <c r="D29" s="16">
        <f t="shared" si="6"/>
        <v>17230470</v>
      </c>
      <c r="E29" s="19">
        <v>0</v>
      </c>
      <c r="F29" s="22">
        <f t="shared" si="7"/>
        <v>17230470</v>
      </c>
      <c r="H29" s="36"/>
    </row>
    <row r="30" spans="2:13" x14ac:dyDescent="0.25">
      <c r="B30" t="s">
        <v>1981</v>
      </c>
      <c r="C30" s="19">
        <f t="shared" si="5"/>
        <v>0</v>
      </c>
      <c r="D30" s="16">
        <f t="shared" si="6"/>
        <v>10375064</v>
      </c>
      <c r="E30" s="19">
        <v>0</v>
      </c>
      <c r="F30" s="22">
        <f t="shared" si="7"/>
        <v>10375064</v>
      </c>
      <c r="H30" s="36"/>
    </row>
    <row r="31" spans="2:13" x14ac:dyDescent="0.25">
      <c r="B31" t="s">
        <v>1982</v>
      </c>
      <c r="C31" s="19">
        <f t="shared" si="5"/>
        <v>0</v>
      </c>
      <c r="D31" s="16">
        <f t="shared" si="6"/>
        <v>5404747</v>
      </c>
      <c r="E31" s="19">
        <v>0</v>
      </c>
      <c r="F31" s="22">
        <f t="shared" si="7"/>
        <v>5404747</v>
      </c>
      <c r="H31" s="36"/>
    </row>
    <row r="32" spans="2:13" x14ac:dyDescent="0.25">
      <c r="B32" t="s">
        <v>1974</v>
      </c>
      <c r="C32" s="19">
        <f t="shared" si="5"/>
        <v>0</v>
      </c>
      <c r="D32" s="16">
        <f>D34-SUM(D24:D31)</f>
        <v>25923407</v>
      </c>
      <c r="E32" s="19">
        <f>Anteile!B21+Anteile!B22</f>
        <v>-8000000</v>
      </c>
      <c r="F32" s="22">
        <f t="shared" si="7"/>
        <v>17923407</v>
      </c>
      <c r="H32" s="36"/>
    </row>
    <row r="33" spans="2:6" x14ac:dyDescent="0.25">
      <c r="C33"/>
      <c r="F33" s="1"/>
    </row>
    <row r="34" spans="2:6" x14ac:dyDescent="0.25">
      <c r="B34" t="s">
        <v>1983</v>
      </c>
      <c r="C34" s="7">
        <f>SUM(C24:C32)</f>
        <v>1341570</v>
      </c>
      <c r="D34" s="7">
        <f>Anteile!B20-'Abs2'!C34</f>
        <v>122049242</v>
      </c>
      <c r="E34" s="7">
        <f>SUM(E24:E32)</f>
        <v>-8000000</v>
      </c>
      <c r="F34" s="6">
        <f>SUM(F24:F32)</f>
        <v>115390812</v>
      </c>
    </row>
  </sheetData>
  <pageMargins left="0.70866141732283472" right="0.70866141732283472" top="0.78740157480314965" bottom="0.78740157480314965" header="0.31496062992125984" footer="0.31496062992125984"/>
  <pageSetup paperSize="9" scale="9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/>
  </sheetViews>
  <sheetFormatPr baseColWidth="10" defaultRowHeight="15" x14ac:dyDescent="0.25"/>
  <cols>
    <col min="1" max="1" width="2.5703125" customWidth="1"/>
    <col min="2" max="2" width="27" bestFit="1" customWidth="1"/>
    <col min="4" max="4" width="13.7109375" customWidth="1"/>
  </cols>
  <sheetData>
    <row r="1" spans="1:8" x14ac:dyDescent="0.25">
      <c r="A1" s="17" t="s">
        <v>2012</v>
      </c>
    </row>
    <row r="4" spans="1:8" x14ac:dyDescent="0.25">
      <c r="B4" t="s">
        <v>2016</v>
      </c>
      <c r="C4" s="11" t="s">
        <v>19</v>
      </c>
      <c r="D4" s="8" t="s">
        <v>26</v>
      </c>
      <c r="E4" s="11" t="s">
        <v>2018</v>
      </c>
      <c r="F4" s="11"/>
      <c r="G4" s="11"/>
      <c r="H4" s="11"/>
    </row>
    <row r="5" spans="1:8" x14ac:dyDescent="0.25">
      <c r="C5" s="10">
        <f>Gmden!E4</f>
        <v>41943</v>
      </c>
      <c r="D5" s="8" t="s">
        <v>28</v>
      </c>
      <c r="E5" s="11" t="s">
        <v>2019</v>
      </c>
      <c r="F5" s="11"/>
      <c r="G5" s="11"/>
      <c r="H5" s="11"/>
    </row>
    <row r="6" spans="1:8" x14ac:dyDescent="0.25">
      <c r="C6" s="26"/>
    </row>
    <row r="7" spans="1:8" x14ac:dyDescent="0.25">
      <c r="A7" s="18">
        <v>0</v>
      </c>
      <c r="B7" t="s">
        <v>2013</v>
      </c>
      <c r="C7" s="7">
        <f>SUMIF(Gmden!$C:$C,'Fk Abs3'!$A7,Gmden!E:E)</f>
        <v>4522371</v>
      </c>
      <c r="D7" s="7">
        <f>SUMIF(Gmden!$C:$C,'Fk Abs3'!$A7,Gmden!M:M)</f>
        <v>5141530291.9660082</v>
      </c>
      <c r="E7" s="7">
        <f>D7/C7</f>
        <v>1136.9103268984363</v>
      </c>
    </row>
    <row r="8" spans="1:8" x14ac:dyDescent="0.25">
      <c r="A8" s="18">
        <v>1</v>
      </c>
      <c r="B8" t="s">
        <v>2014</v>
      </c>
      <c r="C8" s="7">
        <f>SUMIF(Gmden!$C:$C,'Fk Abs3'!$A8,Gmden!E:E)</f>
        <v>768514</v>
      </c>
      <c r="D8" s="7">
        <f>SUMIF(Gmden!$C:$C,'Fk Abs3'!$A8,Gmden!M:M)</f>
        <v>1098430203.4606962</v>
      </c>
      <c r="E8" s="7">
        <f t="shared" ref="E8:E12" si="0">D8/C8</f>
        <v>1429.2910779253159</v>
      </c>
    </row>
    <row r="9" spans="1:8" x14ac:dyDescent="0.25">
      <c r="A9" s="18">
        <v>2</v>
      </c>
      <c r="B9" t="s">
        <v>2015</v>
      </c>
      <c r="C9" s="7">
        <f>SUMIF(Gmden!$C:$C,'Fk Abs3'!$A9,Gmden!E:E)</f>
        <v>474926</v>
      </c>
      <c r="D9" s="7">
        <f>SUMIF(Gmden!$C:$C,'Fk Abs3'!$A9,Gmden!M:M)</f>
        <v>772917653.14010274</v>
      </c>
      <c r="E9" s="7">
        <f t="shared" si="0"/>
        <v>1627.448598602946</v>
      </c>
    </row>
    <row r="10" spans="1:8" x14ac:dyDescent="0.25">
      <c r="A10" s="18">
        <v>3</v>
      </c>
      <c r="B10" t="s">
        <v>2017</v>
      </c>
      <c r="C10" s="7">
        <f>SUMIF(Gmden!$C:$C,'Fk Abs3'!$A10,Gmden!E:E)</f>
        <v>1017126</v>
      </c>
      <c r="D10" s="7">
        <f>SUMIF(Gmden!$C:$C,'Fk Abs3'!$A10,Gmden!M:M)</f>
        <v>1907512820.201426</v>
      </c>
      <c r="E10" s="7">
        <f t="shared" si="0"/>
        <v>1875.3948087075014</v>
      </c>
    </row>
    <row r="11" spans="1:8" x14ac:dyDescent="0.25">
      <c r="E11" s="7"/>
    </row>
    <row r="12" spans="1:8" x14ac:dyDescent="0.25">
      <c r="B12" t="s">
        <v>1983</v>
      </c>
      <c r="C12" s="7">
        <f>SUM(C7:C10)</f>
        <v>6782937</v>
      </c>
      <c r="D12" s="7">
        <f>SUM(D7:D10)</f>
        <v>8920390968.7682323</v>
      </c>
      <c r="E12" s="7">
        <f t="shared" si="0"/>
        <v>1315.1221909872129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8"/>
  <sheetViews>
    <sheetView workbookViewId="0">
      <pane ySplit="5100" topLeftCell="A2097"/>
      <selection pane="bottomLeft" activeCell="P2107" sqref="P2107"/>
    </sheetView>
  </sheetViews>
  <sheetFormatPr baseColWidth="10" defaultRowHeight="15" x14ac:dyDescent="0.25"/>
  <cols>
    <col min="1" max="1" width="7.85546875" style="7" customWidth="1"/>
    <col min="2" max="2" width="3" style="9" bestFit="1" customWidth="1"/>
    <col min="3" max="3" width="2.7109375" style="7" bestFit="1" customWidth="1"/>
    <col min="4" max="4" width="36" style="7" bestFit="1" customWidth="1"/>
    <col min="5" max="11" width="11.42578125" style="8"/>
    <col min="12" max="12" width="12.7109375" style="8" bestFit="1" customWidth="1"/>
    <col min="13" max="16" width="11.42578125" style="8"/>
    <col min="17" max="16384" width="11.42578125" style="7"/>
  </cols>
  <sheetData>
    <row r="1" spans="1:16" x14ac:dyDescent="0.25">
      <c r="A1" s="17" t="s">
        <v>2011</v>
      </c>
    </row>
    <row r="3" spans="1:16" x14ac:dyDescent="0.25">
      <c r="A3" s="7" t="s">
        <v>14</v>
      </c>
      <c r="B3" s="9" t="s">
        <v>17</v>
      </c>
      <c r="C3" s="7" t="s">
        <v>16</v>
      </c>
      <c r="D3" s="7" t="s">
        <v>18</v>
      </c>
      <c r="E3" s="8" t="s">
        <v>19</v>
      </c>
      <c r="F3" s="8" t="s">
        <v>1999</v>
      </c>
      <c r="G3" s="8" t="s">
        <v>19</v>
      </c>
      <c r="H3" s="25" t="s">
        <v>2002</v>
      </c>
      <c r="I3" s="8" t="s">
        <v>2004</v>
      </c>
      <c r="J3" s="8" t="s">
        <v>19</v>
      </c>
      <c r="K3" s="25" t="s">
        <v>2002</v>
      </c>
      <c r="L3" s="8" t="s">
        <v>26</v>
      </c>
      <c r="M3" s="8" t="s">
        <v>26</v>
      </c>
      <c r="N3" s="25" t="s">
        <v>2002</v>
      </c>
      <c r="O3" s="8" t="s">
        <v>2021</v>
      </c>
      <c r="P3" s="25" t="s">
        <v>1991</v>
      </c>
    </row>
    <row r="4" spans="1:16" x14ac:dyDescent="0.25">
      <c r="E4" s="10">
        <f>Gmden!E4</f>
        <v>41943</v>
      </c>
      <c r="F4" s="8" t="s">
        <v>2000</v>
      </c>
      <c r="G4" s="8" t="s">
        <v>2001</v>
      </c>
      <c r="H4" s="25" t="s">
        <v>2003</v>
      </c>
      <c r="I4" s="8" t="s">
        <v>2005</v>
      </c>
      <c r="J4" s="8" t="s">
        <v>2006</v>
      </c>
      <c r="K4" s="25" t="s">
        <v>2007</v>
      </c>
      <c r="L4" s="8" t="s">
        <v>28</v>
      </c>
      <c r="M4" s="8" t="s">
        <v>2020</v>
      </c>
      <c r="N4" s="25" t="s">
        <v>28</v>
      </c>
      <c r="O4" s="8" t="s">
        <v>2022</v>
      </c>
      <c r="P4" s="25" t="s">
        <v>2023</v>
      </c>
    </row>
    <row r="5" spans="1:16" x14ac:dyDescent="0.25">
      <c r="E5" s="10"/>
      <c r="G5" s="24">
        <v>10000</v>
      </c>
      <c r="H5" s="25"/>
      <c r="K5" s="25"/>
      <c r="P5" s="25"/>
    </row>
    <row r="6" spans="1:16" x14ac:dyDescent="0.25">
      <c r="H6" s="25"/>
      <c r="K6" s="25"/>
      <c r="P6" s="25"/>
    </row>
    <row r="7" spans="1:16" x14ac:dyDescent="0.25">
      <c r="A7" s="9">
        <f>Gmden!A6</f>
        <v>10101</v>
      </c>
      <c r="B7" s="9">
        <f>INT(A7/10000)</f>
        <v>1</v>
      </c>
      <c r="C7" s="9">
        <f>IF(E7&lt;=10000,0,IF(E7&lt;=20000,1,IF(E7&lt;=50000,2,3)))</f>
        <v>1</v>
      </c>
      <c r="D7" s="7" t="str">
        <f>Gmden!D6</f>
        <v>Eisenstadt</v>
      </c>
      <c r="E7" s="8">
        <f>Gmden!E6</f>
        <v>13659</v>
      </c>
      <c r="F7" s="40">
        <f>Gmden!N6</f>
        <v>1</v>
      </c>
      <c r="G7" s="8">
        <f>IF(AND(E7&gt;$G$5,F7=1),E7,0)</f>
        <v>13659</v>
      </c>
      <c r="H7" s="25">
        <f>ROUND(Anteile!$B$29/'Abs3'!$G$2107*'Abs3'!G7,0)</f>
        <v>104764</v>
      </c>
      <c r="I7" s="40">
        <f>Gmden!O6</f>
        <v>1</v>
      </c>
      <c r="J7" s="8">
        <f>IF(I7=1,E7,0)</f>
        <v>13659</v>
      </c>
      <c r="K7" s="25">
        <f>ROUND(Anteile!$B$30/'Abs3'!$J$2107*'Abs3'!J7,0)</f>
        <v>69808</v>
      </c>
      <c r="L7" s="8">
        <f>Gmden!M6</f>
        <v>24366023.61584571</v>
      </c>
      <c r="M7" s="8">
        <f ca="1">IF(AND(E7&gt;10000,Gmden!J6=500,Gmden!K6=500),MAX(0,OFFSET('Fk Abs3'!$E$7,'Abs3'!C7,0)*0.95*E7-L7),0)</f>
        <v>0</v>
      </c>
      <c r="N7" s="25">
        <f ca="1">ROUND(Anteile!$B$31/'Abs3'!$M$2107*'Abs3'!M7,0)</f>
        <v>0</v>
      </c>
      <c r="O7" s="27">
        <f ca="1">Anteile!B28-H2107-K2107-N2107</f>
        <v>-2</v>
      </c>
      <c r="P7" s="25">
        <f ca="1">H7+K7+N7+O7</f>
        <v>174570</v>
      </c>
    </row>
    <row r="8" spans="1:16" x14ac:dyDescent="0.25">
      <c r="A8" s="9">
        <f>Gmden!A7</f>
        <v>10201</v>
      </c>
      <c r="B8" s="9">
        <f t="shared" ref="B8:B71" si="0">INT(A8/10000)</f>
        <v>1</v>
      </c>
      <c r="C8" s="9">
        <f t="shared" ref="C8:C71" si="1">IF(E8&lt;=10000,0,IF(E8&lt;=20000,1,IF(E8&lt;=50000,2,3)))</f>
        <v>0</v>
      </c>
      <c r="D8" s="7" t="str">
        <f>Gmden!D7</f>
        <v>Rust</v>
      </c>
      <c r="E8" s="8">
        <f>Gmden!E7</f>
        <v>1954</v>
      </c>
      <c r="F8" s="40">
        <f>Gmden!N7</f>
        <v>1</v>
      </c>
      <c r="G8" s="8">
        <f t="shared" ref="G8:G71" si="2">IF(AND(E8&gt;$G$5,F8=1),E8,0)</f>
        <v>0</v>
      </c>
      <c r="H8" s="25">
        <f>ROUND(Anteile!$B$29/'Abs3'!$G$2107*'Abs3'!G8,0)</f>
        <v>0</v>
      </c>
      <c r="I8" s="40">
        <f>Gmden!O7</f>
        <v>0</v>
      </c>
      <c r="J8" s="8">
        <f t="shared" ref="J8:J71" si="3">IF(I8=1,E8,0)</f>
        <v>0</v>
      </c>
      <c r="K8" s="25">
        <f>ROUND(Anteile!$B$30/'Abs3'!$J$2107*'Abs3'!J8,0)</f>
        <v>0</v>
      </c>
      <c r="L8" s="8">
        <f>Gmden!M7</f>
        <v>2549823.1982867881</v>
      </c>
      <c r="M8" s="8">
        <f ca="1">IF(AND(E8&gt;10000,Gmden!J7=500,Gmden!K7=500),MAX(0,OFFSET('Fk Abs3'!$E$7,'Abs3'!C8,0)*0.95*E8-L8),0)</f>
        <v>0</v>
      </c>
      <c r="N8" s="25">
        <f ca="1">ROUND(Anteile!$B$31/'Abs3'!$M$2107*'Abs3'!M8,0)</f>
        <v>0</v>
      </c>
      <c r="O8" s="27"/>
      <c r="P8" s="25">
        <f t="shared" ref="P8:P71" ca="1" si="4">H8+K8+N8+O8</f>
        <v>0</v>
      </c>
    </row>
    <row r="9" spans="1:16" x14ac:dyDescent="0.25">
      <c r="A9" s="9">
        <f>Gmden!A8</f>
        <v>10301</v>
      </c>
      <c r="B9" s="9">
        <f t="shared" si="0"/>
        <v>1</v>
      </c>
      <c r="C9" s="9">
        <f t="shared" si="1"/>
        <v>0</v>
      </c>
      <c r="D9" s="7" t="str">
        <f>Gmden!D8</f>
        <v>Breitenbrunn am Neusiedler See</v>
      </c>
      <c r="E9" s="8">
        <f>Gmden!E8</f>
        <v>1919</v>
      </c>
      <c r="F9" s="40">
        <f>Gmden!N8</f>
        <v>0</v>
      </c>
      <c r="G9" s="8">
        <f t="shared" si="2"/>
        <v>0</v>
      </c>
      <c r="H9" s="25">
        <f>ROUND(Anteile!$B$29/'Abs3'!$G$2107*'Abs3'!G9,0)</f>
        <v>0</v>
      </c>
      <c r="I9" s="40">
        <f>Gmden!O8</f>
        <v>0</v>
      </c>
      <c r="J9" s="8">
        <f t="shared" si="3"/>
        <v>0</v>
      </c>
      <c r="K9" s="25">
        <f>ROUND(Anteile!$B$30/'Abs3'!$J$2107*'Abs3'!J9,0)</f>
        <v>0</v>
      </c>
      <c r="L9" s="8">
        <f>Gmden!M8</f>
        <v>1895354.9323363744</v>
      </c>
      <c r="M9" s="8">
        <f ca="1">IF(AND(E9&gt;10000,Gmden!J8=500,Gmden!K8=500),MAX(0,OFFSET('Fk Abs3'!$E$7,'Abs3'!C9,0)*0.95*E9-L9),0)</f>
        <v>0</v>
      </c>
      <c r="N9" s="25">
        <f ca="1">ROUND(Anteile!$B$31/'Abs3'!$M$2107*'Abs3'!M9,0)</f>
        <v>0</v>
      </c>
      <c r="O9" s="27"/>
      <c r="P9" s="25">
        <f t="shared" ca="1" si="4"/>
        <v>0</v>
      </c>
    </row>
    <row r="10" spans="1:16" x14ac:dyDescent="0.25">
      <c r="A10" s="9">
        <f>Gmden!A9</f>
        <v>10302</v>
      </c>
      <c r="B10" s="9">
        <f t="shared" si="0"/>
        <v>1</v>
      </c>
      <c r="C10" s="9">
        <f t="shared" si="1"/>
        <v>0</v>
      </c>
      <c r="D10" s="7" t="str">
        <f>Gmden!D9</f>
        <v>Donnerskirchen</v>
      </c>
      <c r="E10" s="8">
        <f>Gmden!E9</f>
        <v>1743</v>
      </c>
      <c r="F10" s="40">
        <f>Gmden!N9</f>
        <v>0</v>
      </c>
      <c r="G10" s="8">
        <f t="shared" si="2"/>
        <v>0</v>
      </c>
      <c r="H10" s="25">
        <f>ROUND(Anteile!$B$29/'Abs3'!$G$2107*'Abs3'!G10,0)</f>
        <v>0</v>
      </c>
      <c r="I10" s="40">
        <f>Gmden!O9</f>
        <v>0</v>
      </c>
      <c r="J10" s="8">
        <f t="shared" si="3"/>
        <v>0</v>
      </c>
      <c r="K10" s="25">
        <f>ROUND(Anteile!$B$30/'Abs3'!$J$2107*'Abs3'!J10,0)</f>
        <v>0</v>
      </c>
      <c r="L10" s="8">
        <f>Gmden!M9</f>
        <v>1577447.0956731997</v>
      </c>
      <c r="M10" s="8">
        <f ca="1">IF(AND(E10&gt;10000,Gmden!J9=500,Gmden!K9=500),MAX(0,OFFSET('Fk Abs3'!$E$7,'Abs3'!C10,0)*0.95*E10-L10),0)</f>
        <v>0</v>
      </c>
      <c r="N10" s="25">
        <f ca="1">ROUND(Anteile!$B$31/'Abs3'!$M$2107*'Abs3'!M10,0)</f>
        <v>0</v>
      </c>
      <c r="O10" s="27"/>
      <c r="P10" s="25">
        <f t="shared" ca="1" si="4"/>
        <v>0</v>
      </c>
    </row>
    <row r="11" spans="1:16" x14ac:dyDescent="0.25">
      <c r="A11" s="9">
        <f>Gmden!A10</f>
        <v>10303</v>
      </c>
      <c r="B11" s="9">
        <f t="shared" si="0"/>
        <v>1</v>
      </c>
      <c r="C11" s="9">
        <f t="shared" si="1"/>
        <v>0</v>
      </c>
      <c r="D11" s="7" t="str">
        <f>Gmden!D10</f>
        <v>Großhöflein</v>
      </c>
      <c r="E11" s="8">
        <f>Gmden!E10</f>
        <v>2053</v>
      </c>
      <c r="F11" s="40">
        <f>Gmden!N10</f>
        <v>0</v>
      </c>
      <c r="G11" s="8">
        <f t="shared" si="2"/>
        <v>0</v>
      </c>
      <c r="H11" s="25">
        <f>ROUND(Anteile!$B$29/'Abs3'!$G$2107*'Abs3'!G11,0)</f>
        <v>0</v>
      </c>
      <c r="I11" s="40">
        <f>Gmden!O10</f>
        <v>0</v>
      </c>
      <c r="J11" s="8">
        <f t="shared" si="3"/>
        <v>0</v>
      </c>
      <c r="K11" s="25">
        <f>ROUND(Anteile!$B$30/'Abs3'!$J$2107*'Abs3'!J11,0)</f>
        <v>0</v>
      </c>
      <c r="L11" s="8">
        <f>Gmden!M10</f>
        <v>1910172.445942475</v>
      </c>
      <c r="M11" s="8">
        <f ca="1">IF(AND(E11&gt;10000,Gmden!J10=500,Gmden!K10=500),MAX(0,OFFSET('Fk Abs3'!$E$7,'Abs3'!C11,0)*0.95*E11-L11),0)</f>
        <v>0</v>
      </c>
      <c r="N11" s="25">
        <f ca="1">ROUND(Anteile!$B$31/'Abs3'!$M$2107*'Abs3'!M11,0)</f>
        <v>0</v>
      </c>
      <c r="O11" s="27"/>
      <c r="P11" s="25">
        <f t="shared" ca="1" si="4"/>
        <v>0</v>
      </c>
    </row>
    <row r="12" spans="1:16" x14ac:dyDescent="0.25">
      <c r="A12" s="9">
        <f>Gmden!A11</f>
        <v>10304</v>
      </c>
      <c r="B12" s="9">
        <f t="shared" si="0"/>
        <v>1</v>
      </c>
      <c r="C12" s="9">
        <f t="shared" si="1"/>
        <v>0</v>
      </c>
      <c r="D12" s="7" t="str">
        <f>Gmden!D11</f>
        <v>Hornstein</v>
      </c>
      <c r="E12" s="8">
        <f>Gmden!E11</f>
        <v>2849</v>
      </c>
      <c r="F12" s="40">
        <f>Gmden!N11</f>
        <v>0</v>
      </c>
      <c r="G12" s="8">
        <f t="shared" si="2"/>
        <v>0</v>
      </c>
      <c r="H12" s="25">
        <f>ROUND(Anteile!$B$29/'Abs3'!$G$2107*'Abs3'!G12,0)</f>
        <v>0</v>
      </c>
      <c r="I12" s="40">
        <f>Gmden!O11</f>
        <v>0</v>
      </c>
      <c r="J12" s="8">
        <f t="shared" si="3"/>
        <v>0</v>
      </c>
      <c r="K12" s="25">
        <f>ROUND(Anteile!$B$30/'Abs3'!$J$2107*'Abs3'!J12,0)</f>
        <v>0</v>
      </c>
      <c r="L12" s="8">
        <f>Gmden!M11</f>
        <v>3026200.0245593218</v>
      </c>
      <c r="M12" s="8">
        <f ca="1">IF(AND(E12&gt;10000,Gmden!J11=500,Gmden!K11=500),MAX(0,OFFSET('Fk Abs3'!$E$7,'Abs3'!C12,0)*0.95*E12-L12),0)</f>
        <v>0</v>
      </c>
      <c r="N12" s="25">
        <f ca="1">ROUND(Anteile!$B$31/'Abs3'!$M$2107*'Abs3'!M12,0)</f>
        <v>0</v>
      </c>
      <c r="O12" s="27"/>
      <c r="P12" s="25">
        <f t="shared" ca="1" si="4"/>
        <v>0</v>
      </c>
    </row>
    <row r="13" spans="1:16" x14ac:dyDescent="0.25">
      <c r="A13" s="9">
        <f>Gmden!A12</f>
        <v>10305</v>
      </c>
      <c r="B13" s="9">
        <f t="shared" si="0"/>
        <v>1</v>
      </c>
      <c r="C13" s="9">
        <f t="shared" si="1"/>
        <v>0</v>
      </c>
      <c r="D13" s="7" t="str">
        <f>Gmden!D12</f>
        <v>Klingenbach</v>
      </c>
      <c r="E13" s="8">
        <f>Gmden!E12</f>
        <v>1176</v>
      </c>
      <c r="F13" s="40">
        <f>Gmden!N12</f>
        <v>0</v>
      </c>
      <c r="G13" s="8">
        <f t="shared" si="2"/>
        <v>0</v>
      </c>
      <c r="H13" s="25">
        <f>ROUND(Anteile!$B$29/'Abs3'!$G$2107*'Abs3'!G13,0)</f>
        <v>0</v>
      </c>
      <c r="I13" s="40">
        <f>Gmden!O12</f>
        <v>0</v>
      </c>
      <c r="J13" s="8">
        <f t="shared" si="3"/>
        <v>0</v>
      </c>
      <c r="K13" s="25">
        <f>ROUND(Anteile!$B$30/'Abs3'!$J$2107*'Abs3'!J13,0)</f>
        <v>0</v>
      </c>
      <c r="L13" s="8">
        <f>Gmden!M12</f>
        <v>1002783.2692563126</v>
      </c>
      <c r="M13" s="8">
        <f ca="1">IF(AND(E13&gt;10000,Gmden!J12=500,Gmden!K12=500),MAX(0,OFFSET('Fk Abs3'!$E$7,'Abs3'!C13,0)*0.95*E13-L13),0)</f>
        <v>0</v>
      </c>
      <c r="N13" s="25">
        <f ca="1">ROUND(Anteile!$B$31/'Abs3'!$M$2107*'Abs3'!M13,0)</f>
        <v>0</v>
      </c>
      <c r="O13" s="27"/>
      <c r="P13" s="25">
        <f t="shared" ca="1" si="4"/>
        <v>0</v>
      </c>
    </row>
    <row r="14" spans="1:16" x14ac:dyDescent="0.25">
      <c r="A14" s="9">
        <f>Gmden!A13</f>
        <v>10306</v>
      </c>
      <c r="B14" s="9">
        <f t="shared" si="0"/>
        <v>1</v>
      </c>
      <c r="C14" s="9">
        <f t="shared" si="1"/>
        <v>0</v>
      </c>
      <c r="D14" s="7" t="str">
        <f>Gmden!D13</f>
        <v>Leithaprodersdorf</v>
      </c>
      <c r="E14" s="8">
        <f>Gmden!E13</f>
        <v>1164</v>
      </c>
      <c r="F14" s="40">
        <f>Gmden!N13</f>
        <v>0</v>
      </c>
      <c r="G14" s="8">
        <f t="shared" si="2"/>
        <v>0</v>
      </c>
      <c r="H14" s="25">
        <f>ROUND(Anteile!$B$29/'Abs3'!$G$2107*'Abs3'!G14,0)</f>
        <v>0</v>
      </c>
      <c r="I14" s="40">
        <f>Gmden!O13</f>
        <v>0</v>
      </c>
      <c r="J14" s="8">
        <f t="shared" si="3"/>
        <v>0</v>
      </c>
      <c r="K14" s="25">
        <f>ROUND(Anteile!$B$30/'Abs3'!$J$2107*'Abs3'!J14,0)</f>
        <v>0</v>
      </c>
      <c r="L14" s="8">
        <f>Gmden!M13</f>
        <v>1046559.3474570666</v>
      </c>
      <c r="M14" s="8">
        <f ca="1">IF(AND(E14&gt;10000,Gmden!J13=500,Gmden!K13=500),MAX(0,OFFSET('Fk Abs3'!$E$7,'Abs3'!C14,0)*0.95*E14-L14),0)</f>
        <v>0</v>
      </c>
      <c r="N14" s="25">
        <f ca="1">ROUND(Anteile!$B$31/'Abs3'!$M$2107*'Abs3'!M14,0)</f>
        <v>0</v>
      </c>
      <c r="O14" s="27"/>
      <c r="P14" s="25">
        <f t="shared" ca="1" si="4"/>
        <v>0</v>
      </c>
    </row>
    <row r="15" spans="1:16" x14ac:dyDescent="0.25">
      <c r="A15" s="9">
        <f>Gmden!A14</f>
        <v>10307</v>
      </c>
      <c r="B15" s="9">
        <f t="shared" si="0"/>
        <v>1</v>
      </c>
      <c r="C15" s="9">
        <f t="shared" si="1"/>
        <v>0</v>
      </c>
      <c r="D15" s="7" t="str">
        <f>Gmden!D14</f>
        <v>Mörbisch am See</v>
      </c>
      <c r="E15" s="8">
        <f>Gmden!E14</f>
        <v>2261</v>
      </c>
      <c r="F15" s="40">
        <f>Gmden!N14</f>
        <v>0</v>
      </c>
      <c r="G15" s="8">
        <f t="shared" si="2"/>
        <v>0</v>
      </c>
      <c r="H15" s="25">
        <f>ROUND(Anteile!$B$29/'Abs3'!$G$2107*'Abs3'!G15,0)</f>
        <v>0</v>
      </c>
      <c r="I15" s="40">
        <f>Gmden!O14</f>
        <v>0</v>
      </c>
      <c r="J15" s="8">
        <f t="shared" si="3"/>
        <v>0</v>
      </c>
      <c r="K15" s="25">
        <f>ROUND(Anteile!$B$30/'Abs3'!$J$2107*'Abs3'!J15,0)</f>
        <v>0</v>
      </c>
      <c r="L15" s="8">
        <f>Gmden!M14</f>
        <v>2123812.9663809398</v>
      </c>
      <c r="M15" s="8">
        <f ca="1">IF(AND(E15&gt;10000,Gmden!J14=500,Gmden!K14=500),MAX(0,OFFSET('Fk Abs3'!$E$7,'Abs3'!C15,0)*0.95*E15-L15),0)</f>
        <v>0</v>
      </c>
      <c r="N15" s="25">
        <f ca="1">ROUND(Anteile!$B$31/'Abs3'!$M$2107*'Abs3'!M15,0)</f>
        <v>0</v>
      </c>
      <c r="O15" s="27"/>
      <c r="P15" s="25">
        <f t="shared" ca="1" si="4"/>
        <v>0</v>
      </c>
    </row>
    <row r="16" spans="1:16" x14ac:dyDescent="0.25">
      <c r="A16" s="9">
        <f>Gmden!A15</f>
        <v>10308</v>
      </c>
      <c r="B16" s="9">
        <f t="shared" si="0"/>
        <v>1</v>
      </c>
      <c r="C16" s="9">
        <f t="shared" si="1"/>
        <v>0</v>
      </c>
      <c r="D16" s="7" t="str">
        <f>Gmden!D15</f>
        <v>Müllendorf</v>
      </c>
      <c r="E16" s="8">
        <f>Gmden!E15</f>
        <v>1378</v>
      </c>
      <c r="F16" s="40">
        <f>Gmden!N15</f>
        <v>0</v>
      </c>
      <c r="G16" s="8">
        <f t="shared" si="2"/>
        <v>0</v>
      </c>
      <c r="H16" s="25">
        <f>ROUND(Anteile!$B$29/'Abs3'!$G$2107*'Abs3'!G16,0)</f>
        <v>0</v>
      </c>
      <c r="I16" s="40">
        <f>Gmden!O15</f>
        <v>0</v>
      </c>
      <c r="J16" s="8">
        <f t="shared" si="3"/>
        <v>0</v>
      </c>
      <c r="K16" s="25">
        <f>ROUND(Anteile!$B$30/'Abs3'!$J$2107*'Abs3'!J16,0)</f>
        <v>0</v>
      </c>
      <c r="L16" s="8">
        <f>Gmden!M15</f>
        <v>2043565.9094848256</v>
      </c>
      <c r="M16" s="8">
        <f ca="1">IF(AND(E16&gt;10000,Gmden!J15=500,Gmden!K15=500),MAX(0,OFFSET('Fk Abs3'!$E$7,'Abs3'!C16,0)*0.95*E16-L16),0)</f>
        <v>0</v>
      </c>
      <c r="N16" s="25">
        <f ca="1">ROUND(Anteile!$B$31/'Abs3'!$M$2107*'Abs3'!M16,0)</f>
        <v>0</v>
      </c>
      <c r="O16" s="27"/>
      <c r="P16" s="25">
        <f t="shared" ca="1" si="4"/>
        <v>0</v>
      </c>
    </row>
    <row r="17" spans="1:16" x14ac:dyDescent="0.25">
      <c r="A17" s="9">
        <f>Gmden!A16</f>
        <v>10309</v>
      </c>
      <c r="B17" s="9">
        <f t="shared" si="0"/>
        <v>1</v>
      </c>
      <c r="C17" s="9">
        <f t="shared" si="1"/>
        <v>0</v>
      </c>
      <c r="D17" s="7" t="str">
        <f>Gmden!D16</f>
        <v>Neufeld an der Leitha</v>
      </c>
      <c r="E17" s="8">
        <f>Gmden!E16</f>
        <v>3247</v>
      </c>
      <c r="F17" s="40">
        <f>Gmden!N16</f>
        <v>0</v>
      </c>
      <c r="G17" s="8">
        <f t="shared" si="2"/>
        <v>0</v>
      </c>
      <c r="H17" s="25">
        <f>ROUND(Anteile!$B$29/'Abs3'!$G$2107*'Abs3'!G17,0)</f>
        <v>0</v>
      </c>
      <c r="I17" s="40">
        <f>Gmden!O16</f>
        <v>0</v>
      </c>
      <c r="J17" s="8">
        <f t="shared" si="3"/>
        <v>0</v>
      </c>
      <c r="K17" s="25">
        <f>ROUND(Anteile!$B$30/'Abs3'!$J$2107*'Abs3'!J17,0)</f>
        <v>0</v>
      </c>
      <c r="L17" s="8">
        <f>Gmden!M16</f>
        <v>3005762.7736670813</v>
      </c>
      <c r="M17" s="8">
        <f ca="1">IF(AND(E17&gt;10000,Gmden!J16=500,Gmden!K16=500),MAX(0,OFFSET('Fk Abs3'!$E$7,'Abs3'!C17,0)*0.95*E17-L17),0)</f>
        <v>0</v>
      </c>
      <c r="N17" s="25">
        <f ca="1">ROUND(Anteile!$B$31/'Abs3'!$M$2107*'Abs3'!M17,0)</f>
        <v>0</v>
      </c>
      <c r="O17" s="27"/>
      <c r="P17" s="25">
        <f t="shared" ca="1" si="4"/>
        <v>0</v>
      </c>
    </row>
    <row r="18" spans="1:16" x14ac:dyDescent="0.25">
      <c r="A18" s="9">
        <f>Gmden!A17</f>
        <v>10310</v>
      </c>
      <c r="B18" s="9">
        <f t="shared" si="0"/>
        <v>1</v>
      </c>
      <c r="C18" s="9">
        <f t="shared" si="1"/>
        <v>0</v>
      </c>
      <c r="D18" s="7" t="str">
        <f>Gmden!D17</f>
        <v>Oggau am Neusiedler See</v>
      </c>
      <c r="E18" s="8">
        <f>Gmden!E17</f>
        <v>1772</v>
      </c>
      <c r="F18" s="40">
        <f>Gmden!N17</f>
        <v>0</v>
      </c>
      <c r="G18" s="8">
        <f t="shared" si="2"/>
        <v>0</v>
      </c>
      <c r="H18" s="25">
        <f>ROUND(Anteile!$B$29/'Abs3'!$G$2107*'Abs3'!G18,0)</f>
        <v>0</v>
      </c>
      <c r="I18" s="40">
        <f>Gmden!O17</f>
        <v>0</v>
      </c>
      <c r="J18" s="8">
        <f t="shared" si="3"/>
        <v>0</v>
      </c>
      <c r="K18" s="25">
        <f>ROUND(Anteile!$B$30/'Abs3'!$J$2107*'Abs3'!J18,0)</f>
        <v>0</v>
      </c>
      <c r="L18" s="8">
        <f>Gmden!M17</f>
        <v>1468819.8008469946</v>
      </c>
      <c r="M18" s="8">
        <f ca="1">IF(AND(E18&gt;10000,Gmden!J17=500,Gmden!K17=500),MAX(0,OFFSET('Fk Abs3'!$E$7,'Abs3'!C18,0)*0.95*E18-L18),0)</f>
        <v>0</v>
      </c>
      <c r="N18" s="25">
        <f ca="1">ROUND(Anteile!$B$31/'Abs3'!$M$2107*'Abs3'!M18,0)</f>
        <v>0</v>
      </c>
      <c r="O18" s="27"/>
      <c r="P18" s="25">
        <f t="shared" ca="1" si="4"/>
        <v>0</v>
      </c>
    </row>
    <row r="19" spans="1:16" x14ac:dyDescent="0.25">
      <c r="A19" s="9">
        <f>Gmden!A18</f>
        <v>10311</v>
      </c>
      <c r="B19" s="9">
        <f t="shared" si="0"/>
        <v>1</v>
      </c>
      <c r="C19" s="9">
        <f t="shared" si="1"/>
        <v>0</v>
      </c>
      <c r="D19" s="7" t="str">
        <f>Gmden!D18</f>
        <v>Oslip</v>
      </c>
      <c r="E19" s="8">
        <f>Gmden!E18</f>
        <v>1271</v>
      </c>
      <c r="F19" s="40">
        <f>Gmden!N18</f>
        <v>0</v>
      </c>
      <c r="G19" s="8">
        <f t="shared" si="2"/>
        <v>0</v>
      </c>
      <c r="H19" s="25">
        <f>ROUND(Anteile!$B$29/'Abs3'!$G$2107*'Abs3'!G19,0)</f>
        <v>0</v>
      </c>
      <c r="I19" s="40">
        <f>Gmden!O18</f>
        <v>0</v>
      </c>
      <c r="J19" s="8">
        <f t="shared" si="3"/>
        <v>0</v>
      </c>
      <c r="K19" s="25">
        <f>ROUND(Anteile!$B$30/'Abs3'!$J$2107*'Abs3'!J19,0)</f>
        <v>0</v>
      </c>
      <c r="L19" s="8">
        <f>Gmden!M18</f>
        <v>1127378.5611590962</v>
      </c>
      <c r="M19" s="8">
        <f ca="1">IF(AND(E19&gt;10000,Gmden!J18=500,Gmden!K18=500),MAX(0,OFFSET('Fk Abs3'!$E$7,'Abs3'!C19,0)*0.95*E19-L19),0)</f>
        <v>0</v>
      </c>
      <c r="N19" s="25">
        <f ca="1">ROUND(Anteile!$B$31/'Abs3'!$M$2107*'Abs3'!M19,0)</f>
        <v>0</v>
      </c>
      <c r="O19" s="27"/>
      <c r="P19" s="25">
        <f t="shared" ca="1" si="4"/>
        <v>0</v>
      </c>
    </row>
    <row r="20" spans="1:16" x14ac:dyDescent="0.25">
      <c r="A20" s="9">
        <f>Gmden!A19</f>
        <v>10312</v>
      </c>
      <c r="B20" s="9">
        <f t="shared" si="0"/>
        <v>1</v>
      </c>
      <c r="C20" s="9">
        <f t="shared" si="1"/>
        <v>0</v>
      </c>
      <c r="D20" s="7" t="str">
        <f>Gmden!D19</f>
        <v>Purbach am Neusiedler See</v>
      </c>
      <c r="E20" s="8">
        <f>Gmden!E19</f>
        <v>2746</v>
      </c>
      <c r="F20" s="40">
        <f>Gmden!N19</f>
        <v>0</v>
      </c>
      <c r="G20" s="8">
        <f t="shared" si="2"/>
        <v>0</v>
      </c>
      <c r="H20" s="25">
        <f>ROUND(Anteile!$B$29/'Abs3'!$G$2107*'Abs3'!G20,0)</f>
        <v>0</v>
      </c>
      <c r="I20" s="40">
        <f>Gmden!O19</f>
        <v>0</v>
      </c>
      <c r="J20" s="8">
        <f t="shared" si="3"/>
        <v>0</v>
      </c>
      <c r="K20" s="25">
        <f>ROUND(Anteile!$B$30/'Abs3'!$J$2107*'Abs3'!J20,0)</f>
        <v>0</v>
      </c>
      <c r="L20" s="8">
        <f>Gmden!M19</f>
        <v>2590753.9450491909</v>
      </c>
      <c r="M20" s="8">
        <f ca="1">IF(AND(E20&gt;10000,Gmden!J19=500,Gmden!K19=500),MAX(0,OFFSET('Fk Abs3'!$E$7,'Abs3'!C20,0)*0.95*E20-L20),0)</f>
        <v>0</v>
      </c>
      <c r="N20" s="25">
        <f ca="1">ROUND(Anteile!$B$31/'Abs3'!$M$2107*'Abs3'!M20,0)</f>
        <v>0</v>
      </c>
      <c r="O20" s="27"/>
      <c r="P20" s="25">
        <f t="shared" ca="1" si="4"/>
        <v>0</v>
      </c>
    </row>
    <row r="21" spans="1:16" x14ac:dyDescent="0.25">
      <c r="A21" s="9">
        <f>Gmden!A20</f>
        <v>10313</v>
      </c>
      <c r="B21" s="9">
        <f t="shared" si="0"/>
        <v>1</v>
      </c>
      <c r="C21" s="9">
        <f t="shared" si="1"/>
        <v>0</v>
      </c>
      <c r="D21" s="7" t="str">
        <f>Gmden!D20</f>
        <v>Sankt Margarethen im Burgenland</v>
      </c>
      <c r="E21" s="8">
        <f>Gmden!E20</f>
        <v>2685</v>
      </c>
      <c r="F21" s="40">
        <f>Gmden!N20</f>
        <v>0</v>
      </c>
      <c r="G21" s="8">
        <f t="shared" si="2"/>
        <v>0</v>
      </c>
      <c r="H21" s="25">
        <f>ROUND(Anteile!$B$29/'Abs3'!$G$2107*'Abs3'!G21,0)</f>
        <v>0</v>
      </c>
      <c r="I21" s="40">
        <f>Gmden!O20</f>
        <v>0</v>
      </c>
      <c r="J21" s="8">
        <f t="shared" si="3"/>
        <v>0</v>
      </c>
      <c r="K21" s="25">
        <f>ROUND(Anteile!$B$30/'Abs3'!$J$2107*'Abs3'!J21,0)</f>
        <v>0</v>
      </c>
      <c r="L21" s="8">
        <f>Gmden!M20</f>
        <v>2446754.6680405559</v>
      </c>
      <c r="M21" s="8">
        <f ca="1">IF(AND(E21&gt;10000,Gmden!J20=500,Gmden!K20=500),MAX(0,OFFSET('Fk Abs3'!$E$7,'Abs3'!C21,0)*0.95*E21-L21),0)</f>
        <v>0</v>
      </c>
      <c r="N21" s="25">
        <f ca="1">ROUND(Anteile!$B$31/'Abs3'!$M$2107*'Abs3'!M21,0)</f>
        <v>0</v>
      </c>
      <c r="O21" s="27"/>
      <c r="P21" s="25">
        <f t="shared" ca="1" si="4"/>
        <v>0</v>
      </c>
    </row>
    <row r="22" spans="1:16" x14ac:dyDescent="0.25">
      <c r="A22" s="9">
        <f>Gmden!A21</f>
        <v>10314</v>
      </c>
      <c r="B22" s="9">
        <f t="shared" si="0"/>
        <v>1</v>
      </c>
      <c r="C22" s="9">
        <f t="shared" si="1"/>
        <v>0</v>
      </c>
      <c r="D22" s="7" t="str">
        <f>Gmden!D21</f>
        <v>Schützen am Gebirge</v>
      </c>
      <c r="E22" s="8">
        <f>Gmden!E21</f>
        <v>1382</v>
      </c>
      <c r="F22" s="40">
        <f>Gmden!N21</f>
        <v>0</v>
      </c>
      <c r="G22" s="8">
        <f t="shared" si="2"/>
        <v>0</v>
      </c>
      <c r="H22" s="25">
        <f>ROUND(Anteile!$B$29/'Abs3'!$G$2107*'Abs3'!G22,0)</f>
        <v>0</v>
      </c>
      <c r="I22" s="40">
        <f>Gmden!O21</f>
        <v>0</v>
      </c>
      <c r="J22" s="8">
        <f t="shared" si="3"/>
        <v>0</v>
      </c>
      <c r="K22" s="25">
        <f>ROUND(Anteile!$B$30/'Abs3'!$J$2107*'Abs3'!J22,0)</f>
        <v>0</v>
      </c>
      <c r="L22" s="8">
        <f>Gmden!M21</f>
        <v>1182563.994263679</v>
      </c>
      <c r="M22" s="8">
        <f ca="1">IF(AND(E22&gt;10000,Gmden!J21=500,Gmden!K21=500),MAX(0,OFFSET('Fk Abs3'!$E$7,'Abs3'!C22,0)*0.95*E22-L22),0)</f>
        <v>0</v>
      </c>
      <c r="N22" s="25">
        <f ca="1">ROUND(Anteile!$B$31/'Abs3'!$M$2107*'Abs3'!M22,0)</f>
        <v>0</v>
      </c>
      <c r="O22" s="27"/>
      <c r="P22" s="25">
        <f t="shared" ca="1" si="4"/>
        <v>0</v>
      </c>
    </row>
    <row r="23" spans="1:16" x14ac:dyDescent="0.25">
      <c r="A23" s="9">
        <f>Gmden!A22</f>
        <v>10315</v>
      </c>
      <c r="B23" s="9">
        <f t="shared" si="0"/>
        <v>1</v>
      </c>
      <c r="C23" s="9">
        <f t="shared" si="1"/>
        <v>0</v>
      </c>
      <c r="D23" s="7" t="str">
        <f>Gmden!D22</f>
        <v>Siegendorf</v>
      </c>
      <c r="E23" s="8">
        <f>Gmden!E22</f>
        <v>2972</v>
      </c>
      <c r="F23" s="40">
        <f>Gmden!N22</f>
        <v>0</v>
      </c>
      <c r="G23" s="8">
        <f t="shared" si="2"/>
        <v>0</v>
      </c>
      <c r="H23" s="25">
        <f>ROUND(Anteile!$B$29/'Abs3'!$G$2107*'Abs3'!G23,0)</f>
        <v>0</v>
      </c>
      <c r="I23" s="40">
        <f>Gmden!O22</f>
        <v>0</v>
      </c>
      <c r="J23" s="8">
        <f t="shared" si="3"/>
        <v>0</v>
      </c>
      <c r="K23" s="25">
        <f>ROUND(Anteile!$B$30/'Abs3'!$J$2107*'Abs3'!J23,0)</f>
        <v>0</v>
      </c>
      <c r="L23" s="8">
        <f>Gmden!M22</f>
        <v>3222229.7747042319</v>
      </c>
      <c r="M23" s="8">
        <f ca="1">IF(AND(E23&gt;10000,Gmden!J22=500,Gmden!K22=500),MAX(0,OFFSET('Fk Abs3'!$E$7,'Abs3'!C23,0)*0.95*E23-L23),0)</f>
        <v>0</v>
      </c>
      <c r="N23" s="25">
        <f ca="1">ROUND(Anteile!$B$31/'Abs3'!$M$2107*'Abs3'!M23,0)</f>
        <v>0</v>
      </c>
      <c r="O23" s="27"/>
      <c r="P23" s="25">
        <f t="shared" ca="1" si="4"/>
        <v>0</v>
      </c>
    </row>
    <row r="24" spans="1:16" x14ac:dyDescent="0.25">
      <c r="A24" s="9">
        <f>Gmden!A23</f>
        <v>10316</v>
      </c>
      <c r="B24" s="9">
        <f t="shared" si="0"/>
        <v>1</v>
      </c>
      <c r="C24" s="9">
        <f t="shared" si="1"/>
        <v>0</v>
      </c>
      <c r="D24" s="7" t="str">
        <f>Gmden!D23</f>
        <v>Steinbrunn</v>
      </c>
      <c r="E24" s="8">
        <f>Gmden!E23</f>
        <v>2509</v>
      </c>
      <c r="F24" s="40">
        <f>Gmden!N23</f>
        <v>0</v>
      </c>
      <c r="G24" s="8">
        <f t="shared" si="2"/>
        <v>0</v>
      </c>
      <c r="H24" s="25">
        <f>ROUND(Anteile!$B$29/'Abs3'!$G$2107*'Abs3'!G24,0)</f>
        <v>0</v>
      </c>
      <c r="I24" s="40">
        <f>Gmden!O23</f>
        <v>0</v>
      </c>
      <c r="J24" s="8">
        <f t="shared" si="3"/>
        <v>0</v>
      </c>
      <c r="K24" s="25">
        <f>ROUND(Anteile!$B$30/'Abs3'!$J$2107*'Abs3'!J24,0)</f>
        <v>0</v>
      </c>
      <c r="L24" s="8">
        <f>Gmden!M23</f>
        <v>2268532.163461566</v>
      </c>
      <c r="M24" s="8">
        <f ca="1">IF(AND(E24&gt;10000,Gmden!J23=500,Gmden!K23=500),MAX(0,OFFSET('Fk Abs3'!$E$7,'Abs3'!C24,0)*0.95*E24-L24),0)</f>
        <v>0</v>
      </c>
      <c r="N24" s="25">
        <f ca="1">ROUND(Anteile!$B$31/'Abs3'!$M$2107*'Abs3'!M24,0)</f>
        <v>0</v>
      </c>
      <c r="O24" s="27"/>
      <c r="P24" s="25">
        <f t="shared" ca="1" si="4"/>
        <v>0</v>
      </c>
    </row>
    <row r="25" spans="1:16" x14ac:dyDescent="0.25">
      <c r="A25" s="9">
        <f>Gmden!A24</f>
        <v>10317</v>
      </c>
      <c r="B25" s="9">
        <f t="shared" si="0"/>
        <v>1</v>
      </c>
      <c r="C25" s="9">
        <f t="shared" si="1"/>
        <v>0</v>
      </c>
      <c r="D25" s="7" t="str">
        <f>Gmden!D24</f>
        <v>Trausdorf an der Wulka</v>
      </c>
      <c r="E25" s="8">
        <f>Gmden!E24</f>
        <v>1981</v>
      </c>
      <c r="F25" s="40">
        <f>Gmden!N24</f>
        <v>0</v>
      </c>
      <c r="G25" s="8">
        <f t="shared" si="2"/>
        <v>0</v>
      </c>
      <c r="H25" s="25">
        <f>ROUND(Anteile!$B$29/'Abs3'!$G$2107*'Abs3'!G25,0)</f>
        <v>0</v>
      </c>
      <c r="I25" s="40">
        <f>Gmden!O24</f>
        <v>0</v>
      </c>
      <c r="J25" s="8">
        <f t="shared" si="3"/>
        <v>0</v>
      </c>
      <c r="K25" s="25">
        <f>ROUND(Anteile!$B$30/'Abs3'!$J$2107*'Abs3'!J25,0)</f>
        <v>0</v>
      </c>
      <c r="L25" s="8">
        <f>Gmden!M24</f>
        <v>1679707.2677274444</v>
      </c>
      <c r="M25" s="8">
        <f ca="1">IF(AND(E25&gt;10000,Gmden!J24=500,Gmden!K24=500),MAX(0,OFFSET('Fk Abs3'!$E$7,'Abs3'!C25,0)*0.95*E25-L25),0)</f>
        <v>0</v>
      </c>
      <c r="N25" s="25">
        <f ca="1">ROUND(Anteile!$B$31/'Abs3'!$M$2107*'Abs3'!M25,0)</f>
        <v>0</v>
      </c>
      <c r="O25" s="27"/>
      <c r="P25" s="25">
        <f t="shared" ca="1" si="4"/>
        <v>0</v>
      </c>
    </row>
    <row r="26" spans="1:16" x14ac:dyDescent="0.25">
      <c r="A26" s="9">
        <f>Gmden!A25</f>
        <v>10318</v>
      </c>
      <c r="B26" s="9">
        <f t="shared" si="0"/>
        <v>1</v>
      </c>
      <c r="C26" s="9">
        <f t="shared" si="1"/>
        <v>0</v>
      </c>
      <c r="D26" s="7" t="str">
        <f>Gmden!D25</f>
        <v>Wimpassing an der Leitha</v>
      </c>
      <c r="E26" s="8">
        <f>Gmden!E25</f>
        <v>1407</v>
      </c>
      <c r="F26" s="40">
        <f>Gmden!N25</f>
        <v>0</v>
      </c>
      <c r="G26" s="8">
        <f t="shared" si="2"/>
        <v>0</v>
      </c>
      <c r="H26" s="25">
        <f>ROUND(Anteile!$B$29/'Abs3'!$G$2107*'Abs3'!G26,0)</f>
        <v>0</v>
      </c>
      <c r="I26" s="40">
        <f>Gmden!O25</f>
        <v>0</v>
      </c>
      <c r="J26" s="8">
        <f t="shared" si="3"/>
        <v>0</v>
      </c>
      <c r="K26" s="25">
        <f>ROUND(Anteile!$B$30/'Abs3'!$J$2107*'Abs3'!J26,0)</f>
        <v>0</v>
      </c>
      <c r="L26" s="8">
        <f>Gmden!M25</f>
        <v>1247702.1284708977</v>
      </c>
      <c r="M26" s="8">
        <f ca="1">IF(AND(E26&gt;10000,Gmden!J25=500,Gmden!K25=500),MAX(0,OFFSET('Fk Abs3'!$E$7,'Abs3'!C26,0)*0.95*E26-L26),0)</f>
        <v>0</v>
      </c>
      <c r="N26" s="25">
        <f ca="1">ROUND(Anteile!$B$31/'Abs3'!$M$2107*'Abs3'!M26,0)</f>
        <v>0</v>
      </c>
      <c r="O26" s="27"/>
      <c r="P26" s="25">
        <f t="shared" ca="1" si="4"/>
        <v>0</v>
      </c>
    </row>
    <row r="27" spans="1:16" x14ac:dyDescent="0.25">
      <c r="A27" s="9">
        <f>Gmden!A26</f>
        <v>10319</v>
      </c>
      <c r="B27" s="9">
        <f t="shared" si="0"/>
        <v>1</v>
      </c>
      <c r="C27" s="9">
        <f t="shared" si="1"/>
        <v>0</v>
      </c>
      <c r="D27" s="7" t="str">
        <f>Gmden!D26</f>
        <v>Wulkaprodersdorf</v>
      </c>
      <c r="E27" s="8">
        <f>Gmden!E26</f>
        <v>1903</v>
      </c>
      <c r="F27" s="40">
        <f>Gmden!N26</f>
        <v>0</v>
      </c>
      <c r="G27" s="8">
        <f t="shared" si="2"/>
        <v>0</v>
      </c>
      <c r="H27" s="25">
        <f>ROUND(Anteile!$B$29/'Abs3'!$G$2107*'Abs3'!G27,0)</f>
        <v>0</v>
      </c>
      <c r="I27" s="40">
        <f>Gmden!O26</f>
        <v>0</v>
      </c>
      <c r="J27" s="8">
        <f t="shared" si="3"/>
        <v>0</v>
      </c>
      <c r="K27" s="25">
        <f>ROUND(Anteile!$B$30/'Abs3'!$J$2107*'Abs3'!J27,0)</f>
        <v>0</v>
      </c>
      <c r="L27" s="8">
        <f>Gmden!M26</f>
        <v>1815112.6553124285</v>
      </c>
      <c r="M27" s="8">
        <f ca="1">IF(AND(E27&gt;10000,Gmden!J26=500,Gmden!K26=500),MAX(0,OFFSET('Fk Abs3'!$E$7,'Abs3'!C27,0)*0.95*E27-L27),0)</f>
        <v>0</v>
      </c>
      <c r="N27" s="25">
        <f ca="1">ROUND(Anteile!$B$31/'Abs3'!$M$2107*'Abs3'!M27,0)</f>
        <v>0</v>
      </c>
      <c r="O27" s="27"/>
      <c r="P27" s="25">
        <f t="shared" ca="1" si="4"/>
        <v>0</v>
      </c>
    </row>
    <row r="28" spans="1:16" x14ac:dyDescent="0.25">
      <c r="A28" s="9">
        <f>Gmden!A27</f>
        <v>10320</v>
      </c>
      <c r="B28" s="9">
        <f t="shared" si="0"/>
        <v>1</v>
      </c>
      <c r="C28" s="9">
        <f t="shared" si="1"/>
        <v>0</v>
      </c>
      <c r="D28" s="7" t="str">
        <f>Gmden!D27</f>
        <v>Loretto</v>
      </c>
      <c r="E28" s="8">
        <f>Gmden!E27</f>
        <v>472</v>
      </c>
      <c r="F28" s="40">
        <f>Gmden!N27</f>
        <v>0</v>
      </c>
      <c r="G28" s="8">
        <f t="shared" si="2"/>
        <v>0</v>
      </c>
      <c r="H28" s="25">
        <f>ROUND(Anteile!$B$29/'Abs3'!$G$2107*'Abs3'!G28,0)</f>
        <v>0</v>
      </c>
      <c r="I28" s="40">
        <f>Gmden!O27</f>
        <v>0</v>
      </c>
      <c r="J28" s="8">
        <f t="shared" si="3"/>
        <v>0</v>
      </c>
      <c r="K28" s="25">
        <f>ROUND(Anteile!$B$30/'Abs3'!$J$2107*'Abs3'!J28,0)</f>
        <v>0</v>
      </c>
      <c r="L28" s="8">
        <f>Gmden!M27</f>
        <v>389043.93772918434</v>
      </c>
      <c r="M28" s="8">
        <f ca="1">IF(AND(E28&gt;10000,Gmden!J27=500,Gmden!K27=500),MAX(0,OFFSET('Fk Abs3'!$E$7,'Abs3'!C28,0)*0.95*E28-L28),0)</f>
        <v>0</v>
      </c>
      <c r="N28" s="25">
        <f ca="1">ROUND(Anteile!$B$31/'Abs3'!$M$2107*'Abs3'!M28,0)</f>
        <v>0</v>
      </c>
      <c r="O28" s="27"/>
      <c r="P28" s="25">
        <f t="shared" ca="1" si="4"/>
        <v>0</v>
      </c>
    </row>
    <row r="29" spans="1:16" x14ac:dyDescent="0.25">
      <c r="A29" s="9">
        <f>Gmden!A28</f>
        <v>10321</v>
      </c>
      <c r="B29" s="9">
        <f t="shared" si="0"/>
        <v>1</v>
      </c>
      <c r="C29" s="9">
        <f t="shared" si="1"/>
        <v>0</v>
      </c>
      <c r="D29" s="7" t="str">
        <f>Gmden!D28</f>
        <v>Stotzing</v>
      </c>
      <c r="E29" s="8">
        <f>Gmden!E28</f>
        <v>834</v>
      </c>
      <c r="F29" s="40">
        <f>Gmden!N28</f>
        <v>0</v>
      </c>
      <c r="G29" s="8">
        <f t="shared" si="2"/>
        <v>0</v>
      </c>
      <c r="H29" s="25">
        <f>ROUND(Anteile!$B$29/'Abs3'!$G$2107*'Abs3'!G29,0)</f>
        <v>0</v>
      </c>
      <c r="I29" s="40">
        <f>Gmden!O28</f>
        <v>0</v>
      </c>
      <c r="J29" s="8">
        <f t="shared" si="3"/>
        <v>0</v>
      </c>
      <c r="K29" s="25">
        <f>ROUND(Anteile!$B$30/'Abs3'!$J$2107*'Abs3'!J29,0)</f>
        <v>0</v>
      </c>
      <c r="L29" s="8">
        <f>Gmden!M28</f>
        <v>667822.27728893596</v>
      </c>
      <c r="M29" s="8">
        <f ca="1">IF(AND(E29&gt;10000,Gmden!J28=500,Gmden!K28=500),MAX(0,OFFSET('Fk Abs3'!$E$7,'Abs3'!C29,0)*0.95*E29-L29),0)</f>
        <v>0</v>
      </c>
      <c r="N29" s="25">
        <f ca="1">ROUND(Anteile!$B$31/'Abs3'!$M$2107*'Abs3'!M29,0)</f>
        <v>0</v>
      </c>
      <c r="O29" s="27"/>
      <c r="P29" s="25">
        <f t="shared" ca="1" si="4"/>
        <v>0</v>
      </c>
    </row>
    <row r="30" spans="1:16" x14ac:dyDescent="0.25">
      <c r="A30" s="9">
        <f>Gmden!A29</f>
        <v>10322</v>
      </c>
      <c r="B30" s="9">
        <f t="shared" si="0"/>
        <v>1</v>
      </c>
      <c r="C30" s="9">
        <f t="shared" si="1"/>
        <v>0</v>
      </c>
      <c r="D30" s="7" t="str">
        <f>Gmden!D29</f>
        <v>Zillingtal</v>
      </c>
      <c r="E30" s="8">
        <f>Gmden!E29</f>
        <v>921</v>
      </c>
      <c r="F30" s="40">
        <f>Gmden!N29</f>
        <v>0</v>
      </c>
      <c r="G30" s="8">
        <f t="shared" si="2"/>
        <v>0</v>
      </c>
      <c r="H30" s="25">
        <f>ROUND(Anteile!$B$29/'Abs3'!$G$2107*'Abs3'!G30,0)</f>
        <v>0</v>
      </c>
      <c r="I30" s="40">
        <f>Gmden!O29</f>
        <v>0</v>
      </c>
      <c r="J30" s="8">
        <f t="shared" si="3"/>
        <v>0</v>
      </c>
      <c r="K30" s="25">
        <f>ROUND(Anteile!$B$30/'Abs3'!$J$2107*'Abs3'!J30,0)</f>
        <v>0</v>
      </c>
      <c r="L30" s="8">
        <f>Gmden!M29</f>
        <v>743180.45142974821</v>
      </c>
      <c r="M30" s="8">
        <f ca="1">IF(AND(E30&gt;10000,Gmden!J29=500,Gmden!K29=500),MAX(0,OFFSET('Fk Abs3'!$E$7,'Abs3'!C30,0)*0.95*E30-L30),0)</f>
        <v>0</v>
      </c>
      <c r="N30" s="25">
        <f ca="1">ROUND(Anteile!$B$31/'Abs3'!$M$2107*'Abs3'!M30,0)</f>
        <v>0</v>
      </c>
      <c r="O30" s="27"/>
      <c r="P30" s="25">
        <f t="shared" ca="1" si="4"/>
        <v>0</v>
      </c>
    </row>
    <row r="31" spans="1:16" x14ac:dyDescent="0.25">
      <c r="A31" s="9">
        <f>Gmden!A30</f>
        <v>10323</v>
      </c>
      <c r="B31" s="9">
        <f t="shared" si="0"/>
        <v>1</v>
      </c>
      <c r="C31" s="9">
        <f t="shared" si="1"/>
        <v>0</v>
      </c>
      <c r="D31" s="7" t="str">
        <f>Gmden!D30</f>
        <v>Zagersdorf</v>
      </c>
      <c r="E31" s="8">
        <f>Gmden!E30</f>
        <v>999</v>
      </c>
      <c r="F31" s="40">
        <f>Gmden!N30</f>
        <v>0</v>
      </c>
      <c r="G31" s="8">
        <f t="shared" si="2"/>
        <v>0</v>
      </c>
      <c r="H31" s="25">
        <f>ROUND(Anteile!$B$29/'Abs3'!$G$2107*'Abs3'!G31,0)</f>
        <v>0</v>
      </c>
      <c r="I31" s="40">
        <f>Gmden!O30</f>
        <v>0</v>
      </c>
      <c r="J31" s="8">
        <f t="shared" si="3"/>
        <v>0</v>
      </c>
      <c r="K31" s="25">
        <f>ROUND(Anteile!$B$30/'Abs3'!$J$2107*'Abs3'!J31,0)</f>
        <v>0</v>
      </c>
      <c r="L31" s="8">
        <f>Gmden!M30</f>
        <v>903098.91216891259</v>
      </c>
      <c r="M31" s="8">
        <f ca="1">IF(AND(E31&gt;10000,Gmden!J30=500,Gmden!K30=500),MAX(0,OFFSET('Fk Abs3'!$E$7,'Abs3'!C31,0)*0.95*E31-L31),0)</f>
        <v>0</v>
      </c>
      <c r="N31" s="25">
        <f ca="1">ROUND(Anteile!$B$31/'Abs3'!$M$2107*'Abs3'!M31,0)</f>
        <v>0</v>
      </c>
      <c r="O31" s="27"/>
      <c r="P31" s="25">
        <f t="shared" ca="1" si="4"/>
        <v>0</v>
      </c>
    </row>
    <row r="32" spans="1:16" x14ac:dyDescent="0.25">
      <c r="A32" s="9">
        <f>Gmden!A31</f>
        <v>10401</v>
      </c>
      <c r="B32" s="9">
        <f t="shared" si="0"/>
        <v>1</v>
      </c>
      <c r="C32" s="9">
        <f t="shared" si="1"/>
        <v>0</v>
      </c>
      <c r="D32" s="7" t="str">
        <f>Gmden!D31</f>
        <v>Bocksdorf</v>
      </c>
      <c r="E32" s="8">
        <f>Gmden!E31</f>
        <v>801</v>
      </c>
      <c r="F32" s="40">
        <f>Gmden!N31</f>
        <v>0</v>
      </c>
      <c r="G32" s="8">
        <f t="shared" si="2"/>
        <v>0</v>
      </c>
      <c r="H32" s="25">
        <f>ROUND(Anteile!$B$29/'Abs3'!$G$2107*'Abs3'!G32,0)</f>
        <v>0</v>
      </c>
      <c r="I32" s="40">
        <f>Gmden!O31</f>
        <v>0</v>
      </c>
      <c r="J32" s="8">
        <f t="shared" si="3"/>
        <v>0</v>
      </c>
      <c r="K32" s="25">
        <f>ROUND(Anteile!$B$30/'Abs3'!$J$2107*'Abs3'!J32,0)</f>
        <v>0</v>
      </c>
      <c r="L32" s="8">
        <f>Gmden!M31</f>
        <v>674656.61924016674</v>
      </c>
      <c r="M32" s="8">
        <f ca="1">IF(AND(E32&gt;10000,Gmden!J31=500,Gmden!K31=500),MAX(0,OFFSET('Fk Abs3'!$E$7,'Abs3'!C32,0)*0.95*E32-L32),0)</f>
        <v>0</v>
      </c>
      <c r="N32" s="25">
        <f ca="1">ROUND(Anteile!$B$31/'Abs3'!$M$2107*'Abs3'!M32,0)</f>
        <v>0</v>
      </c>
      <c r="O32" s="27"/>
      <c r="P32" s="25">
        <f t="shared" ca="1" si="4"/>
        <v>0</v>
      </c>
    </row>
    <row r="33" spans="1:16" x14ac:dyDescent="0.25">
      <c r="A33" s="9">
        <f>Gmden!A32</f>
        <v>10402</v>
      </c>
      <c r="B33" s="9">
        <f t="shared" si="0"/>
        <v>1</v>
      </c>
      <c r="C33" s="9">
        <f t="shared" si="1"/>
        <v>0</v>
      </c>
      <c r="D33" s="7" t="str">
        <f>Gmden!D32</f>
        <v>Burgauberg-Neudauberg</v>
      </c>
      <c r="E33" s="8">
        <f>Gmden!E32</f>
        <v>1390</v>
      </c>
      <c r="F33" s="40">
        <f>Gmden!N32</f>
        <v>0</v>
      </c>
      <c r="G33" s="8">
        <f t="shared" si="2"/>
        <v>0</v>
      </c>
      <c r="H33" s="25">
        <f>ROUND(Anteile!$B$29/'Abs3'!$G$2107*'Abs3'!G33,0)</f>
        <v>0</v>
      </c>
      <c r="I33" s="40">
        <f>Gmden!O32</f>
        <v>0</v>
      </c>
      <c r="J33" s="8">
        <f t="shared" si="3"/>
        <v>0</v>
      </c>
      <c r="K33" s="25">
        <f>ROUND(Anteile!$B$30/'Abs3'!$J$2107*'Abs3'!J33,0)</f>
        <v>0</v>
      </c>
      <c r="L33" s="8">
        <f>Gmden!M32</f>
        <v>1235185.6085281777</v>
      </c>
      <c r="M33" s="8">
        <f ca="1">IF(AND(E33&gt;10000,Gmden!J32=500,Gmden!K32=500),MAX(0,OFFSET('Fk Abs3'!$E$7,'Abs3'!C33,0)*0.95*E33-L33),0)</f>
        <v>0</v>
      </c>
      <c r="N33" s="25">
        <f ca="1">ROUND(Anteile!$B$31/'Abs3'!$M$2107*'Abs3'!M33,0)</f>
        <v>0</v>
      </c>
      <c r="O33" s="27"/>
      <c r="P33" s="25">
        <f t="shared" ca="1" si="4"/>
        <v>0</v>
      </c>
    </row>
    <row r="34" spans="1:16" x14ac:dyDescent="0.25">
      <c r="A34" s="9">
        <f>Gmden!A33</f>
        <v>10403</v>
      </c>
      <c r="B34" s="9">
        <f t="shared" si="0"/>
        <v>1</v>
      </c>
      <c r="C34" s="9">
        <f t="shared" si="1"/>
        <v>0</v>
      </c>
      <c r="D34" s="7" t="str">
        <f>Gmden!D33</f>
        <v>Eberau</v>
      </c>
      <c r="E34" s="8">
        <f>Gmden!E33</f>
        <v>935</v>
      </c>
      <c r="F34" s="40">
        <f>Gmden!N33</f>
        <v>0</v>
      </c>
      <c r="G34" s="8">
        <f t="shared" si="2"/>
        <v>0</v>
      </c>
      <c r="H34" s="25">
        <f>ROUND(Anteile!$B$29/'Abs3'!$G$2107*'Abs3'!G34,0)</f>
        <v>0</v>
      </c>
      <c r="I34" s="40">
        <f>Gmden!O33</f>
        <v>0</v>
      </c>
      <c r="J34" s="8">
        <f t="shared" si="3"/>
        <v>0</v>
      </c>
      <c r="K34" s="25">
        <f>ROUND(Anteile!$B$30/'Abs3'!$J$2107*'Abs3'!J34,0)</f>
        <v>0</v>
      </c>
      <c r="L34" s="8">
        <f>Gmden!M33</f>
        <v>820479.71176735347</v>
      </c>
      <c r="M34" s="8">
        <f ca="1">IF(AND(E34&gt;10000,Gmden!J33=500,Gmden!K33=500),MAX(0,OFFSET('Fk Abs3'!$E$7,'Abs3'!C34,0)*0.95*E34-L34),0)</f>
        <v>0</v>
      </c>
      <c r="N34" s="25">
        <f ca="1">ROUND(Anteile!$B$31/'Abs3'!$M$2107*'Abs3'!M34,0)</f>
        <v>0</v>
      </c>
      <c r="O34" s="27"/>
      <c r="P34" s="25">
        <f t="shared" ca="1" si="4"/>
        <v>0</v>
      </c>
    </row>
    <row r="35" spans="1:16" x14ac:dyDescent="0.25">
      <c r="A35" s="9">
        <f>Gmden!A34</f>
        <v>10404</v>
      </c>
      <c r="B35" s="9">
        <f t="shared" si="0"/>
        <v>1</v>
      </c>
      <c r="C35" s="9">
        <f t="shared" si="1"/>
        <v>0</v>
      </c>
      <c r="D35" s="7" t="str">
        <f>Gmden!D34</f>
        <v>Gerersdorf-Sulz</v>
      </c>
      <c r="E35" s="8">
        <f>Gmden!E34</f>
        <v>1015</v>
      </c>
      <c r="F35" s="40">
        <f>Gmden!N34</f>
        <v>0</v>
      </c>
      <c r="G35" s="8">
        <f t="shared" si="2"/>
        <v>0</v>
      </c>
      <c r="H35" s="25">
        <f>ROUND(Anteile!$B$29/'Abs3'!$G$2107*'Abs3'!G35,0)</f>
        <v>0</v>
      </c>
      <c r="I35" s="40">
        <f>Gmden!O34</f>
        <v>0</v>
      </c>
      <c r="J35" s="8">
        <f t="shared" si="3"/>
        <v>0</v>
      </c>
      <c r="K35" s="25">
        <f>ROUND(Anteile!$B$30/'Abs3'!$J$2107*'Abs3'!J35,0)</f>
        <v>0</v>
      </c>
      <c r="L35" s="8">
        <f>Gmden!M34</f>
        <v>855380.47024879989</v>
      </c>
      <c r="M35" s="8">
        <f ca="1">IF(AND(E35&gt;10000,Gmden!J34=500,Gmden!K34=500),MAX(0,OFFSET('Fk Abs3'!$E$7,'Abs3'!C35,0)*0.95*E35-L35),0)</f>
        <v>0</v>
      </c>
      <c r="N35" s="25">
        <f ca="1">ROUND(Anteile!$B$31/'Abs3'!$M$2107*'Abs3'!M35,0)</f>
        <v>0</v>
      </c>
      <c r="O35" s="27"/>
      <c r="P35" s="25">
        <f t="shared" ca="1" si="4"/>
        <v>0</v>
      </c>
    </row>
    <row r="36" spans="1:16" x14ac:dyDescent="0.25">
      <c r="A36" s="9">
        <f>Gmden!A35</f>
        <v>10405</v>
      </c>
      <c r="B36" s="9">
        <f t="shared" si="0"/>
        <v>1</v>
      </c>
      <c r="C36" s="9">
        <f t="shared" si="1"/>
        <v>0</v>
      </c>
      <c r="D36" s="7" t="str">
        <f>Gmden!D35</f>
        <v>Güssing</v>
      </c>
      <c r="E36" s="8">
        <f>Gmden!E35</f>
        <v>3701</v>
      </c>
      <c r="F36" s="40">
        <f>Gmden!N35</f>
        <v>0</v>
      </c>
      <c r="G36" s="8">
        <f t="shared" si="2"/>
        <v>0</v>
      </c>
      <c r="H36" s="25">
        <f>ROUND(Anteile!$B$29/'Abs3'!$G$2107*'Abs3'!G36,0)</f>
        <v>0</v>
      </c>
      <c r="I36" s="40">
        <f>Gmden!O35</f>
        <v>0</v>
      </c>
      <c r="J36" s="8">
        <f t="shared" si="3"/>
        <v>0</v>
      </c>
      <c r="K36" s="25">
        <f>ROUND(Anteile!$B$30/'Abs3'!$J$2107*'Abs3'!J36,0)</f>
        <v>0</v>
      </c>
      <c r="L36" s="8">
        <f>Gmden!M35</f>
        <v>4580818.9165082891</v>
      </c>
      <c r="M36" s="8">
        <f ca="1">IF(AND(E36&gt;10000,Gmden!J35=500,Gmden!K35=500),MAX(0,OFFSET('Fk Abs3'!$E$7,'Abs3'!C36,0)*0.95*E36-L36),0)</f>
        <v>0</v>
      </c>
      <c r="N36" s="25">
        <f ca="1">ROUND(Anteile!$B$31/'Abs3'!$M$2107*'Abs3'!M36,0)</f>
        <v>0</v>
      </c>
      <c r="O36" s="27"/>
      <c r="P36" s="25">
        <f t="shared" ca="1" si="4"/>
        <v>0</v>
      </c>
    </row>
    <row r="37" spans="1:16" x14ac:dyDescent="0.25">
      <c r="A37" s="9">
        <f>Gmden!A36</f>
        <v>10406</v>
      </c>
      <c r="B37" s="9">
        <f t="shared" si="0"/>
        <v>1</v>
      </c>
      <c r="C37" s="9">
        <f t="shared" si="1"/>
        <v>0</v>
      </c>
      <c r="D37" s="7" t="str">
        <f>Gmden!D36</f>
        <v>Güttenbach</v>
      </c>
      <c r="E37" s="8">
        <f>Gmden!E36</f>
        <v>896</v>
      </c>
      <c r="F37" s="40">
        <f>Gmden!N36</f>
        <v>0</v>
      </c>
      <c r="G37" s="8">
        <f t="shared" si="2"/>
        <v>0</v>
      </c>
      <c r="H37" s="25">
        <f>ROUND(Anteile!$B$29/'Abs3'!$G$2107*'Abs3'!G37,0)</f>
        <v>0</v>
      </c>
      <c r="I37" s="40">
        <f>Gmden!O36</f>
        <v>0</v>
      </c>
      <c r="J37" s="8">
        <f t="shared" si="3"/>
        <v>0</v>
      </c>
      <c r="K37" s="25">
        <f>ROUND(Anteile!$B$30/'Abs3'!$J$2107*'Abs3'!J37,0)</f>
        <v>0</v>
      </c>
      <c r="L37" s="8">
        <f>Gmden!M36</f>
        <v>787846.66015390784</v>
      </c>
      <c r="M37" s="8">
        <f ca="1">IF(AND(E37&gt;10000,Gmden!J36=500,Gmden!K36=500),MAX(0,OFFSET('Fk Abs3'!$E$7,'Abs3'!C37,0)*0.95*E37-L37),0)</f>
        <v>0</v>
      </c>
      <c r="N37" s="25">
        <f ca="1">ROUND(Anteile!$B$31/'Abs3'!$M$2107*'Abs3'!M37,0)</f>
        <v>0</v>
      </c>
      <c r="O37" s="27"/>
      <c r="P37" s="25">
        <f t="shared" ca="1" si="4"/>
        <v>0</v>
      </c>
    </row>
    <row r="38" spans="1:16" x14ac:dyDescent="0.25">
      <c r="A38" s="9">
        <f>Gmden!A37</f>
        <v>10407</v>
      </c>
      <c r="B38" s="9">
        <f t="shared" si="0"/>
        <v>1</v>
      </c>
      <c r="C38" s="9">
        <f t="shared" si="1"/>
        <v>0</v>
      </c>
      <c r="D38" s="7" t="str">
        <f>Gmden!D37</f>
        <v>Heiligenbrunn</v>
      </c>
      <c r="E38" s="8">
        <f>Gmden!E37</f>
        <v>815</v>
      </c>
      <c r="F38" s="40">
        <f>Gmden!N37</f>
        <v>0</v>
      </c>
      <c r="G38" s="8">
        <f t="shared" si="2"/>
        <v>0</v>
      </c>
      <c r="H38" s="25">
        <f>ROUND(Anteile!$B$29/'Abs3'!$G$2107*'Abs3'!G38,0)</f>
        <v>0</v>
      </c>
      <c r="I38" s="40">
        <f>Gmden!O37</f>
        <v>0</v>
      </c>
      <c r="J38" s="8">
        <f t="shared" si="3"/>
        <v>0</v>
      </c>
      <c r="K38" s="25">
        <f>ROUND(Anteile!$B$30/'Abs3'!$J$2107*'Abs3'!J38,0)</f>
        <v>0</v>
      </c>
      <c r="L38" s="8">
        <f>Gmden!M37</f>
        <v>682078.75980174658</v>
      </c>
      <c r="M38" s="8">
        <f ca="1">IF(AND(E38&gt;10000,Gmden!J37=500,Gmden!K37=500),MAX(0,OFFSET('Fk Abs3'!$E$7,'Abs3'!C38,0)*0.95*E38-L38),0)</f>
        <v>0</v>
      </c>
      <c r="N38" s="25">
        <f ca="1">ROUND(Anteile!$B$31/'Abs3'!$M$2107*'Abs3'!M38,0)</f>
        <v>0</v>
      </c>
      <c r="O38" s="27"/>
      <c r="P38" s="25">
        <f t="shared" ca="1" si="4"/>
        <v>0</v>
      </c>
    </row>
    <row r="39" spans="1:16" x14ac:dyDescent="0.25">
      <c r="A39" s="9">
        <f>Gmden!A38</f>
        <v>10408</v>
      </c>
      <c r="B39" s="9">
        <f t="shared" si="0"/>
        <v>1</v>
      </c>
      <c r="C39" s="9">
        <f t="shared" si="1"/>
        <v>0</v>
      </c>
      <c r="D39" s="7" t="str">
        <f>Gmden!D38</f>
        <v>Kukmirn</v>
      </c>
      <c r="E39" s="8">
        <f>Gmden!E38</f>
        <v>2034</v>
      </c>
      <c r="F39" s="40">
        <f>Gmden!N38</f>
        <v>0</v>
      </c>
      <c r="G39" s="8">
        <f t="shared" si="2"/>
        <v>0</v>
      </c>
      <c r="H39" s="25">
        <f>ROUND(Anteile!$B$29/'Abs3'!$G$2107*'Abs3'!G39,0)</f>
        <v>0</v>
      </c>
      <c r="I39" s="40">
        <f>Gmden!O38</f>
        <v>0</v>
      </c>
      <c r="J39" s="8">
        <f t="shared" si="3"/>
        <v>0</v>
      </c>
      <c r="K39" s="25">
        <f>ROUND(Anteile!$B$30/'Abs3'!$J$2107*'Abs3'!J39,0)</f>
        <v>0</v>
      </c>
      <c r="L39" s="8">
        <f>Gmden!M38</f>
        <v>1719599.6686197766</v>
      </c>
      <c r="M39" s="8">
        <f ca="1">IF(AND(E39&gt;10000,Gmden!J38=500,Gmden!K38=500),MAX(0,OFFSET('Fk Abs3'!$E$7,'Abs3'!C39,0)*0.95*E39-L39),0)</f>
        <v>0</v>
      </c>
      <c r="N39" s="25">
        <f ca="1">ROUND(Anteile!$B$31/'Abs3'!$M$2107*'Abs3'!M39,0)</f>
        <v>0</v>
      </c>
      <c r="O39" s="27"/>
      <c r="P39" s="25">
        <f t="shared" ca="1" si="4"/>
        <v>0</v>
      </c>
    </row>
    <row r="40" spans="1:16" x14ac:dyDescent="0.25">
      <c r="A40" s="9">
        <f>Gmden!A39</f>
        <v>10409</v>
      </c>
      <c r="B40" s="9">
        <f t="shared" si="0"/>
        <v>1</v>
      </c>
      <c r="C40" s="9">
        <f t="shared" si="1"/>
        <v>0</v>
      </c>
      <c r="D40" s="7" t="str">
        <f>Gmden!D39</f>
        <v>Neuberg im Burgenland</v>
      </c>
      <c r="E40" s="8">
        <f>Gmden!E39</f>
        <v>968</v>
      </c>
      <c r="F40" s="40">
        <f>Gmden!N39</f>
        <v>0</v>
      </c>
      <c r="G40" s="8">
        <f t="shared" si="2"/>
        <v>0</v>
      </c>
      <c r="H40" s="25">
        <f>ROUND(Anteile!$B$29/'Abs3'!$G$2107*'Abs3'!G40,0)</f>
        <v>0</v>
      </c>
      <c r="I40" s="40">
        <f>Gmden!O39</f>
        <v>0</v>
      </c>
      <c r="J40" s="8">
        <f t="shared" si="3"/>
        <v>0</v>
      </c>
      <c r="K40" s="25">
        <f>ROUND(Anteile!$B$30/'Abs3'!$J$2107*'Abs3'!J40,0)</f>
        <v>0</v>
      </c>
      <c r="L40" s="8">
        <f>Gmden!M39</f>
        <v>773443.93540166912</v>
      </c>
      <c r="M40" s="8">
        <f ca="1">IF(AND(E40&gt;10000,Gmden!J39=500,Gmden!K39=500),MAX(0,OFFSET('Fk Abs3'!$E$7,'Abs3'!C40,0)*0.95*E40-L40),0)</f>
        <v>0</v>
      </c>
      <c r="N40" s="25">
        <f ca="1">ROUND(Anteile!$B$31/'Abs3'!$M$2107*'Abs3'!M40,0)</f>
        <v>0</v>
      </c>
      <c r="O40" s="27"/>
      <c r="P40" s="25">
        <f t="shared" ca="1" si="4"/>
        <v>0</v>
      </c>
    </row>
    <row r="41" spans="1:16" x14ac:dyDescent="0.25">
      <c r="A41" s="9">
        <f>Gmden!A40</f>
        <v>10410</v>
      </c>
      <c r="B41" s="9">
        <f t="shared" si="0"/>
        <v>1</v>
      </c>
      <c r="C41" s="9">
        <f t="shared" si="1"/>
        <v>0</v>
      </c>
      <c r="D41" s="7" t="str">
        <f>Gmden!D40</f>
        <v>Neustift bei Güssing</v>
      </c>
      <c r="E41" s="8">
        <f>Gmden!E40</f>
        <v>488</v>
      </c>
      <c r="F41" s="40">
        <f>Gmden!N40</f>
        <v>0</v>
      </c>
      <c r="G41" s="8">
        <f t="shared" si="2"/>
        <v>0</v>
      </c>
      <c r="H41" s="25">
        <f>ROUND(Anteile!$B$29/'Abs3'!$G$2107*'Abs3'!G41,0)</f>
        <v>0</v>
      </c>
      <c r="I41" s="40">
        <f>Gmden!O40</f>
        <v>0</v>
      </c>
      <c r="J41" s="8">
        <f t="shared" si="3"/>
        <v>0</v>
      </c>
      <c r="K41" s="25">
        <f>ROUND(Anteile!$B$30/'Abs3'!$J$2107*'Abs3'!J41,0)</f>
        <v>0</v>
      </c>
      <c r="L41" s="8">
        <f>Gmden!M40</f>
        <v>389089.11849715369</v>
      </c>
      <c r="M41" s="8">
        <f ca="1">IF(AND(E41&gt;10000,Gmden!J40=500,Gmden!K40=500),MAX(0,OFFSET('Fk Abs3'!$E$7,'Abs3'!C41,0)*0.95*E41-L41),0)</f>
        <v>0</v>
      </c>
      <c r="N41" s="25">
        <f ca="1">ROUND(Anteile!$B$31/'Abs3'!$M$2107*'Abs3'!M41,0)</f>
        <v>0</v>
      </c>
      <c r="O41" s="27"/>
      <c r="P41" s="25">
        <f t="shared" ca="1" si="4"/>
        <v>0</v>
      </c>
    </row>
    <row r="42" spans="1:16" x14ac:dyDescent="0.25">
      <c r="A42" s="9">
        <f>Gmden!A41</f>
        <v>10411</v>
      </c>
      <c r="B42" s="9">
        <f t="shared" si="0"/>
        <v>1</v>
      </c>
      <c r="C42" s="9">
        <f t="shared" si="1"/>
        <v>0</v>
      </c>
      <c r="D42" s="7" t="str">
        <f>Gmden!D41</f>
        <v>Olbendorf</v>
      </c>
      <c r="E42" s="8">
        <f>Gmden!E41</f>
        <v>1465</v>
      </c>
      <c r="F42" s="40">
        <f>Gmden!N41</f>
        <v>0</v>
      </c>
      <c r="G42" s="8">
        <f t="shared" si="2"/>
        <v>0</v>
      </c>
      <c r="H42" s="25">
        <f>ROUND(Anteile!$B$29/'Abs3'!$G$2107*'Abs3'!G42,0)</f>
        <v>0</v>
      </c>
      <c r="I42" s="40">
        <f>Gmden!O41</f>
        <v>0</v>
      </c>
      <c r="J42" s="8">
        <f t="shared" si="3"/>
        <v>0</v>
      </c>
      <c r="K42" s="25">
        <f>ROUND(Anteile!$B$30/'Abs3'!$J$2107*'Abs3'!J42,0)</f>
        <v>0</v>
      </c>
      <c r="L42" s="8">
        <f>Gmden!M41</f>
        <v>1244652.1674827137</v>
      </c>
      <c r="M42" s="8">
        <f ca="1">IF(AND(E42&gt;10000,Gmden!J41=500,Gmden!K41=500),MAX(0,OFFSET('Fk Abs3'!$E$7,'Abs3'!C42,0)*0.95*E42-L42),0)</f>
        <v>0</v>
      </c>
      <c r="N42" s="25">
        <f ca="1">ROUND(Anteile!$B$31/'Abs3'!$M$2107*'Abs3'!M42,0)</f>
        <v>0</v>
      </c>
      <c r="O42" s="27"/>
      <c r="P42" s="25">
        <f t="shared" ca="1" si="4"/>
        <v>0</v>
      </c>
    </row>
    <row r="43" spans="1:16" x14ac:dyDescent="0.25">
      <c r="A43" s="9">
        <f>Gmden!A42</f>
        <v>10412</v>
      </c>
      <c r="B43" s="9">
        <f t="shared" si="0"/>
        <v>1</v>
      </c>
      <c r="C43" s="9">
        <f t="shared" si="1"/>
        <v>0</v>
      </c>
      <c r="D43" s="7" t="str">
        <f>Gmden!D42</f>
        <v>Ollersdorf im Burgenland</v>
      </c>
      <c r="E43" s="8">
        <f>Gmden!E42</f>
        <v>984</v>
      </c>
      <c r="F43" s="40">
        <f>Gmden!N42</f>
        <v>0</v>
      </c>
      <c r="G43" s="8">
        <f t="shared" si="2"/>
        <v>0</v>
      </c>
      <c r="H43" s="25">
        <f>ROUND(Anteile!$B$29/'Abs3'!$G$2107*'Abs3'!G43,0)</f>
        <v>0</v>
      </c>
      <c r="I43" s="40">
        <f>Gmden!O42</f>
        <v>0</v>
      </c>
      <c r="J43" s="8">
        <f t="shared" si="3"/>
        <v>0</v>
      </c>
      <c r="K43" s="25">
        <f>ROUND(Anteile!$B$30/'Abs3'!$J$2107*'Abs3'!J43,0)</f>
        <v>0</v>
      </c>
      <c r="L43" s="8">
        <f>Gmden!M42</f>
        <v>839210.51092269493</v>
      </c>
      <c r="M43" s="8">
        <f ca="1">IF(AND(E43&gt;10000,Gmden!J42=500,Gmden!K42=500),MAX(0,OFFSET('Fk Abs3'!$E$7,'Abs3'!C43,0)*0.95*E43-L43),0)</f>
        <v>0</v>
      </c>
      <c r="N43" s="25">
        <f ca="1">ROUND(Anteile!$B$31/'Abs3'!$M$2107*'Abs3'!M43,0)</f>
        <v>0</v>
      </c>
      <c r="O43" s="27"/>
      <c r="P43" s="25">
        <f t="shared" ca="1" si="4"/>
        <v>0</v>
      </c>
    </row>
    <row r="44" spans="1:16" x14ac:dyDescent="0.25">
      <c r="A44" s="9">
        <f>Gmden!A43</f>
        <v>10413</v>
      </c>
      <c r="B44" s="9">
        <f t="shared" si="0"/>
        <v>1</v>
      </c>
      <c r="C44" s="9">
        <f t="shared" si="1"/>
        <v>0</v>
      </c>
      <c r="D44" s="7" t="str">
        <f>Gmden!D43</f>
        <v>Sankt Michael im Burgenland</v>
      </c>
      <c r="E44" s="8">
        <f>Gmden!E43</f>
        <v>1000</v>
      </c>
      <c r="F44" s="40">
        <f>Gmden!N43</f>
        <v>0</v>
      </c>
      <c r="G44" s="8">
        <f t="shared" si="2"/>
        <v>0</v>
      </c>
      <c r="H44" s="25">
        <f>ROUND(Anteile!$B$29/'Abs3'!$G$2107*'Abs3'!G44,0)</f>
        <v>0</v>
      </c>
      <c r="I44" s="40">
        <f>Gmden!O43</f>
        <v>0</v>
      </c>
      <c r="J44" s="8">
        <f t="shared" si="3"/>
        <v>0</v>
      </c>
      <c r="K44" s="25">
        <f>ROUND(Anteile!$B$30/'Abs3'!$J$2107*'Abs3'!J44,0)</f>
        <v>0</v>
      </c>
      <c r="L44" s="8">
        <f>Gmden!M43</f>
        <v>955996.41003040608</v>
      </c>
      <c r="M44" s="8">
        <f ca="1">IF(AND(E44&gt;10000,Gmden!J43=500,Gmden!K43=500),MAX(0,OFFSET('Fk Abs3'!$E$7,'Abs3'!C44,0)*0.95*E44-L44),0)</f>
        <v>0</v>
      </c>
      <c r="N44" s="25">
        <f ca="1">ROUND(Anteile!$B$31/'Abs3'!$M$2107*'Abs3'!M44,0)</f>
        <v>0</v>
      </c>
      <c r="O44" s="27"/>
      <c r="P44" s="25">
        <f t="shared" ca="1" si="4"/>
        <v>0</v>
      </c>
    </row>
    <row r="45" spans="1:16" x14ac:dyDescent="0.25">
      <c r="A45" s="9">
        <f>Gmden!A44</f>
        <v>10414</v>
      </c>
      <c r="B45" s="9">
        <f t="shared" si="0"/>
        <v>1</v>
      </c>
      <c r="C45" s="9">
        <f t="shared" si="1"/>
        <v>0</v>
      </c>
      <c r="D45" s="7" t="str">
        <f>Gmden!D44</f>
        <v>Stegersbach</v>
      </c>
      <c r="E45" s="8">
        <f>Gmden!E44</f>
        <v>2550</v>
      </c>
      <c r="F45" s="40">
        <f>Gmden!N44</f>
        <v>0</v>
      </c>
      <c r="G45" s="8">
        <f t="shared" si="2"/>
        <v>0</v>
      </c>
      <c r="H45" s="25">
        <f>ROUND(Anteile!$B$29/'Abs3'!$G$2107*'Abs3'!G45,0)</f>
        <v>0</v>
      </c>
      <c r="I45" s="40">
        <f>Gmden!O44</f>
        <v>0</v>
      </c>
      <c r="J45" s="8">
        <f t="shared" si="3"/>
        <v>0</v>
      </c>
      <c r="K45" s="25">
        <f>ROUND(Anteile!$B$30/'Abs3'!$J$2107*'Abs3'!J45,0)</f>
        <v>0</v>
      </c>
      <c r="L45" s="8">
        <f>Gmden!M44</f>
        <v>3226288.5262522297</v>
      </c>
      <c r="M45" s="8">
        <f ca="1">IF(AND(E45&gt;10000,Gmden!J44=500,Gmden!K44=500),MAX(0,OFFSET('Fk Abs3'!$E$7,'Abs3'!C45,0)*0.95*E45-L45),0)</f>
        <v>0</v>
      </c>
      <c r="N45" s="25">
        <f ca="1">ROUND(Anteile!$B$31/'Abs3'!$M$2107*'Abs3'!M45,0)</f>
        <v>0</v>
      </c>
      <c r="O45" s="27"/>
      <c r="P45" s="25">
        <f t="shared" ca="1" si="4"/>
        <v>0</v>
      </c>
    </row>
    <row r="46" spans="1:16" x14ac:dyDescent="0.25">
      <c r="A46" s="9">
        <f>Gmden!A45</f>
        <v>10415</v>
      </c>
      <c r="B46" s="9">
        <f t="shared" si="0"/>
        <v>1</v>
      </c>
      <c r="C46" s="9">
        <f t="shared" si="1"/>
        <v>0</v>
      </c>
      <c r="D46" s="7" t="str">
        <f>Gmden!D45</f>
        <v>Stinatz</v>
      </c>
      <c r="E46" s="8">
        <f>Gmden!E45</f>
        <v>1345</v>
      </c>
      <c r="F46" s="40">
        <f>Gmden!N45</f>
        <v>0</v>
      </c>
      <c r="G46" s="8">
        <f t="shared" si="2"/>
        <v>0</v>
      </c>
      <c r="H46" s="25">
        <f>ROUND(Anteile!$B$29/'Abs3'!$G$2107*'Abs3'!G46,0)</f>
        <v>0</v>
      </c>
      <c r="I46" s="40">
        <f>Gmden!O45</f>
        <v>0</v>
      </c>
      <c r="J46" s="8">
        <f t="shared" si="3"/>
        <v>0</v>
      </c>
      <c r="K46" s="25">
        <f>ROUND(Anteile!$B$30/'Abs3'!$J$2107*'Abs3'!J46,0)</f>
        <v>0</v>
      </c>
      <c r="L46" s="8">
        <f>Gmden!M45</f>
        <v>1098434.7205025735</v>
      </c>
      <c r="M46" s="8">
        <f ca="1">IF(AND(E46&gt;10000,Gmden!J45=500,Gmden!K45=500),MAX(0,OFFSET('Fk Abs3'!$E$7,'Abs3'!C46,0)*0.95*E46-L46),0)</f>
        <v>0</v>
      </c>
      <c r="N46" s="25">
        <f ca="1">ROUND(Anteile!$B$31/'Abs3'!$M$2107*'Abs3'!M46,0)</f>
        <v>0</v>
      </c>
      <c r="O46" s="27"/>
      <c r="P46" s="25">
        <f t="shared" ca="1" si="4"/>
        <v>0</v>
      </c>
    </row>
    <row r="47" spans="1:16" x14ac:dyDescent="0.25">
      <c r="A47" s="9">
        <f>Gmden!A46</f>
        <v>10416</v>
      </c>
      <c r="B47" s="9">
        <f t="shared" si="0"/>
        <v>1</v>
      </c>
      <c r="C47" s="9">
        <f t="shared" si="1"/>
        <v>0</v>
      </c>
      <c r="D47" s="7" t="str">
        <f>Gmden!D46</f>
        <v>Strem</v>
      </c>
      <c r="E47" s="8">
        <f>Gmden!E46</f>
        <v>931</v>
      </c>
      <c r="F47" s="40">
        <f>Gmden!N46</f>
        <v>0</v>
      </c>
      <c r="G47" s="8">
        <f t="shared" si="2"/>
        <v>0</v>
      </c>
      <c r="H47" s="25">
        <f>ROUND(Anteile!$B$29/'Abs3'!$G$2107*'Abs3'!G47,0)</f>
        <v>0</v>
      </c>
      <c r="I47" s="40">
        <f>Gmden!O46</f>
        <v>0</v>
      </c>
      <c r="J47" s="8">
        <f t="shared" si="3"/>
        <v>0</v>
      </c>
      <c r="K47" s="25">
        <f>ROUND(Anteile!$B$30/'Abs3'!$J$2107*'Abs3'!J47,0)</f>
        <v>0</v>
      </c>
      <c r="L47" s="8">
        <f>Gmden!M46</f>
        <v>785314.47560689866</v>
      </c>
      <c r="M47" s="8">
        <f ca="1">IF(AND(E47&gt;10000,Gmden!J46=500,Gmden!K46=500),MAX(0,OFFSET('Fk Abs3'!$E$7,'Abs3'!C47,0)*0.95*E47-L47),0)</f>
        <v>0</v>
      </c>
      <c r="N47" s="25">
        <f ca="1">ROUND(Anteile!$B$31/'Abs3'!$M$2107*'Abs3'!M47,0)</f>
        <v>0</v>
      </c>
      <c r="O47" s="27"/>
      <c r="P47" s="25">
        <f t="shared" ca="1" si="4"/>
        <v>0</v>
      </c>
    </row>
    <row r="48" spans="1:16" x14ac:dyDescent="0.25">
      <c r="A48" s="9">
        <f>Gmden!A47</f>
        <v>10417</v>
      </c>
      <c r="B48" s="9">
        <f t="shared" si="0"/>
        <v>1</v>
      </c>
      <c r="C48" s="9">
        <f t="shared" si="1"/>
        <v>0</v>
      </c>
      <c r="D48" s="7" t="str">
        <f>Gmden!D47</f>
        <v>Tobaj</v>
      </c>
      <c r="E48" s="8">
        <f>Gmden!E47</f>
        <v>1422</v>
      </c>
      <c r="F48" s="40">
        <f>Gmden!N47</f>
        <v>0</v>
      </c>
      <c r="G48" s="8">
        <f t="shared" si="2"/>
        <v>0</v>
      </c>
      <c r="H48" s="25">
        <f>ROUND(Anteile!$B$29/'Abs3'!$G$2107*'Abs3'!G48,0)</f>
        <v>0</v>
      </c>
      <c r="I48" s="40">
        <f>Gmden!O47</f>
        <v>0</v>
      </c>
      <c r="J48" s="8">
        <f t="shared" si="3"/>
        <v>0</v>
      </c>
      <c r="K48" s="25">
        <f>ROUND(Anteile!$B$30/'Abs3'!$J$2107*'Abs3'!J48,0)</f>
        <v>0</v>
      </c>
      <c r="L48" s="8">
        <f>Gmden!M47</f>
        <v>1287438.6480529674</v>
      </c>
      <c r="M48" s="8">
        <f ca="1">IF(AND(E48&gt;10000,Gmden!J47=500,Gmden!K47=500),MAX(0,OFFSET('Fk Abs3'!$E$7,'Abs3'!C48,0)*0.95*E48-L48),0)</f>
        <v>0</v>
      </c>
      <c r="N48" s="25">
        <f ca="1">ROUND(Anteile!$B$31/'Abs3'!$M$2107*'Abs3'!M48,0)</f>
        <v>0</v>
      </c>
      <c r="O48" s="27"/>
      <c r="P48" s="25">
        <f t="shared" ca="1" si="4"/>
        <v>0</v>
      </c>
    </row>
    <row r="49" spans="1:16" x14ac:dyDescent="0.25">
      <c r="A49" s="9">
        <f>Gmden!A48</f>
        <v>10418</v>
      </c>
      <c r="B49" s="9">
        <f t="shared" si="0"/>
        <v>1</v>
      </c>
      <c r="C49" s="9">
        <f t="shared" si="1"/>
        <v>0</v>
      </c>
      <c r="D49" s="7" t="str">
        <f>Gmden!D48</f>
        <v>Hackerberg</v>
      </c>
      <c r="E49" s="8">
        <f>Gmden!E48</f>
        <v>361</v>
      </c>
      <c r="F49" s="40">
        <f>Gmden!N48</f>
        <v>0</v>
      </c>
      <c r="G49" s="8">
        <f t="shared" si="2"/>
        <v>0</v>
      </c>
      <c r="H49" s="25">
        <f>ROUND(Anteile!$B$29/'Abs3'!$G$2107*'Abs3'!G49,0)</f>
        <v>0</v>
      </c>
      <c r="I49" s="40">
        <f>Gmden!O48</f>
        <v>0</v>
      </c>
      <c r="J49" s="8">
        <f t="shared" si="3"/>
        <v>0</v>
      </c>
      <c r="K49" s="25">
        <f>ROUND(Anteile!$B$30/'Abs3'!$J$2107*'Abs3'!J49,0)</f>
        <v>0</v>
      </c>
      <c r="L49" s="8">
        <f>Gmden!M48</f>
        <v>281715.73287773854</v>
      </c>
      <c r="M49" s="8">
        <f ca="1">IF(AND(E49&gt;10000,Gmden!J48=500,Gmden!K48=500),MAX(0,OFFSET('Fk Abs3'!$E$7,'Abs3'!C49,0)*0.95*E49-L49),0)</f>
        <v>0</v>
      </c>
      <c r="N49" s="25">
        <f ca="1">ROUND(Anteile!$B$31/'Abs3'!$M$2107*'Abs3'!M49,0)</f>
        <v>0</v>
      </c>
      <c r="O49" s="27"/>
      <c r="P49" s="25">
        <f t="shared" ca="1" si="4"/>
        <v>0</v>
      </c>
    </row>
    <row r="50" spans="1:16" x14ac:dyDescent="0.25">
      <c r="A50" s="9">
        <f>Gmden!A49</f>
        <v>10419</v>
      </c>
      <c r="B50" s="9">
        <f t="shared" si="0"/>
        <v>1</v>
      </c>
      <c r="C50" s="9">
        <f t="shared" si="1"/>
        <v>0</v>
      </c>
      <c r="D50" s="7" t="str">
        <f>Gmden!D49</f>
        <v>Wörterberg</v>
      </c>
      <c r="E50" s="8">
        <f>Gmden!E49</f>
        <v>488</v>
      </c>
      <c r="F50" s="40">
        <f>Gmden!N49</f>
        <v>0</v>
      </c>
      <c r="G50" s="8">
        <f t="shared" si="2"/>
        <v>0</v>
      </c>
      <c r="H50" s="25">
        <f>ROUND(Anteile!$B$29/'Abs3'!$G$2107*'Abs3'!G50,0)</f>
        <v>0</v>
      </c>
      <c r="I50" s="40">
        <f>Gmden!O49</f>
        <v>0</v>
      </c>
      <c r="J50" s="8">
        <f t="shared" si="3"/>
        <v>0</v>
      </c>
      <c r="K50" s="25">
        <f>ROUND(Anteile!$B$30/'Abs3'!$J$2107*'Abs3'!J50,0)</f>
        <v>0</v>
      </c>
      <c r="L50" s="8">
        <f>Gmden!M49</f>
        <v>399743.14302253368</v>
      </c>
      <c r="M50" s="8">
        <f ca="1">IF(AND(E50&gt;10000,Gmden!J49=500,Gmden!K49=500),MAX(0,OFFSET('Fk Abs3'!$E$7,'Abs3'!C50,0)*0.95*E50-L50),0)</f>
        <v>0</v>
      </c>
      <c r="N50" s="25">
        <f ca="1">ROUND(Anteile!$B$31/'Abs3'!$M$2107*'Abs3'!M50,0)</f>
        <v>0</v>
      </c>
      <c r="O50" s="27"/>
      <c r="P50" s="25">
        <f t="shared" ca="1" si="4"/>
        <v>0</v>
      </c>
    </row>
    <row r="51" spans="1:16" x14ac:dyDescent="0.25">
      <c r="A51" s="9">
        <f>Gmden!A50</f>
        <v>10420</v>
      </c>
      <c r="B51" s="9">
        <f t="shared" si="0"/>
        <v>1</v>
      </c>
      <c r="C51" s="9">
        <f t="shared" si="1"/>
        <v>0</v>
      </c>
      <c r="D51" s="7" t="str">
        <f>Gmden!D50</f>
        <v>Großmürbisch</v>
      </c>
      <c r="E51" s="8">
        <f>Gmden!E50</f>
        <v>248</v>
      </c>
      <c r="F51" s="40">
        <f>Gmden!N50</f>
        <v>0</v>
      </c>
      <c r="G51" s="8">
        <f t="shared" si="2"/>
        <v>0</v>
      </c>
      <c r="H51" s="25">
        <f>ROUND(Anteile!$B$29/'Abs3'!$G$2107*'Abs3'!G51,0)</f>
        <v>0</v>
      </c>
      <c r="I51" s="40">
        <f>Gmden!O50</f>
        <v>0</v>
      </c>
      <c r="J51" s="8">
        <f t="shared" si="3"/>
        <v>0</v>
      </c>
      <c r="K51" s="25">
        <f>ROUND(Anteile!$B$30/'Abs3'!$J$2107*'Abs3'!J51,0)</f>
        <v>0</v>
      </c>
      <c r="L51" s="8">
        <f>Gmden!M50</f>
        <v>200837.39812839057</v>
      </c>
      <c r="M51" s="8">
        <f ca="1">IF(AND(E51&gt;10000,Gmden!J50=500,Gmden!K50=500),MAX(0,OFFSET('Fk Abs3'!$E$7,'Abs3'!C51,0)*0.95*E51-L51),0)</f>
        <v>0</v>
      </c>
      <c r="N51" s="25">
        <f ca="1">ROUND(Anteile!$B$31/'Abs3'!$M$2107*'Abs3'!M51,0)</f>
        <v>0</v>
      </c>
      <c r="O51" s="27"/>
      <c r="P51" s="25">
        <f t="shared" ca="1" si="4"/>
        <v>0</v>
      </c>
    </row>
    <row r="52" spans="1:16" x14ac:dyDescent="0.25">
      <c r="A52" s="9">
        <f>Gmden!A51</f>
        <v>10421</v>
      </c>
      <c r="B52" s="9">
        <f t="shared" si="0"/>
        <v>1</v>
      </c>
      <c r="C52" s="9">
        <f t="shared" si="1"/>
        <v>0</v>
      </c>
      <c r="D52" s="7" t="str">
        <f>Gmden!D51</f>
        <v>Inzenhof</v>
      </c>
      <c r="E52" s="8">
        <f>Gmden!E51</f>
        <v>340</v>
      </c>
      <c r="F52" s="40">
        <f>Gmden!N51</f>
        <v>0</v>
      </c>
      <c r="G52" s="8">
        <f t="shared" si="2"/>
        <v>0</v>
      </c>
      <c r="H52" s="25">
        <f>ROUND(Anteile!$B$29/'Abs3'!$G$2107*'Abs3'!G52,0)</f>
        <v>0</v>
      </c>
      <c r="I52" s="40">
        <f>Gmden!O51</f>
        <v>0</v>
      </c>
      <c r="J52" s="8">
        <f t="shared" si="3"/>
        <v>0</v>
      </c>
      <c r="K52" s="25">
        <f>ROUND(Anteile!$B$30/'Abs3'!$J$2107*'Abs3'!J52,0)</f>
        <v>0</v>
      </c>
      <c r="L52" s="8">
        <f>Gmden!M51</f>
        <v>268510.24669032975</v>
      </c>
      <c r="M52" s="8">
        <f ca="1">IF(AND(E52&gt;10000,Gmden!J51=500,Gmden!K51=500),MAX(0,OFFSET('Fk Abs3'!$E$7,'Abs3'!C52,0)*0.95*E52-L52),0)</f>
        <v>0</v>
      </c>
      <c r="N52" s="25">
        <f ca="1">ROUND(Anteile!$B$31/'Abs3'!$M$2107*'Abs3'!M52,0)</f>
        <v>0</v>
      </c>
      <c r="O52" s="27"/>
      <c r="P52" s="25">
        <f t="shared" ca="1" si="4"/>
        <v>0</v>
      </c>
    </row>
    <row r="53" spans="1:16" x14ac:dyDescent="0.25">
      <c r="A53" s="9">
        <f>Gmden!A52</f>
        <v>10422</v>
      </c>
      <c r="B53" s="9">
        <f t="shared" si="0"/>
        <v>1</v>
      </c>
      <c r="C53" s="9">
        <f t="shared" si="1"/>
        <v>0</v>
      </c>
      <c r="D53" s="7" t="str">
        <f>Gmden!D52</f>
        <v>Kleinmürbisch</v>
      </c>
      <c r="E53" s="8">
        <f>Gmden!E52</f>
        <v>241</v>
      </c>
      <c r="F53" s="40">
        <f>Gmden!N52</f>
        <v>0</v>
      </c>
      <c r="G53" s="8">
        <f t="shared" si="2"/>
        <v>0</v>
      </c>
      <c r="H53" s="25">
        <f>ROUND(Anteile!$B$29/'Abs3'!$G$2107*'Abs3'!G53,0)</f>
        <v>0</v>
      </c>
      <c r="I53" s="40">
        <f>Gmden!O52</f>
        <v>0</v>
      </c>
      <c r="J53" s="8">
        <f t="shared" si="3"/>
        <v>0</v>
      </c>
      <c r="K53" s="25">
        <f>ROUND(Anteile!$B$30/'Abs3'!$J$2107*'Abs3'!J53,0)</f>
        <v>0</v>
      </c>
      <c r="L53" s="8">
        <f>Gmden!M52</f>
        <v>187628.31343073247</v>
      </c>
      <c r="M53" s="8">
        <f ca="1">IF(AND(E53&gt;10000,Gmden!J52=500,Gmden!K52=500),MAX(0,OFFSET('Fk Abs3'!$E$7,'Abs3'!C53,0)*0.95*E53-L53),0)</f>
        <v>0</v>
      </c>
      <c r="N53" s="25">
        <f ca="1">ROUND(Anteile!$B$31/'Abs3'!$M$2107*'Abs3'!M53,0)</f>
        <v>0</v>
      </c>
      <c r="O53" s="27"/>
      <c r="P53" s="25">
        <f t="shared" ca="1" si="4"/>
        <v>0</v>
      </c>
    </row>
    <row r="54" spans="1:16" x14ac:dyDescent="0.25">
      <c r="A54" s="9">
        <f>Gmden!A53</f>
        <v>10423</v>
      </c>
      <c r="B54" s="9">
        <f t="shared" si="0"/>
        <v>1</v>
      </c>
      <c r="C54" s="9">
        <f t="shared" si="1"/>
        <v>0</v>
      </c>
      <c r="D54" s="7" t="str">
        <f>Gmden!D53</f>
        <v>Tschanigraben</v>
      </c>
      <c r="E54" s="8">
        <f>Gmden!E53</f>
        <v>58</v>
      </c>
      <c r="F54" s="40">
        <f>Gmden!N53</f>
        <v>0</v>
      </c>
      <c r="G54" s="8">
        <f t="shared" si="2"/>
        <v>0</v>
      </c>
      <c r="H54" s="25">
        <f>ROUND(Anteile!$B$29/'Abs3'!$G$2107*'Abs3'!G54,0)</f>
        <v>0</v>
      </c>
      <c r="I54" s="40">
        <f>Gmden!O53</f>
        <v>0</v>
      </c>
      <c r="J54" s="8">
        <f t="shared" si="3"/>
        <v>0</v>
      </c>
      <c r="K54" s="25">
        <f>ROUND(Anteile!$B$30/'Abs3'!$J$2107*'Abs3'!J54,0)</f>
        <v>0</v>
      </c>
      <c r="L54" s="8">
        <f>Gmden!M53</f>
        <v>44122.144785630568</v>
      </c>
      <c r="M54" s="8">
        <f ca="1">IF(AND(E54&gt;10000,Gmden!J53=500,Gmden!K53=500),MAX(0,OFFSET('Fk Abs3'!$E$7,'Abs3'!C54,0)*0.95*E54-L54),0)</f>
        <v>0</v>
      </c>
      <c r="N54" s="25">
        <f ca="1">ROUND(Anteile!$B$31/'Abs3'!$M$2107*'Abs3'!M54,0)</f>
        <v>0</v>
      </c>
      <c r="O54" s="27"/>
      <c r="P54" s="25">
        <f t="shared" ca="1" si="4"/>
        <v>0</v>
      </c>
    </row>
    <row r="55" spans="1:16" x14ac:dyDescent="0.25">
      <c r="A55" s="9">
        <f>Gmden!A54</f>
        <v>10424</v>
      </c>
      <c r="B55" s="9">
        <f t="shared" si="0"/>
        <v>1</v>
      </c>
      <c r="C55" s="9">
        <f t="shared" si="1"/>
        <v>0</v>
      </c>
      <c r="D55" s="7" t="str">
        <f>Gmden!D54</f>
        <v>Heugraben</v>
      </c>
      <c r="E55" s="8">
        <f>Gmden!E54</f>
        <v>208</v>
      </c>
      <c r="F55" s="40">
        <f>Gmden!N54</f>
        <v>0</v>
      </c>
      <c r="G55" s="8">
        <f t="shared" si="2"/>
        <v>0</v>
      </c>
      <c r="H55" s="25">
        <f>ROUND(Anteile!$B$29/'Abs3'!$G$2107*'Abs3'!G55,0)</f>
        <v>0</v>
      </c>
      <c r="I55" s="40">
        <f>Gmden!O54</f>
        <v>0</v>
      </c>
      <c r="J55" s="8">
        <f t="shared" si="3"/>
        <v>0</v>
      </c>
      <c r="K55" s="25">
        <f>ROUND(Anteile!$B$30/'Abs3'!$J$2107*'Abs3'!J55,0)</f>
        <v>0</v>
      </c>
      <c r="L55" s="8">
        <f>Gmden!M54</f>
        <v>170558.2811897058</v>
      </c>
      <c r="M55" s="8">
        <f ca="1">IF(AND(E55&gt;10000,Gmden!J54=500,Gmden!K54=500),MAX(0,OFFSET('Fk Abs3'!$E$7,'Abs3'!C55,0)*0.95*E55-L55),0)</f>
        <v>0</v>
      </c>
      <c r="N55" s="25">
        <f ca="1">ROUND(Anteile!$B$31/'Abs3'!$M$2107*'Abs3'!M55,0)</f>
        <v>0</v>
      </c>
      <c r="O55" s="27"/>
      <c r="P55" s="25">
        <f t="shared" ca="1" si="4"/>
        <v>0</v>
      </c>
    </row>
    <row r="56" spans="1:16" x14ac:dyDescent="0.25">
      <c r="A56" s="9">
        <f>Gmden!A55</f>
        <v>10425</v>
      </c>
      <c r="B56" s="9">
        <f t="shared" si="0"/>
        <v>1</v>
      </c>
      <c r="C56" s="9">
        <f t="shared" si="1"/>
        <v>0</v>
      </c>
      <c r="D56" s="7" t="str">
        <f>Gmden!D55</f>
        <v>Rohr im Burgenland</v>
      </c>
      <c r="E56" s="8">
        <f>Gmden!E55</f>
        <v>377</v>
      </c>
      <c r="F56" s="40">
        <f>Gmden!N55</f>
        <v>0</v>
      </c>
      <c r="G56" s="8">
        <f t="shared" si="2"/>
        <v>0</v>
      </c>
      <c r="H56" s="25">
        <f>ROUND(Anteile!$B$29/'Abs3'!$G$2107*'Abs3'!G56,0)</f>
        <v>0</v>
      </c>
      <c r="I56" s="40">
        <f>Gmden!O55</f>
        <v>0</v>
      </c>
      <c r="J56" s="8">
        <f t="shared" si="3"/>
        <v>0</v>
      </c>
      <c r="K56" s="25">
        <f>ROUND(Anteile!$B$30/'Abs3'!$J$2107*'Abs3'!J56,0)</f>
        <v>0</v>
      </c>
      <c r="L56" s="8">
        <f>Gmden!M55</f>
        <v>310428.98408094101</v>
      </c>
      <c r="M56" s="8">
        <f ca="1">IF(AND(E56&gt;10000,Gmden!J55=500,Gmden!K55=500),MAX(0,OFFSET('Fk Abs3'!$E$7,'Abs3'!C56,0)*0.95*E56-L56),0)</f>
        <v>0</v>
      </c>
      <c r="N56" s="25">
        <f ca="1">ROUND(Anteile!$B$31/'Abs3'!$M$2107*'Abs3'!M56,0)</f>
        <v>0</v>
      </c>
      <c r="O56" s="27"/>
      <c r="P56" s="25">
        <f t="shared" ca="1" si="4"/>
        <v>0</v>
      </c>
    </row>
    <row r="57" spans="1:16" x14ac:dyDescent="0.25">
      <c r="A57" s="9">
        <f>Gmden!A56</f>
        <v>10426</v>
      </c>
      <c r="B57" s="9">
        <f t="shared" si="0"/>
        <v>1</v>
      </c>
      <c r="C57" s="9">
        <f t="shared" si="1"/>
        <v>0</v>
      </c>
      <c r="D57" s="7" t="str">
        <f>Gmden!D56</f>
        <v>Bildein</v>
      </c>
      <c r="E57" s="8">
        <f>Gmden!E56</f>
        <v>338</v>
      </c>
      <c r="F57" s="40">
        <f>Gmden!N56</f>
        <v>0</v>
      </c>
      <c r="G57" s="8">
        <f t="shared" si="2"/>
        <v>0</v>
      </c>
      <c r="H57" s="25">
        <f>ROUND(Anteile!$B$29/'Abs3'!$G$2107*'Abs3'!G57,0)</f>
        <v>0</v>
      </c>
      <c r="I57" s="40">
        <f>Gmden!O56</f>
        <v>0</v>
      </c>
      <c r="J57" s="8">
        <f t="shared" si="3"/>
        <v>0</v>
      </c>
      <c r="K57" s="25">
        <f>ROUND(Anteile!$B$30/'Abs3'!$J$2107*'Abs3'!J57,0)</f>
        <v>0</v>
      </c>
      <c r="L57" s="8">
        <f>Gmden!M56</f>
        <v>287933.99583760463</v>
      </c>
      <c r="M57" s="8">
        <f ca="1">IF(AND(E57&gt;10000,Gmden!J56=500,Gmden!K56=500),MAX(0,OFFSET('Fk Abs3'!$E$7,'Abs3'!C57,0)*0.95*E57-L57),0)</f>
        <v>0</v>
      </c>
      <c r="N57" s="25">
        <f ca="1">ROUND(Anteile!$B$31/'Abs3'!$M$2107*'Abs3'!M57,0)</f>
        <v>0</v>
      </c>
      <c r="O57" s="27"/>
      <c r="P57" s="25">
        <f t="shared" ca="1" si="4"/>
        <v>0</v>
      </c>
    </row>
    <row r="58" spans="1:16" x14ac:dyDescent="0.25">
      <c r="A58" s="9">
        <f>Gmden!A57</f>
        <v>10427</v>
      </c>
      <c r="B58" s="9">
        <f t="shared" si="0"/>
        <v>1</v>
      </c>
      <c r="C58" s="9">
        <f t="shared" si="1"/>
        <v>0</v>
      </c>
      <c r="D58" s="7" t="str">
        <f>Gmden!D57</f>
        <v>Rauchwart</v>
      </c>
      <c r="E58" s="8">
        <f>Gmden!E57</f>
        <v>447</v>
      </c>
      <c r="F58" s="40">
        <f>Gmden!N57</f>
        <v>0</v>
      </c>
      <c r="G58" s="8">
        <f t="shared" si="2"/>
        <v>0</v>
      </c>
      <c r="H58" s="25">
        <f>ROUND(Anteile!$B$29/'Abs3'!$G$2107*'Abs3'!G58,0)</f>
        <v>0</v>
      </c>
      <c r="I58" s="40">
        <f>Gmden!O57</f>
        <v>0</v>
      </c>
      <c r="J58" s="8">
        <f t="shared" si="3"/>
        <v>0</v>
      </c>
      <c r="K58" s="25">
        <f>ROUND(Anteile!$B$30/'Abs3'!$J$2107*'Abs3'!J58,0)</f>
        <v>0</v>
      </c>
      <c r="L58" s="8">
        <f>Gmden!M57</f>
        <v>363871.93348413589</v>
      </c>
      <c r="M58" s="8">
        <f ca="1">IF(AND(E58&gt;10000,Gmden!J57=500,Gmden!K57=500),MAX(0,OFFSET('Fk Abs3'!$E$7,'Abs3'!C58,0)*0.95*E58-L58),0)</f>
        <v>0</v>
      </c>
      <c r="N58" s="25">
        <f ca="1">ROUND(Anteile!$B$31/'Abs3'!$M$2107*'Abs3'!M58,0)</f>
        <v>0</v>
      </c>
      <c r="O58" s="27"/>
      <c r="P58" s="25">
        <f t="shared" ca="1" si="4"/>
        <v>0</v>
      </c>
    </row>
    <row r="59" spans="1:16" x14ac:dyDescent="0.25">
      <c r="A59" s="9">
        <f>Gmden!A58</f>
        <v>10428</v>
      </c>
      <c r="B59" s="9">
        <f t="shared" si="0"/>
        <v>1</v>
      </c>
      <c r="C59" s="9">
        <f t="shared" si="1"/>
        <v>0</v>
      </c>
      <c r="D59" s="7" t="str">
        <f>Gmden!D58</f>
        <v>Moschendorf</v>
      </c>
      <c r="E59" s="8">
        <f>Gmden!E58</f>
        <v>421</v>
      </c>
      <c r="F59" s="40">
        <f>Gmden!N58</f>
        <v>0</v>
      </c>
      <c r="G59" s="8">
        <f t="shared" si="2"/>
        <v>0</v>
      </c>
      <c r="H59" s="25">
        <f>ROUND(Anteile!$B$29/'Abs3'!$G$2107*'Abs3'!G59,0)</f>
        <v>0</v>
      </c>
      <c r="I59" s="40">
        <f>Gmden!O58</f>
        <v>0</v>
      </c>
      <c r="J59" s="8">
        <f t="shared" si="3"/>
        <v>0</v>
      </c>
      <c r="K59" s="25">
        <f>ROUND(Anteile!$B$30/'Abs3'!$J$2107*'Abs3'!J59,0)</f>
        <v>0</v>
      </c>
      <c r="L59" s="8">
        <f>Gmden!M58</f>
        <v>356598.02253731817</v>
      </c>
      <c r="M59" s="8">
        <f ca="1">IF(AND(E59&gt;10000,Gmden!J58=500,Gmden!K58=500),MAX(0,OFFSET('Fk Abs3'!$E$7,'Abs3'!C59,0)*0.95*E59-L59),0)</f>
        <v>0</v>
      </c>
      <c r="N59" s="25">
        <f ca="1">ROUND(Anteile!$B$31/'Abs3'!$M$2107*'Abs3'!M59,0)</f>
        <v>0</v>
      </c>
      <c r="O59" s="27"/>
      <c r="P59" s="25">
        <f t="shared" ca="1" si="4"/>
        <v>0</v>
      </c>
    </row>
    <row r="60" spans="1:16" x14ac:dyDescent="0.25">
      <c r="A60" s="9">
        <f>Gmden!A59</f>
        <v>10501</v>
      </c>
      <c r="B60" s="9">
        <f t="shared" si="0"/>
        <v>1</v>
      </c>
      <c r="C60" s="9">
        <f t="shared" si="1"/>
        <v>0</v>
      </c>
      <c r="D60" s="7" t="str">
        <f>Gmden!D59</f>
        <v>Deutsch Kaltenbrunn</v>
      </c>
      <c r="E60" s="8">
        <f>Gmden!E59</f>
        <v>1706</v>
      </c>
      <c r="F60" s="40">
        <f>Gmden!N59</f>
        <v>0</v>
      </c>
      <c r="G60" s="8">
        <f t="shared" si="2"/>
        <v>0</v>
      </c>
      <c r="H60" s="25">
        <f>ROUND(Anteile!$B$29/'Abs3'!$G$2107*'Abs3'!G60,0)</f>
        <v>0</v>
      </c>
      <c r="I60" s="40">
        <f>Gmden!O59</f>
        <v>0</v>
      </c>
      <c r="J60" s="8">
        <f t="shared" si="3"/>
        <v>0</v>
      </c>
      <c r="K60" s="25">
        <f>ROUND(Anteile!$B$30/'Abs3'!$J$2107*'Abs3'!J60,0)</f>
        <v>0</v>
      </c>
      <c r="L60" s="8">
        <f>Gmden!M59</f>
        <v>1478845.2850992128</v>
      </c>
      <c r="M60" s="8">
        <f ca="1">IF(AND(E60&gt;10000,Gmden!J59=500,Gmden!K59=500),MAX(0,OFFSET('Fk Abs3'!$E$7,'Abs3'!C60,0)*0.95*E60-L60),0)</f>
        <v>0</v>
      </c>
      <c r="N60" s="25">
        <f ca="1">ROUND(Anteile!$B$31/'Abs3'!$M$2107*'Abs3'!M60,0)</f>
        <v>0</v>
      </c>
      <c r="O60" s="27"/>
      <c r="P60" s="25">
        <f t="shared" ca="1" si="4"/>
        <v>0</v>
      </c>
    </row>
    <row r="61" spans="1:16" x14ac:dyDescent="0.25">
      <c r="A61" s="9">
        <f>Gmden!A60</f>
        <v>10502</v>
      </c>
      <c r="B61" s="9">
        <f t="shared" si="0"/>
        <v>1</v>
      </c>
      <c r="C61" s="9">
        <f t="shared" si="1"/>
        <v>0</v>
      </c>
      <c r="D61" s="7" t="str">
        <f>Gmden!D60</f>
        <v>Eltendorf</v>
      </c>
      <c r="E61" s="8">
        <f>Gmden!E60</f>
        <v>952</v>
      </c>
      <c r="F61" s="40">
        <f>Gmden!N60</f>
        <v>0</v>
      </c>
      <c r="G61" s="8">
        <f t="shared" si="2"/>
        <v>0</v>
      </c>
      <c r="H61" s="25">
        <f>ROUND(Anteile!$B$29/'Abs3'!$G$2107*'Abs3'!G61,0)</f>
        <v>0</v>
      </c>
      <c r="I61" s="40">
        <f>Gmden!O60</f>
        <v>0</v>
      </c>
      <c r="J61" s="8">
        <f t="shared" si="3"/>
        <v>0</v>
      </c>
      <c r="K61" s="25">
        <f>ROUND(Anteile!$B$30/'Abs3'!$J$2107*'Abs3'!J61,0)</f>
        <v>0</v>
      </c>
      <c r="L61" s="8">
        <f>Gmden!M60</f>
        <v>805056.67302644544</v>
      </c>
      <c r="M61" s="8">
        <f ca="1">IF(AND(E61&gt;10000,Gmden!J60=500,Gmden!K60=500),MAX(0,OFFSET('Fk Abs3'!$E$7,'Abs3'!C61,0)*0.95*E61-L61),0)</f>
        <v>0</v>
      </c>
      <c r="N61" s="25">
        <f ca="1">ROUND(Anteile!$B$31/'Abs3'!$M$2107*'Abs3'!M61,0)</f>
        <v>0</v>
      </c>
      <c r="O61" s="27"/>
      <c r="P61" s="25">
        <f t="shared" ca="1" si="4"/>
        <v>0</v>
      </c>
    </row>
    <row r="62" spans="1:16" x14ac:dyDescent="0.25">
      <c r="A62" s="9">
        <f>Gmden!A61</f>
        <v>10503</v>
      </c>
      <c r="B62" s="9">
        <f t="shared" si="0"/>
        <v>1</v>
      </c>
      <c r="C62" s="9">
        <f t="shared" si="1"/>
        <v>0</v>
      </c>
      <c r="D62" s="7" t="str">
        <f>Gmden!D61</f>
        <v>Heiligenkreuz im Lafnitztal</v>
      </c>
      <c r="E62" s="8">
        <f>Gmden!E61</f>
        <v>1240</v>
      </c>
      <c r="F62" s="40">
        <f>Gmden!N61</f>
        <v>0</v>
      </c>
      <c r="G62" s="8">
        <f t="shared" si="2"/>
        <v>0</v>
      </c>
      <c r="H62" s="25">
        <f>ROUND(Anteile!$B$29/'Abs3'!$G$2107*'Abs3'!G62,0)</f>
        <v>0</v>
      </c>
      <c r="I62" s="40">
        <f>Gmden!O61</f>
        <v>0</v>
      </c>
      <c r="J62" s="8">
        <f t="shared" si="3"/>
        <v>0</v>
      </c>
      <c r="K62" s="25">
        <f>ROUND(Anteile!$B$30/'Abs3'!$J$2107*'Abs3'!J62,0)</f>
        <v>0</v>
      </c>
      <c r="L62" s="8">
        <f>Gmden!M61</f>
        <v>1582265.9167132801</v>
      </c>
      <c r="M62" s="8">
        <f ca="1">IF(AND(E62&gt;10000,Gmden!J61=500,Gmden!K61=500),MAX(0,OFFSET('Fk Abs3'!$E$7,'Abs3'!C62,0)*0.95*E62-L62),0)</f>
        <v>0</v>
      </c>
      <c r="N62" s="25">
        <f ca="1">ROUND(Anteile!$B$31/'Abs3'!$M$2107*'Abs3'!M62,0)</f>
        <v>0</v>
      </c>
      <c r="O62" s="27"/>
      <c r="P62" s="25">
        <f t="shared" ca="1" si="4"/>
        <v>0</v>
      </c>
    </row>
    <row r="63" spans="1:16" x14ac:dyDescent="0.25">
      <c r="A63" s="9">
        <f>Gmden!A62</f>
        <v>10504</v>
      </c>
      <c r="B63" s="9">
        <f t="shared" si="0"/>
        <v>1</v>
      </c>
      <c r="C63" s="9">
        <f t="shared" si="1"/>
        <v>0</v>
      </c>
      <c r="D63" s="7" t="str">
        <f>Gmden!D62</f>
        <v>Jennersdorf</v>
      </c>
      <c r="E63" s="8">
        <f>Gmden!E62</f>
        <v>4088</v>
      </c>
      <c r="F63" s="40">
        <f>Gmden!N62</f>
        <v>0</v>
      </c>
      <c r="G63" s="8">
        <f t="shared" si="2"/>
        <v>0</v>
      </c>
      <c r="H63" s="25">
        <f>ROUND(Anteile!$B$29/'Abs3'!$G$2107*'Abs3'!G63,0)</f>
        <v>0</v>
      </c>
      <c r="I63" s="40">
        <f>Gmden!O62</f>
        <v>0</v>
      </c>
      <c r="J63" s="8">
        <f t="shared" si="3"/>
        <v>0</v>
      </c>
      <c r="K63" s="25">
        <f>ROUND(Anteile!$B$30/'Abs3'!$J$2107*'Abs3'!J63,0)</f>
        <v>0</v>
      </c>
      <c r="L63" s="8">
        <f>Gmden!M62</f>
        <v>4646737.8298600847</v>
      </c>
      <c r="M63" s="8">
        <f ca="1">IF(AND(E63&gt;10000,Gmden!J62=500,Gmden!K62=500),MAX(0,OFFSET('Fk Abs3'!$E$7,'Abs3'!C63,0)*0.95*E63-L63),0)</f>
        <v>0</v>
      </c>
      <c r="N63" s="25">
        <f ca="1">ROUND(Anteile!$B$31/'Abs3'!$M$2107*'Abs3'!M63,0)</f>
        <v>0</v>
      </c>
      <c r="O63" s="27"/>
      <c r="P63" s="25">
        <f t="shared" ca="1" si="4"/>
        <v>0</v>
      </c>
    </row>
    <row r="64" spans="1:16" x14ac:dyDescent="0.25">
      <c r="A64" s="9">
        <f>Gmden!A63</f>
        <v>10505</v>
      </c>
      <c r="B64" s="9">
        <f t="shared" si="0"/>
        <v>1</v>
      </c>
      <c r="C64" s="9">
        <f t="shared" si="1"/>
        <v>0</v>
      </c>
      <c r="D64" s="7" t="str">
        <f>Gmden!D63</f>
        <v>Minihof-Liebau</v>
      </c>
      <c r="E64" s="8">
        <f>Gmden!E63</f>
        <v>1092</v>
      </c>
      <c r="F64" s="40">
        <f>Gmden!N63</f>
        <v>0</v>
      </c>
      <c r="G64" s="8">
        <f t="shared" si="2"/>
        <v>0</v>
      </c>
      <c r="H64" s="25">
        <f>ROUND(Anteile!$B$29/'Abs3'!$G$2107*'Abs3'!G64,0)</f>
        <v>0</v>
      </c>
      <c r="I64" s="40">
        <f>Gmden!O63</f>
        <v>0</v>
      </c>
      <c r="J64" s="8">
        <f t="shared" si="3"/>
        <v>0</v>
      </c>
      <c r="K64" s="25">
        <f>ROUND(Anteile!$B$30/'Abs3'!$J$2107*'Abs3'!J64,0)</f>
        <v>0</v>
      </c>
      <c r="L64" s="8">
        <f>Gmden!M63</f>
        <v>935621.40531524783</v>
      </c>
      <c r="M64" s="8">
        <f ca="1">IF(AND(E64&gt;10000,Gmden!J63=500,Gmden!K63=500),MAX(0,OFFSET('Fk Abs3'!$E$7,'Abs3'!C64,0)*0.95*E64-L64),0)</f>
        <v>0</v>
      </c>
      <c r="N64" s="25">
        <f ca="1">ROUND(Anteile!$B$31/'Abs3'!$M$2107*'Abs3'!M64,0)</f>
        <v>0</v>
      </c>
      <c r="O64" s="27"/>
      <c r="P64" s="25">
        <f t="shared" ca="1" si="4"/>
        <v>0</v>
      </c>
    </row>
    <row r="65" spans="1:16" x14ac:dyDescent="0.25">
      <c r="A65" s="9">
        <f>Gmden!A64</f>
        <v>10506</v>
      </c>
      <c r="B65" s="9">
        <f t="shared" si="0"/>
        <v>1</v>
      </c>
      <c r="C65" s="9">
        <f t="shared" si="1"/>
        <v>0</v>
      </c>
      <c r="D65" s="7" t="str">
        <f>Gmden!D64</f>
        <v>Mogersdorf</v>
      </c>
      <c r="E65" s="8">
        <f>Gmden!E64</f>
        <v>1160</v>
      </c>
      <c r="F65" s="40">
        <f>Gmden!N64</f>
        <v>0</v>
      </c>
      <c r="G65" s="8">
        <f t="shared" si="2"/>
        <v>0</v>
      </c>
      <c r="H65" s="25">
        <f>ROUND(Anteile!$B$29/'Abs3'!$G$2107*'Abs3'!G65,0)</f>
        <v>0</v>
      </c>
      <c r="I65" s="40">
        <f>Gmden!O64</f>
        <v>0</v>
      </c>
      <c r="J65" s="8">
        <f t="shared" si="3"/>
        <v>0</v>
      </c>
      <c r="K65" s="25">
        <f>ROUND(Anteile!$B$30/'Abs3'!$J$2107*'Abs3'!J65,0)</f>
        <v>0</v>
      </c>
      <c r="L65" s="8">
        <f>Gmden!M64</f>
        <v>954078.61613392818</v>
      </c>
      <c r="M65" s="8">
        <f ca="1">IF(AND(E65&gt;10000,Gmden!J64=500,Gmden!K64=500),MAX(0,OFFSET('Fk Abs3'!$E$7,'Abs3'!C65,0)*0.95*E65-L65),0)</f>
        <v>0</v>
      </c>
      <c r="N65" s="25">
        <f ca="1">ROUND(Anteile!$B$31/'Abs3'!$M$2107*'Abs3'!M65,0)</f>
        <v>0</v>
      </c>
      <c r="O65" s="27"/>
      <c r="P65" s="25">
        <f t="shared" ca="1" si="4"/>
        <v>0</v>
      </c>
    </row>
    <row r="66" spans="1:16" x14ac:dyDescent="0.25">
      <c r="A66" s="9">
        <f>Gmden!A65</f>
        <v>10507</v>
      </c>
      <c r="B66" s="9">
        <f t="shared" si="0"/>
        <v>1</v>
      </c>
      <c r="C66" s="9">
        <f t="shared" si="1"/>
        <v>0</v>
      </c>
      <c r="D66" s="7" t="str">
        <f>Gmden!D65</f>
        <v>Neuhaus am Klausenbach</v>
      </c>
      <c r="E66" s="8">
        <f>Gmden!E65</f>
        <v>947</v>
      </c>
      <c r="F66" s="40">
        <f>Gmden!N65</f>
        <v>0</v>
      </c>
      <c r="G66" s="8">
        <f t="shared" si="2"/>
        <v>0</v>
      </c>
      <c r="H66" s="25">
        <f>ROUND(Anteile!$B$29/'Abs3'!$G$2107*'Abs3'!G66,0)</f>
        <v>0</v>
      </c>
      <c r="I66" s="40">
        <f>Gmden!O65</f>
        <v>0</v>
      </c>
      <c r="J66" s="8">
        <f t="shared" si="3"/>
        <v>0</v>
      </c>
      <c r="K66" s="25">
        <f>ROUND(Anteile!$B$30/'Abs3'!$J$2107*'Abs3'!J66,0)</f>
        <v>0</v>
      </c>
      <c r="L66" s="8">
        <f>Gmden!M65</f>
        <v>770378.87683888641</v>
      </c>
      <c r="M66" s="8">
        <f ca="1">IF(AND(E66&gt;10000,Gmden!J65=500,Gmden!K65=500),MAX(0,OFFSET('Fk Abs3'!$E$7,'Abs3'!C66,0)*0.95*E66-L66),0)</f>
        <v>0</v>
      </c>
      <c r="N66" s="25">
        <f ca="1">ROUND(Anteile!$B$31/'Abs3'!$M$2107*'Abs3'!M66,0)</f>
        <v>0</v>
      </c>
      <c r="O66" s="27"/>
      <c r="P66" s="25">
        <f t="shared" ca="1" si="4"/>
        <v>0</v>
      </c>
    </row>
    <row r="67" spans="1:16" x14ac:dyDescent="0.25">
      <c r="A67" s="9">
        <f>Gmden!A66</f>
        <v>10508</v>
      </c>
      <c r="B67" s="9">
        <f t="shared" si="0"/>
        <v>1</v>
      </c>
      <c r="C67" s="9">
        <f t="shared" si="1"/>
        <v>0</v>
      </c>
      <c r="D67" s="7" t="str">
        <f>Gmden!D66</f>
        <v>Rudersdorf</v>
      </c>
      <c r="E67" s="8">
        <f>Gmden!E66</f>
        <v>2188</v>
      </c>
      <c r="F67" s="40">
        <f>Gmden!N66</f>
        <v>0</v>
      </c>
      <c r="G67" s="8">
        <f t="shared" si="2"/>
        <v>0</v>
      </c>
      <c r="H67" s="25">
        <f>ROUND(Anteile!$B$29/'Abs3'!$G$2107*'Abs3'!G67,0)</f>
        <v>0</v>
      </c>
      <c r="I67" s="40">
        <f>Gmden!O66</f>
        <v>0</v>
      </c>
      <c r="J67" s="8">
        <f t="shared" si="3"/>
        <v>0</v>
      </c>
      <c r="K67" s="25">
        <f>ROUND(Anteile!$B$30/'Abs3'!$J$2107*'Abs3'!J67,0)</f>
        <v>0</v>
      </c>
      <c r="L67" s="8">
        <f>Gmden!M66</f>
        <v>2185146.9523888519</v>
      </c>
      <c r="M67" s="8">
        <f ca="1">IF(AND(E67&gt;10000,Gmden!J66=500,Gmden!K66=500),MAX(0,OFFSET('Fk Abs3'!$E$7,'Abs3'!C67,0)*0.95*E67-L67),0)</f>
        <v>0</v>
      </c>
      <c r="N67" s="25">
        <f ca="1">ROUND(Anteile!$B$31/'Abs3'!$M$2107*'Abs3'!M67,0)</f>
        <v>0</v>
      </c>
      <c r="O67" s="27"/>
      <c r="P67" s="25">
        <f t="shared" ca="1" si="4"/>
        <v>0</v>
      </c>
    </row>
    <row r="68" spans="1:16" x14ac:dyDescent="0.25">
      <c r="A68" s="9">
        <f>Gmden!A67</f>
        <v>10509</v>
      </c>
      <c r="B68" s="9">
        <f t="shared" si="0"/>
        <v>1</v>
      </c>
      <c r="C68" s="9">
        <f t="shared" si="1"/>
        <v>0</v>
      </c>
      <c r="D68" s="7" t="str">
        <f>Gmden!D67</f>
        <v>Sankt Martin an der Raab</v>
      </c>
      <c r="E68" s="8">
        <f>Gmden!E67</f>
        <v>2023</v>
      </c>
      <c r="F68" s="40">
        <f>Gmden!N67</f>
        <v>0</v>
      </c>
      <c r="G68" s="8">
        <f t="shared" si="2"/>
        <v>0</v>
      </c>
      <c r="H68" s="25">
        <f>ROUND(Anteile!$B$29/'Abs3'!$G$2107*'Abs3'!G68,0)</f>
        <v>0</v>
      </c>
      <c r="I68" s="40">
        <f>Gmden!O67</f>
        <v>0</v>
      </c>
      <c r="J68" s="8">
        <f t="shared" si="3"/>
        <v>0</v>
      </c>
      <c r="K68" s="25">
        <f>ROUND(Anteile!$B$30/'Abs3'!$J$2107*'Abs3'!J68,0)</f>
        <v>0</v>
      </c>
      <c r="L68" s="8">
        <f>Gmden!M67</f>
        <v>1709838.2815222854</v>
      </c>
      <c r="M68" s="8">
        <f ca="1">IF(AND(E68&gt;10000,Gmden!J67=500,Gmden!K67=500),MAX(0,OFFSET('Fk Abs3'!$E$7,'Abs3'!C68,0)*0.95*E68-L68),0)</f>
        <v>0</v>
      </c>
      <c r="N68" s="25">
        <f ca="1">ROUND(Anteile!$B$31/'Abs3'!$M$2107*'Abs3'!M68,0)</f>
        <v>0</v>
      </c>
      <c r="O68" s="27"/>
      <c r="P68" s="25">
        <f t="shared" ca="1" si="4"/>
        <v>0</v>
      </c>
    </row>
    <row r="69" spans="1:16" x14ac:dyDescent="0.25">
      <c r="A69" s="9">
        <f>Gmden!A68</f>
        <v>10510</v>
      </c>
      <c r="B69" s="9">
        <f t="shared" si="0"/>
        <v>1</v>
      </c>
      <c r="C69" s="9">
        <f t="shared" si="1"/>
        <v>0</v>
      </c>
      <c r="D69" s="7" t="str">
        <f>Gmden!D68</f>
        <v>Weichselbaum</v>
      </c>
      <c r="E69" s="8">
        <f>Gmden!E68</f>
        <v>734</v>
      </c>
      <c r="F69" s="40">
        <f>Gmden!N68</f>
        <v>0</v>
      </c>
      <c r="G69" s="8">
        <f t="shared" si="2"/>
        <v>0</v>
      </c>
      <c r="H69" s="25">
        <f>ROUND(Anteile!$B$29/'Abs3'!$G$2107*'Abs3'!G69,0)</f>
        <v>0</v>
      </c>
      <c r="I69" s="40">
        <f>Gmden!O68</f>
        <v>0</v>
      </c>
      <c r="J69" s="8">
        <f t="shared" si="3"/>
        <v>0</v>
      </c>
      <c r="K69" s="25">
        <f>ROUND(Anteile!$B$30/'Abs3'!$J$2107*'Abs3'!J69,0)</f>
        <v>0</v>
      </c>
      <c r="L69" s="8">
        <f>Gmden!M68</f>
        <v>601139.8640994028</v>
      </c>
      <c r="M69" s="8">
        <f ca="1">IF(AND(E69&gt;10000,Gmden!J68=500,Gmden!K68=500),MAX(0,OFFSET('Fk Abs3'!$E$7,'Abs3'!C69,0)*0.95*E69-L69),0)</f>
        <v>0</v>
      </c>
      <c r="N69" s="25">
        <f ca="1">ROUND(Anteile!$B$31/'Abs3'!$M$2107*'Abs3'!M69,0)</f>
        <v>0</v>
      </c>
      <c r="O69" s="27"/>
      <c r="P69" s="25">
        <f t="shared" ca="1" si="4"/>
        <v>0</v>
      </c>
    </row>
    <row r="70" spans="1:16" x14ac:dyDescent="0.25">
      <c r="A70" s="9">
        <f>Gmden!A69</f>
        <v>10511</v>
      </c>
      <c r="B70" s="9">
        <f t="shared" si="0"/>
        <v>1</v>
      </c>
      <c r="C70" s="9">
        <f t="shared" si="1"/>
        <v>0</v>
      </c>
      <c r="D70" s="7" t="str">
        <f>Gmden!D69</f>
        <v>Königsdorf</v>
      </c>
      <c r="E70" s="8">
        <f>Gmden!E69</f>
        <v>726</v>
      </c>
      <c r="F70" s="40">
        <f>Gmden!N69</f>
        <v>0</v>
      </c>
      <c r="G70" s="8">
        <f t="shared" si="2"/>
        <v>0</v>
      </c>
      <c r="H70" s="25">
        <f>ROUND(Anteile!$B$29/'Abs3'!$G$2107*'Abs3'!G70,0)</f>
        <v>0</v>
      </c>
      <c r="I70" s="40">
        <f>Gmden!O69</f>
        <v>0</v>
      </c>
      <c r="J70" s="8">
        <f t="shared" si="3"/>
        <v>0</v>
      </c>
      <c r="K70" s="25">
        <f>ROUND(Anteile!$B$30/'Abs3'!$J$2107*'Abs3'!J70,0)</f>
        <v>0</v>
      </c>
      <c r="L70" s="8">
        <f>Gmden!M69</f>
        <v>618282.03636046592</v>
      </c>
      <c r="M70" s="8">
        <f ca="1">IF(AND(E70&gt;10000,Gmden!J69=500,Gmden!K69=500),MAX(0,OFFSET('Fk Abs3'!$E$7,'Abs3'!C70,0)*0.95*E70-L70),0)</f>
        <v>0</v>
      </c>
      <c r="N70" s="25">
        <f ca="1">ROUND(Anteile!$B$31/'Abs3'!$M$2107*'Abs3'!M70,0)</f>
        <v>0</v>
      </c>
      <c r="O70" s="27"/>
      <c r="P70" s="25">
        <f t="shared" ca="1" si="4"/>
        <v>0</v>
      </c>
    </row>
    <row r="71" spans="1:16" x14ac:dyDescent="0.25">
      <c r="A71" s="9">
        <f>Gmden!A70</f>
        <v>10512</v>
      </c>
      <c r="B71" s="9">
        <f t="shared" si="0"/>
        <v>1</v>
      </c>
      <c r="C71" s="9">
        <f t="shared" si="1"/>
        <v>0</v>
      </c>
      <c r="D71" s="7" t="str">
        <f>Gmden!D70</f>
        <v>Mühlgraben</v>
      </c>
      <c r="E71" s="8">
        <f>Gmden!E70</f>
        <v>405</v>
      </c>
      <c r="F71" s="40">
        <f>Gmden!N70</f>
        <v>0</v>
      </c>
      <c r="G71" s="8">
        <f t="shared" si="2"/>
        <v>0</v>
      </c>
      <c r="H71" s="25">
        <f>ROUND(Anteile!$B$29/'Abs3'!$G$2107*'Abs3'!G71,0)</f>
        <v>0</v>
      </c>
      <c r="I71" s="40">
        <f>Gmden!O70</f>
        <v>0</v>
      </c>
      <c r="J71" s="8">
        <f t="shared" si="3"/>
        <v>0</v>
      </c>
      <c r="K71" s="25">
        <f>ROUND(Anteile!$B$30/'Abs3'!$J$2107*'Abs3'!J71,0)</f>
        <v>0</v>
      </c>
      <c r="L71" s="8">
        <f>Gmden!M70</f>
        <v>320649.79012843902</v>
      </c>
      <c r="M71" s="8">
        <f ca="1">IF(AND(E71&gt;10000,Gmden!J70=500,Gmden!K70=500),MAX(0,OFFSET('Fk Abs3'!$E$7,'Abs3'!C71,0)*0.95*E71-L71),0)</f>
        <v>0</v>
      </c>
      <c r="N71" s="25">
        <f ca="1">ROUND(Anteile!$B$31/'Abs3'!$M$2107*'Abs3'!M71,0)</f>
        <v>0</v>
      </c>
      <c r="O71" s="27"/>
      <c r="P71" s="25">
        <f t="shared" ca="1" si="4"/>
        <v>0</v>
      </c>
    </row>
    <row r="72" spans="1:16" x14ac:dyDescent="0.25">
      <c r="A72" s="9">
        <f>Gmden!A71</f>
        <v>10601</v>
      </c>
      <c r="B72" s="9">
        <f t="shared" ref="B72:B135" si="5">INT(A72/10000)</f>
        <v>1</v>
      </c>
      <c r="C72" s="9">
        <f t="shared" ref="C72:C135" si="6">IF(E72&lt;=10000,0,IF(E72&lt;=20000,1,IF(E72&lt;=50000,2,3)))</f>
        <v>0</v>
      </c>
      <c r="D72" s="7" t="str">
        <f>Gmden!D71</f>
        <v>Draßburg</v>
      </c>
      <c r="E72" s="8">
        <f>Gmden!E71</f>
        <v>1183</v>
      </c>
      <c r="F72" s="40">
        <f>Gmden!N71</f>
        <v>0</v>
      </c>
      <c r="G72" s="8">
        <f t="shared" ref="G72:G135" si="7">IF(AND(E72&gt;$G$5,F72=1),E72,0)</f>
        <v>0</v>
      </c>
      <c r="H72" s="25">
        <f>ROUND(Anteile!$B$29/'Abs3'!$G$2107*'Abs3'!G72,0)</f>
        <v>0</v>
      </c>
      <c r="I72" s="40">
        <f>Gmden!O71</f>
        <v>0</v>
      </c>
      <c r="J72" s="8">
        <f t="shared" ref="J72:J135" si="8">IF(I72=1,E72,0)</f>
        <v>0</v>
      </c>
      <c r="K72" s="25">
        <f>ROUND(Anteile!$B$30/'Abs3'!$J$2107*'Abs3'!J72,0)</f>
        <v>0</v>
      </c>
      <c r="L72" s="8">
        <f>Gmden!M71</f>
        <v>1000008.1269787026</v>
      </c>
      <c r="M72" s="8">
        <f ca="1">IF(AND(E72&gt;10000,Gmden!J71=500,Gmden!K71=500),MAX(0,OFFSET('Fk Abs3'!$E$7,'Abs3'!C72,0)*0.95*E72-L72),0)</f>
        <v>0</v>
      </c>
      <c r="N72" s="25">
        <f ca="1">ROUND(Anteile!$B$31/'Abs3'!$M$2107*'Abs3'!M72,0)</f>
        <v>0</v>
      </c>
      <c r="O72" s="27"/>
      <c r="P72" s="25">
        <f t="shared" ref="P72:P135" ca="1" si="9">H72+K72+N72+O72</f>
        <v>0</v>
      </c>
    </row>
    <row r="73" spans="1:16" x14ac:dyDescent="0.25">
      <c r="A73" s="9">
        <f>Gmden!A72</f>
        <v>10602</v>
      </c>
      <c r="B73" s="9">
        <f t="shared" si="5"/>
        <v>1</v>
      </c>
      <c r="C73" s="9">
        <f t="shared" si="6"/>
        <v>0</v>
      </c>
      <c r="D73" s="7" t="str">
        <f>Gmden!D72</f>
        <v>Forchtenstein</v>
      </c>
      <c r="E73" s="8">
        <f>Gmden!E72</f>
        <v>2777</v>
      </c>
      <c r="F73" s="40">
        <f>Gmden!N72</f>
        <v>0</v>
      </c>
      <c r="G73" s="8">
        <f t="shared" si="7"/>
        <v>0</v>
      </c>
      <c r="H73" s="25">
        <f>ROUND(Anteile!$B$29/'Abs3'!$G$2107*'Abs3'!G73,0)</f>
        <v>0</v>
      </c>
      <c r="I73" s="40">
        <f>Gmden!O72</f>
        <v>0</v>
      </c>
      <c r="J73" s="8">
        <f t="shared" si="8"/>
        <v>0</v>
      </c>
      <c r="K73" s="25">
        <f>ROUND(Anteile!$B$30/'Abs3'!$J$2107*'Abs3'!J73,0)</f>
        <v>0</v>
      </c>
      <c r="L73" s="8">
        <f>Gmden!M72</f>
        <v>2433948.6809838447</v>
      </c>
      <c r="M73" s="8">
        <f ca="1">IF(AND(E73&gt;10000,Gmden!J72=500,Gmden!K72=500),MAX(0,OFFSET('Fk Abs3'!$E$7,'Abs3'!C73,0)*0.95*E73-L73),0)</f>
        <v>0</v>
      </c>
      <c r="N73" s="25">
        <f ca="1">ROUND(Anteile!$B$31/'Abs3'!$M$2107*'Abs3'!M73,0)</f>
        <v>0</v>
      </c>
      <c r="O73" s="27"/>
      <c r="P73" s="25">
        <f t="shared" ca="1" si="9"/>
        <v>0</v>
      </c>
    </row>
    <row r="74" spans="1:16" x14ac:dyDescent="0.25">
      <c r="A74" s="9">
        <f>Gmden!A73</f>
        <v>10603</v>
      </c>
      <c r="B74" s="9">
        <f t="shared" si="5"/>
        <v>1</v>
      </c>
      <c r="C74" s="9">
        <f t="shared" si="6"/>
        <v>0</v>
      </c>
      <c r="D74" s="7" t="str">
        <f>Gmden!D73</f>
        <v>Hirm</v>
      </c>
      <c r="E74" s="8">
        <f>Gmden!E73</f>
        <v>959</v>
      </c>
      <c r="F74" s="40">
        <f>Gmden!N73</f>
        <v>0</v>
      </c>
      <c r="G74" s="8">
        <f t="shared" si="7"/>
        <v>0</v>
      </c>
      <c r="H74" s="25">
        <f>ROUND(Anteile!$B$29/'Abs3'!$G$2107*'Abs3'!G74,0)</f>
        <v>0</v>
      </c>
      <c r="I74" s="40">
        <f>Gmden!O73</f>
        <v>0</v>
      </c>
      <c r="J74" s="8">
        <f t="shared" si="8"/>
        <v>0</v>
      </c>
      <c r="K74" s="25">
        <f>ROUND(Anteile!$B$30/'Abs3'!$J$2107*'Abs3'!J74,0)</f>
        <v>0</v>
      </c>
      <c r="L74" s="8">
        <f>Gmden!M73</f>
        <v>1018129.4566101303</v>
      </c>
      <c r="M74" s="8">
        <f ca="1">IF(AND(E74&gt;10000,Gmden!J73=500,Gmden!K73=500),MAX(0,OFFSET('Fk Abs3'!$E$7,'Abs3'!C74,0)*0.95*E74-L74),0)</f>
        <v>0</v>
      </c>
      <c r="N74" s="25">
        <f ca="1">ROUND(Anteile!$B$31/'Abs3'!$M$2107*'Abs3'!M74,0)</f>
        <v>0</v>
      </c>
      <c r="O74" s="27"/>
      <c r="P74" s="25">
        <f t="shared" ca="1" si="9"/>
        <v>0</v>
      </c>
    </row>
    <row r="75" spans="1:16" x14ac:dyDescent="0.25">
      <c r="A75" s="9">
        <f>Gmden!A74</f>
        <v>10604</v>
      </c>
      <c r="B75" s="9">
        <f t="shared" si="5"/>
        <v>1</v>
      </c>
      <c r="C75" s="9">
        <f t="shared" si="6"/>
        <v>0</v>
      </c>
      <c r="D75" s="7" t="str">
        <f>Gmden!D74</f>
        <v>Loipersbach im Burgenland</v>
      </c>
      <c r="E75" s="8">
        <f>Gmden!E74</f>
        <v>1221</v>
      </c>
      <c r="F75" s="40">
        <f>Gmden!N74</f>
        <v>0</v>
      </c>
      <c r="G75" s="8">
        <f t="shared" si="7"/>
        <v>0</v>
      </c>
      <c r="H75" s="25">
        <f>ROUND(Anteile!$B$29/'Abs3'!$G$2107*'Abs3'!G75,0)</f>
        <v>0</v>
      </c>
      <c r="I75" s="40">
        <f>Gmden!O74</f>
        <v>0</v>
      </c>
      <c r="J75" s="8">
        <f t="shared" si="8"/>
        <v>0</v>
      </c>
      <c r="K75" s="25">
        <f>ROUND(Anteile!$B$30/'Abs3'!$J$2107*'Abs3'!J75,0)</f>
        <v>0</v>
      </c>
      <c r="L75" s="8">
        <f>Gmden!M74</f>
        <v>1038574.6686451901</v>
      </c>
      <c r="M75" s="8">
        <f ca="1">IF(AND(E75&gt;10000,Gmden!J74=500,Gmden!K74=500),MAX(0,OFFSET('Fk Abs3'!$E$7,'Abs3'!C75,0)*0.95*E75-L75),0)</f>
        <v>0</v>
      </c>
      <c r="N75" s="25">
        <f ca="1">ROUND(Anteile!$B$31/'Abs3'!$M$2107*'Abs3'!M75,0)</f>
        <v>0</v>
      </c>
      <c r="O75" s="27"/>
      <c r="P75" s="25">
        <f t="shared" ca="1" si="9"/>
        <v>0</v>
      </c>
    </row>
    <row r="76" spans="1:16" x14ac:dyDescent="0.25">
      <c r="A76" s="9">
        <f>Gmden!A75</f>
        <v>10605</v>
      </c>
      <c r="B76" s="9">
        <f t="shared" si="5"/>
        <v>1</v>
      </c>
      <c r="C76" s="9">
        <f t="shared" si="6"/>
        <v>0</v>
      </c>
      <c r="D76" s="7" t="str">
        <f>Gmden!D75</f>
        <v>Marz</v>
      </c>
      <c r="E76" s="8">
        <f>Gmden!E75</f>
        <v>2033</v>
      </c>
      <c r="F76" s="40">
        <f>Gmden!N75</f>
        <v>0</v>
      </c>
      <c r="G76" s="8">
        <f t="shared" si="7"/>
        <v>0</v>
      </c>
      <c r="H76" s="25">
        <f>ROUND(Anteile!$B$29/'Abs3'!$G$2107*'Abs3'!G76,0)</f>
        <v>0</v>
      </c>
      <c r="I76" s="40">
        <f>Gmden!O75</f>
        <v>0</v>
      </c>
      <c r="J76" s="8">
        <f t="shared" si="8"/>
        <v>0</v>
      </c>
      <c r="K76" s="25">
        <f>ROUND(Anteile!$B$30/'Abs3'!$J$2107*'Abs3'!J76,0)</f>
        <v>0</v>
      </c>
      <c r="L76" s="8">
        <f>Gmden!M75</f>
        <v>2095773.7450244587</v>
      </c>
      <c r="M76" s="8">
        <f ca="1">IF(AND(E76&gt;10000,Gmden!J75=500,Gmden!K75=500),MAX(0,OFFSET('Fk Abs3'!$E$7,'Abs3'!C76,0)*0.95*E76-L76),0)</f>
        <v>0</v>
      </c>
      <c r="N76" s="25">
        <f ca="1">ROUND(Anteile!$B$31/'Abs3'!$M$2107*'Abs3'!M76,0)</f>
        <v>0</v>
      </c>
      <c r="O76" s="27"/>
      <c r="P76" s="25">
        <f t="shared" ca="1" si="9"/>
        <v>0</v>
      </c>
    </row>
    <row r="77" spans="1:16" x14ac:dyDescent="0.25">
      <c r="A77" s="9">
        <f>Gmden!A76</f>
        <v>10606</v>
      </c>
      <c r="B77" s="9">
        <f t="shared" si="5"/>
        <v>1</v>
      </c>
      <c r="C77" s="9">
        <f t="shared" si="6"/>
        <v>0</v>
      </c>
      <c r="D77" s="7" t="str">
        <f>Gmden!D76</f>
        <v>Mattersburg</v>
      </c>
      <c r="E77" s="8">
        <f>Gmden!E76</f>
        <v>7167</v>
      </c>
      <c r="F77" s="40">
        <f>Gmden!N76</f>
        <v>0</v>
      </c>
      <c r="G77" s="8">
        <f t="shared" si="7"/>
        <v>0</v>
      </c>
      <c r="H77" s="25">
        <f>ROUND(Anteile!$B$29/'Abs3'!$G$2107*'Abs3'!G77,0)</f>
        <v>0</v>
      </c>
      <c r="I77" s="40">
        <f>Gmden!O76</f>
        <v>0</v>
      </c>
      <c r="J77" s="8">
        <f t="shared" si="8"/>
        <v>0</v>
      </c>
      <c r="K77" s="25">
        <f>ROUND(Anteile!$B$30/'Abs3'!$J$2107*'Abs3'!J77,0)</f>
        <v>0</v>
      </c>
      <c r="L77" s="8">
        <f>Gmden!M76</f>
        <v>7979429.9839137485</v>
      </c>
      <c r="M77" s="8">
        <f ca="1">IF(AND(E77&gt;10000,Gmden!J76=500,Gmden!K76=500),MAX(0,OFFSET('Fk Abs3'!$E$7,'Abs3'!C77,0)*0.95*E77-L77),0)</f>
        <v>0</v>
      </c>
      <c r="N77" s="25">
        <f ca="1">ROUND(Anteile!$B$31/'Abs3'!$M$2107*'Abs3'!M77,0)</f>
        <v>0</v>
      </c>
      <c r="O77" s="27"/>
      <c r="P77" s="25">
        <f t="shared" ca="1" si="9"/>
        <v>0</v>
      </c>
    </row>
    <row r="78" spans="1:16" x14ac:dyDescent="0.25">
      <c r="A78" s="9">
        <f>Gmden!A77</f>
        <v>10607</v>
      </c>
      <c r="B78" s="9">
        <f t="shared" si="5"/>
        <v>1</v>
      </c>
      <c r="C78" s="9">
        <f t="shared" si="6"/>
        <v>0</v>
      </c>
      <c r="D78" s="7" t="str">
        <f>Gmden!D77</f>
        <v>Neudörfl</v>
      </c>
      <c r="E78" s="8">
        <f>Gmden!E77</f>
        <v>4375</v>
      </c>
      <c r="F78" s="40">
        <f>Gmden!N77</f>
        <v>0</v>
      </c>
      <c r="G78" s="8">
        <f t="shared" si="7"/>
        <v>0</v>
      </c>
      <c r="H78" s="25">
        <f>ROUND(Anteile!$B$29/'Abs3'!$G$2107*'Abs3'!G78,0)</f>
        <v>0</v>
      </c>
      <c r="I78" s="40">
        <f>Gmden!O77</f>
        <v>0</v>
      </c>
      <c r="J78" s="8">
        <f t="shared" si="8"/>
        <v>0</v>
      </c>
      <c r="K78" s="25">
        <f>ROUND(Anteile!$B$30/'Abs3'!$J$2107*'Abs3'!J78,0)</f>
        <v>0</v>
      </c>
      <c r="L78" s="8">
        <f>Gmden!M77</f>
        <v>5235755.9820379922</v>
      </c>
      <c r="M78" s="8">
        <f ca="1">IF(AND(E78&gt;10000,Gmden!J77=500,Gmden!K77=500),MAX(0,OFFSET('Fk Abs3'!$E$7,'Abs3'!C78,0)*0.95*E78-L78),0)</f>
        <v>0</v>
      </c>
      <c r="N78" s="25">
        <f ca="1">ROUND(Anteile!$B$31/'Abs3'!$M$2107*'Abs3'!M78,0)</f>
        <v>0</v>
      </c>
      <c r="O78" s="27"/>
      <c r="P78" s="25">
        <f t="shared" ca="1" si="9"/>
        <v>0</v>
      </c>
    </row>
    <row r="79" spans="1:16" x14ac:dyDescent="0.25">
      <c r="A79" s="9">
        <f>Gmden!A78</f>
        <v>10608</v>
      </c>
      <c r="B79" s="9">
        <f t="shared" si="5"/>
        <v>1</v>
      </c>
      <c r="C79" s="9">
        <f t="shared" si="6"/>
        <v>0</v>
      </c>
      <c r="D79" s="7" t="str">
        <f>Gmden!D78</f>
        <v>Pöttelsdorf</v>
      </c>
      <c r="E79" s="8">
        <f>Gmden!E78</f>
        <v>715</v>
      </c>
      <c r="F79" s="40">
        <f>Gmden!N78</f>
        <v>0</v>
      </c>
      <c r="G79" s="8">
        <f t="shared" si="7"/>
        <v>0</v>
      </c>
      <c r="H79" s="25">
        <f>ROUND(Anteile!$B$29/'Abs3'!$G$2107*'Abs3'!G79,0)</f>
        <v>0</v>
      </c>
      <c r="I79" s="40">
        <f>Gmden!O78</f>
        <v>0</v>
      </c>
      <c r="J79" s="8">
        <f t="shared" si="8"/>
        <v>0</v>
      </c>
      <c r="K79" s="25">
        <f>ROUND(Anteile!$B$30/'Abs3'!$J$2107*'Abs3'!J79,0)</f>
        <v>0</v>
      </c>
      <c r="L79" s="8">
        <f>Gmden!M78</f>
        <v>1065285.587419875</v>
      </c>
      <c r="M79" s="8">
        <f ca="1">IF(AND(E79&gt;10000,Gmden!J78=500,Gmden!K78=500),MAX(0,OFFSET('Fk Abs3'!$E$7,'Abs3'!C79,0)*0.95*E79-L79),0)</f>
        <v>0</v>
      </c>
      <c r="N79" s="25">
        <f ca="1">ROUND(Anteile!$B$31/'Abs3'!$M$2107*'Abs3'!M79,0)</f>
        <v>0</v>
      </c>
      <c r="O79" s="27"/>
      <c r="P79" s="25">
        <f t="shared" ca="1" si="9"/>
        <v>0</v>
      </c>
    </row>
    <row r="80" spans="1:16" x14ac:dyDescent="0.25">
      <c r="A80" s="9">
        <f>Gmden!A79</f>
        <v>10609</v>
      </c>
      <c r="B80" s="9">
        <f t="shared" si="5"/>
        <v>1</v>
      </c>
      <c r="C80" s="9">
        <f t="shared" si="6"/>
        <v>0</v>
      </c>
      <c r="D80" s="7" t="str">
        <f>Gmden!D79</f>
        <v>Pöttsching</v>
      </c>
      <c r="E80" s="8">
        <f>Gmden!E79</f>
        <v>2900</v>
      </c>
      <c r="F80" s="40">
        <f>Gmden!N79</f>
        <v>0</v>
      </c>
      <c r="G80" s="8">
        <f t="shared" si="7"/>
        <v>0</v>
      </c>
      <c r="H80" s="25">
        <f>ROUND(Anteile!$B$29/'Abs3'!$G$2107*'Abs3'!G80,0)</f>
        <v>0</v>
      </c>
      <c r="I80" s="40">
        <f>Gmden!O79</f>
        <v>0</v>
      </c>
      <c r="J80" s="8">
        <f t="shared" si="8"/>
        <v>0</v>
      </c>
      <c r="K80" s="25">
        <f>ROUND(Anteile!$B$30/'Abs3'!$J$2107*'Abs3'!J80,0)</f>
        <v>0</v>
      </c>
      <c r="L80" s="8">
        <f>Gmden!M79</f>
        <v>2737933.6563945138</v>
      </c>
      <c r="M80" s="8">
        <f ca="1">IF(AND(E80&gt;10000,Gmden!J79=500,Gmden!K79=500),MAX(0,OFFSET('Fk Abs3'!$E$7,'Abs3'!C80,0)*0.95*E80-L80),0)</f>
        <v>0</v>
      </c>
      <c r="N80" s="25">
        <f ca="1">ROUND(Anteile!$B$31/'Abs3'!$M$2107*'Abs3'!M80,0)</f>
        <v>0</v>
      </c>
      <c r="O80" s="27"/>
      <c r="P80" s="25">
        <f t="shared" ca="1" si="9"/>
        <v>0</v>
      </c>
    </row>
    <row r="81" spans="1:16" x14ac:dyDescent="0.25">
      <c r="A81" s="9">
        <f>Gmden!A80</f>
        <v>10610</v>
      </c>
      <c r="B81" s="9">
        <f t="shared" si="5"/>
        <v>1</v>
      </c>
      <c r="C81" s="9">
        <f t="shared" si="6"/>
        <v>0</v>
      </c>
      <c r="D81" s="7" t="str">
        <f>Gmden!D80</f>
        <v>Rohrbach bei Mattersburg</v>
      </c>
      <c r="E81" s="8">
        <f>Gmden!E80</f>
        <v>2712</v>
      </c>
      <c r="F81" s="40">
        <f>Gmden!N80</f>
        <v>0</v>
      </c>
      <c r="G81" s="8">
        <f t="shared" si="7"/>
        <v>0</v>
      </c>
      <c r="H81" s="25">
        <f>ROUND(Anteile!$B$29/'Abs3'!$G$2107*'Abs3'!G81,0)</f>
        <v>0</v>
      </c>
      <c r="I81" s="40">
        <f>Gmden!O80</f>
        <v>0</v>
      </c>
      <c r="J81" s="8">
        <f t="shared" si="8"/>
        <v>0</v>
      </c>
      <c r="K81" s="25">
        <f>ROUND(Anteile!$B$30/'Abs3'!$J$2107*'Abs3'!J81,0)</f>
        <v>0</v>
      </c>
      <c r="L81" s="8">
        <f>Gmden!M80</f>
        <v>2432028.6069005262</v>
      </c>
      <c r="M81" s="8">
        <f ca="1">IF(AND(E81&gt;10000,Gmden!J80=500,Gmden!K80=500),MAX(0,OFFSET('Fk Abs3'!$E$7,'Abs3'!C81,0)*0.95*E81-L81),0)</f>
        <v>0</v>
      </c>
      <c r="N81" s="25">
        <f ca="1">ROUND(Anteile!$B$31/'Abs3'!$M$2107*'Abs3'!M81,0)</f>
        <v>0</v>
      </c>
      <c r="O81" s="27"/>
      <c r="P81" s="25">
        <f t="shared" ca="1" si="9"/>
        <v>0</v>
      </c>
    </row>
    <row r="82" spans="1:16" x14ac:dyDescent="0.25">
      <c r="A82" s="9">
        <f>Gmden!A81</f>
        <v>10611</v>
      </c>
      <c r="B82" s="9">
        <f t="shared" si="5"/>
        <v>1</v>
      </c>
      <c r="C82" s="9">
        <f t="shared" si="6"/>
        <v>0</v>
      </c>
      <c r="D82" s="7" t="str">
        <f>Gmden!D81</f>
        <v>Bad Sauerbrunn</v>
      </c>
      <c r="E82" s="8">
        <f>Gmden!E81</f>
        <v>2162</v>
      </c>
      <c r="F82" s="40">
        <f>Gmden!N81</f>
        <v>0</v>
      </c>
      <c r="G82" s="8">
        <f t="shared" si="7"/>
        <v>0</v>
      </c>
      <c r="H82" s="25">
        <f>ROUND(Anteile!$B$29/'Abs3'!$G$2107*'Abs3'!G82,0)</f>
        <v>0</v>
      </c>
      <c r="I82" s="40">
        <f>Gmden!O81</f>
        <v>0</v>
      </c>
      <c r="J82" s="8">
        <f t="shared" si="8"/>
        <v>0</v>
      </c>
      <c r="K82" s="25">
        <f>ROUND(Anteile!$B$30/'Abs3'!$J$2107*'Abs3'!J82,0)</f>
        <v>0</v>
      </c>
      <c r="L82" s="8">
        <f>Gmden!M81</f>
        <v>2188000.4577797325</v>
      </c>
      <c r="M82" s="8">
        <f ca="1">IF(AND(E82&gt;10000,Gmden!J81=500,Gmden!K81=500),MAX(0,OFFSET('Fk Abs3'!$E$7,'Abs3'!C82,0)*0.95*E82-L82),0)</f>
        <v>0</v>
      </c>
      <c r="N82" s="25">
        <f ca="1">ROUND(Anteile!$B$31/'Abs3'!$M$2107*'Abs3'!M82,0)</f>
        <v>0</v>
      </c>
      <c r="O82" s="27"/>
      <c r="P82" s="25">
        <f t="shared" ca="1" si="9"/>
        <v>0</v>
      </c>
    </row>
    <row r="83" spans="1:16" x14ac:dyDescent="0.25">
      <c r="A83" s="9">
        <f>Gmden!A82</f>
        <v>10612</v>
      </c>
      <c r="B83" s="9">
        <f t="shared" si="5"/>
        <v>1</v>
      </c>
      <c r="C83" s="9">
        <f t="shared" si="6"/>
        <v>0</v>
      </c>
      <c r="D83" s="7" t="str">
        <f>Gmden!D82</f>
        <v>Schattendorf</v>
      </c>
      <c r="E83" s="8">
        <f>Gmden!E82</f>
        <v>2418</v>
      </c>
      <c r="F83" s="40">
        <f>Gmden!N82</f>
        <v>0</v>
      </c>
      <c r="G83" s="8">
        <f t="shared" si="7"/>
        <v>0</v>
      </c>
      <c r="H83" s="25">
        <f>ROUND(Anteile!$B$29/'Abs3'!$G$2107*'Abs3'!G83,0)</f>
        <v>0</v>
      </c>
      <c r="I83" s="40">
        <f>Gmden!O82</f>
        <v>0</v>
      </c>
      <c r="J83" s="8">
        <f t="shared" si="8"/>
        <v>0</v>
      </c>
      <c r="K83" s="25">
        <f>ROUND(Anteile!$B$30/'Abs3'!$J$2107*'Abs3'!J83,0)</f>
        <v>0</v>
      </c>
      <c r="L83" s="8">
        <f>Gmden!M82</f>
        <v>2036460.2359818115</v>
      </c>
      <c r="M83" s="8">
        <f ca="1">IF(AND(E83&gt;10000,Gmden!J82=500,Gmden!K82=500),MAX(0,OFFSET('Fk Abs3'!$E$7,'Abs3'!C83,0)*0.95*E83-L83),0)</f>
        <v>0</v>
      </c>
      <c r="N83" s="25">
        <f ca="1">ROUND(Anteile!$B$31/'Abs3'!$M$2107*'Abs3'!M83,0)</f>
        <v>0</v>
      </c>
      <c r="O83" s="27"/>
      <c r="P83" s="25">
        <f t="shared" ca="1" si="9"/>
        <v>0</v>
      </c>
    </row>
    <row r="84" spans="1:16" x14ac:dyDescent="0.25">
      <c r="A84" s="9">
        <f>Gmden!A83</f>
        <v>10613</v>
      </c>
      <c r="B84" s="9">
        <f t="shared" si="5"/>
        <v>1</v>
      </c>
      <c r="C84" s="9">
        <f t="shared" si="6"/>
        <v>0</v>
      </c>
      <c r="D84" s="7" t="str">
        <f>Gmden!D83</f>
        <v>Sieggraben</v>
      </c>
      <c r="E84" s="8">
        <f>Gmden!E83</f>
        <v>1278</v>
      </c>
      <c r="F84" s="40">
        <f>Gmden!N83</f>
        <v>0</v>
      </c>
      <c r="G84" s="8">
        <f t="shared" si="7"/>
        <v>0</v>
      </c>
      <c r="H84" s="25">
        <f>ROUND(Anteile!$B$29/'Abs3'!$G$2107*'Abs3'!G84,0)</f>
        <v>0</v>
      </c>
      <c r="I84" s="40">
        <f>Gmden!O83</f>
        <v>0</v>
      </c>
      <c r="J84" s="8">
        <f t="shared" si="8"/>
        <v>0</v>
      </c>
      <c r="K84" s="25">
        <f>ROUND(Anteile!$B$30/'Abs3'!$J$2107*'Abs3'!J84,0)</f>
        <v>0</v>
      </c>
      <c r="L84" s="8">
        <f>Gmden!M83</f>
        <v>1152361.5092300973</v>
      </c>
      <c r="M84" s="8">
        <f ca="1">IF(AND(E84&gt;10000,Gmden!J83=500,Gmden!K83=500),MAX(0,OFFSET('Fk Abs3'!$E$7,'Abs3'!C84,0)*0.95*E84-L84),0)</f>
        <v>0</v>
      </c>
      <c r="N84" s="25">
        <f ca="1">ROUND(Anteile!$B$31/'Abs3'!$M$2107*'Abs3'!M84,0)</f>
        <v>0</v>
      </c>
      <c r="O84" s="27"/>
      <c r="P84" s="25">
        <f t="shared" ca="1" si="9"/>
        <v>0</v>
      </c>
    </row>
    <row r="85" spans="1:16" x14ac:dyDescent="0.25">
      <c r="A85" s="9">
        <f>Gmden!A84</f>
        <v>10614</v>
      </c>
      <c r="B85" s="9">
        <f t="shared" si="5"/>
        <v>1</v>
      </c>
      <c r="C85" s="9">
        <f t="shared" si="6"/>
        <v>0</v>
      </c>
      <c r="D85" s="7" t="str">
        <f>Gmden!D84</f>
        <v>Sigleß</v>
      </c>
      <c r="E85" s="8">
        <f>Gmden!E84</f>
        <v>1186</v>
      </c>
      <c r="F85" s="40">
        <f>Gmden!N84</f>
        <v>0</v>
      </c>
      <c r="G85" s="8">
        <f t="shared" si="7"/>
        <v>0</v>
      </c>
      <c r="H85" s="25">
        <f>ROUND(Anteile!$B$29/'Abs3'!$G$2107*'Abs3'!G85,0)</f>
        <v>0</v>
      </c>
      <c r="I85" s="40">
        <f>Gmden!O84</f>
        <v>0</v>
      </c>
      <c r="J85" s="8">
        <f t="shared" si="8"/>
        <v>0</v>
      </c>
      <c r="K85" s="25">
        <f>ROUND(Anteile!$B$30/'Abs3'!$J$2107*'Abs3'!J85,0)</f>
        <v>0</v>
      </c>
      <c r="L85" s="8">
        <f>Gmden!M84</f>
        <v>1039761.9782380241</v>
      </c>
      <c r="M85" s="8">
        <f ca="1">IF(AND(E85&gt;10000,Gmden!J84=500,Gmden!K84=500),MAX(0,OFFSET('Fk Abs3'!$E$7,'Abs3'!C85,0)*0.95*E85-L85),0)</f>
        <v>0</v>
      </c>
      <c r="N85" s="25">
        <f ca="1">ROUND(Anteile!$B$31/'Abs3'!$M$2107*'Abs3'!M85,0)</f>
        <v>0</v>
      </c>
      <c r="O85" s="27"/>
      <c r="P85" s="25">
        <f t="shared" ca="1" si="9"/>
        <v>0</v>
      </c>
    </row>
    <row r="86" spans="1:16" x14ac:dyDescent="0.25">
      <c r="A86" s="9">
        <f>Gmden!A85</f>
        <v>10615</v>
      </c>
      <c r="B86" s="9">
        <f t="shared" si="5"/>
        <v>1</v>
      </c>
      <c r="C86" s="9">
        <f t="shared" si="6"/>
        <v>0</v>
      </c>
      <c r="D86" s="7" t="str">
        <f>Gmden!D85</f>
        <v>Wiesen</v>
      </c>
      <c r="E86" s="8">
        <f>Gmden!E85</f>
        <v>2720</v>
      </c>
      <c r="F86" s="40">
        <f>Gmden!N85</f>
        <v>0</v>
      </c>
      <c r="G86" s="8">
        <f t="shared" si="7"/>
        <v>0</v>
      </c>
      <c r="H86" s="25">
        <f>ROUND(Anteile!$B$29/'Abs3'!$G$2107*'Abs3'!G86,0)</f>
        <v>0</v>
      </c>
      <c r="I86" s="40">
        <f>Gmden!O85</f>
        <v>0</v>
      </c>
      <c r="J86" s="8">
        <f t="shared" si="8"/>
        <v>0</v>
      </c>
      <c r="K86" s="25">
        <f>ROUND(Anteile!$B$30/'Abs3'!$J$2107*'Abs3'!J86,0)</f>
        <v>0</v>
      </c>
      <c r="L86" s="8">
        <f>Gmden!M85</f>
        <v>2307415.7761687022</v>
      </c>
      <c r="M86" s="8">
        <f ca="1">IF(AND(E86&gt;10000,Gmden!J85=500,Gmden!K85=500),MAX(0,OFFSET('Fk Abs3'!$E$7,'Abs3'!C86,0)*0.95*E86-L86),0)</f>
        <v>0</v>
      </c>
      <c r="N86" s="25">
        <f ca="1">ROUND(Anteile!$B$31/'Abs3'!$M$2107*'Abs3'!M86,0)</f>
        <v>0</v>
      </c>
      <c r="O86" s="27"/>
      <c r="P86" s="25">
        <f t="shared" ca="1" si="9"/>
        <v>0</v>
      </c>
    </row>
    <row r="87" spans="1:16" x14ac:dyDescent="0.25">
      <c r="A87" s="9">
        <f>Gmden!A86</f>
        <v>10616</v>
      </c>
      <c r="B87" s="9">
        <f t="shared" si="5"/>
        <v>1</v>
      </c>
      <c r="C87" s="9">
        <f t="shared" si="6"/>
        <v>0</v>
      </c>
      <c r="D87" s="7" t="str">
        <f>Gmden!D86</f>
        <v>Antau</v>
      </c>
      <c r="E87" s="8">
        <f>Gmden!E86</f>
        <v>768</v>
      </c>
      <c r="F87" s="40">
        <f>Gmden!N86</f>
        <v>0</v>
      </c>
      <c r="G87" s="8">
        <f t="shared" si="7"/>
        <v>0</v>
      </c>
      <c r="H87" s="25">
        <f>ROUND(Anteile!$B$29/'Abs3'!$G$2107*'Abs3'!G87,0)</f>
        <v>0</v>
      </c>
      <c r="I87" s="40">
        <f>Gmden!O86</f>
        <v>0</v>
      </c>
      <c r="J87" s="8">
        <f t="shared" si="8"/>
        <v>0</v>
      </c>
      <c r="K87" s="25">
        <f>ROUND(Anteile!$B$30/'Abs3'!$J$2107*'Abs3'!J87,0)</f>
        <v>0</v>
      </c>
      <c r="L87" s="8">
        <f>Gmden!M86</f>
        <v>699099.29455500806</v>
      </c>
      <c r="M87" s="8">
        <f ca="1">IF(AND(E87&gt;10000,Gmden!J86=500,Gmden!K86=500),MAX(0,OFFSET('Fk Abs3'!$E$7,'Abs3'!C87,0)*0.95*E87-L87),0)</f>
        <v>0</v>
      </c>
      <c r="N87" s="25">
        <f ca="1">ROUND(Anteile!$B$31/'Abs3'!$M$2107*'Abs3'!M87,0)</f>
        <v>0</v>
      </c>
      <c r="O87" s="27"/>
      <c r="P87" s="25">
        <f t="shared" ca="1" si="9"/>
        <v>0</v>
      </c>
    </row>
    <row r="88" spans="1:16" x14ac:dyDescent="0.25">
      <c r="A88" s="9">
        <f>Gmden!A87</f>
        <v>10617</v>
      </c>
      <c r="B88" s="9">
        <f t="shared" si="5"/>
        <v>1</v>
      </c>
      <c r="C88" s="9">
        <f t="shared" si="6"/>
        <v>0</v>
      </c>
      <c r="D88" s="7" t="str">
        <f>Gmden!D87</f>
        <v>Baumgarten</v>
      </c>
      <c r="E88" s="8">
        <f>Gmden!E87</f>
        <v>873</v>
      </c>
      <c r="F88" s="40">
        <f>Gmden!N87</f>
        <v>0</v>
      </c>
      <c r="G88" s="8">
        <f t="shared" si="7"/>
        <v>0</v>
      </c>
      <c r="H88" s="25">
        <f>ROUND(Anteile!$B$29/'Abs3'!$G$2107*'Abs3'!G88,0)</f>
        <v>0</v>
      </c>
      <c r="I88" s="40">
        <f>Gmden!O87</f>
        <v>0</v>
      </c>
      <c r="J88" s="8">
        <f t="shared" si="8"/>
        <v>0</v>
      </c>
      <c r="K88" s="25">
        <f>ROUND(Anteile!$B$30/'Abs3'!$J$2107*'Abs3'!J88,0)</f>
        <v>0</v>
      </c>
      <c r="L88" s="8">
        <f>Gmden!M87</f>
        <v>782495.47068802267</v>
      </c>
      <c r="M88" s="8">
        <f ca="1">IF(AND(E88&gt;10000,Gmden!J87=500,Gmden!K87=500),MAX(0,OFFSET('Fk Abs3'!$E$7,'Abs3'!C88,0)*0.95*E88-L88),0)</f>
        <v>0</v>
      </c>
      <c r="N88" s="25">
        <f ca="1">ROUND(Anteile!$B$31/'Abs3'!$M$2107*'Abs3'!M88,0)</f>
        <v>0</v>
      </c>
      <c r="O88" s="27"/>
      <c r="P88" s="25">
        <f t="shared" ca="1" si="9"/>
        <v>0</v>
      </c>
    </row>
    <row r="89" spans="1:16" x14ac:dyDescent="0.25">
      <c r="A89" s="9">
        <f>Gmden!A88</f>
        <v>10618</v>
      </c>
      <c r="B89" s="9">
        <f t="shared" si="5"/>
        <v>1</v>
      </c>
      <c r="C89" s="9">
        <f t="shared" si="6"/>
        <v>0</v>
      </c>
      <c r="D89" s="7" t="str">
        <f>Gmden!D88</f>
        <v>Zemendorf-Stöttera</v>
      </c>
      <c r="E89" s="8">
        <f>Gmden!E88</f>
        <v>1282</v>
      </c>
      <c r="F89" s="40">
        <f>Gmden!N88</f>
        <v>0</v>
      </c>
      <c r="G89" s="8">
        <f t="shared" si="7"/>
        <v>0</v>
      </c>
      <c r="H89" s="25">
        <f>ROUND(Anteile!$B$29/'Abs3'!$G$2107*'Abs3'!G89,0)</f>
        <v>0</v>
      </c>
      <c r="I89" s="40">
        <f>Gmden!O88</f>
        <v>0</v>
      </c>
      <c r="J89" s="8">
        <f t="shared" si="8"/>
        <v>0</v>
      </c>
      <c r="K89" s="25">
        <f>ROUND(Anteile!$B$30/'Abs3'!$J$2107*'Abs3'!J89,0)</f>
        <v>0</v>
      </c>
      <c r="L89" s="8">
        <f>Gmden!M88</f>
        <v>1151075.9256160907</v>
      </c>
      <c r="M89" s="8">
        <f ca="1">IF(AND(E89&gt;10000,Gmden!J88=500,Gmden!K88=500),MAX(0,OFFSET('Fk Abs3'!$E$7,'Abs3'!C89,0)*0.95*E89-L89),0)</f>
        <v>0</v>
      </c>
      <c r="N89" s="25">
        <f ca="1">ROUND(Anteile!$B$31/'Abs3'!$M$2107*'Abs3'!M89,0)</f>
        <v>0</v>
      </c>
      <c r="O89" s="27"/>
      <c r="P89" s="25">
        <f t="shared" ca="1" si="9"/>
        <v>0</v>
      </c>
    </row>
    <row r="90" spans="1:16" x14ac:dyDescent="0.25">
      <c r="A90" s="9">
        <f>Gmden!A89</f>
        <v>10619</v>
      </c>
      <c r="B90" s="9">
        <f t="shared" si="5"/>
        <v>1</v>
      </c>
      <c r="C90" s="9">
        <f t="shared" si="6"/>
        <v>0</v>
      </c>
      <c r="D90" s="7" t="str">
        <f>Gmden!D89</f>
        <v>Krensdorf</v>
      </c>
      <c r="E90" s="8">
        <f>Gmden!E89</f>
        <v>612</v>
      </c>
      <c r="F90" s="40">
        <f>Gmden!N89</f>
        <v>0</v>
      </c>
      <c r="G90" s="8">
        <f t="shared" si="7"/>
        <v>0</v>
      </c>
      <c r="H90" s="25">
        <f>ROUND(Anteile!$B$29/'Abs3'!$G$2107*'Abs3'!G90,0)</f>
        <v>0</v>
      </c>
      <c r="I90" s="40">
        <f>Gmden!O89</f>
        <v>0</v>
      </c>
      <c r="J90" s="8">
        <f t="shared" si="8"/>
        <v>0</v>
      </c>
      <c r="K90" s="25">
        <f>ROUND(Anteile!$B$30/'Abs3'!$J$2107*'Abs3'!J90,0)</f>
        <v>0</v>
      </c>
      <c r="L90" s="8">
        <f>Gmden!M89</f>
        <v>497557.1600757626</v>
      </c>
      <c r="M90" s="8">
        <f ca="1">IF(AND(E90&gt;10000,Gmden!J89=500,Gmden!K89=500),MAX(0,OFFSET('Fk Abs3'!$E$7,'Abs3'!C90,0)*0.95*E90-L90),0)</f>
        <v>0</v>
      </c>
      <c r="N90" s="25">
        <f ca="1">ROUND(Anteile!$B$31/'Abs3'!$M$2107*'Abs3'!M90,0)</f>
        <v>0</v>
      </c>
      <c r="O90" s="27"/>
      <c r="P90" s="25">
        <f t="shared" ca="1" si="9"/>
        <v>0</v>
      </c>
    </row>
    <row r="91" spans="1:16" x14ac:dyDescent="0.25">
      <c r="A91" s="9">
        <f>Gmden!A90</f>
        <v>10701</v>
      </c>
      <c r="B91" s="9">
        <f t="shared" si="5"/>
        <v>1</v>
      </c>
      <c r="C91" s="9">
        <f t="shared" si="6"/>
        <v>0</v>
      </c>
      <c r="D91" s="7" t="str">
        <f>Gmden!D90</f>
        <v>Andau</v>
      </c>
      <c r="E91" s="8">
        <f>Gmden!E90</f>
        <v>2343</v>
      </c>
      <c r="F91" s="40">
        <f>Gmden!N90</f>
        <v>0</v>
      </c>
      <c r="G91" s="8">
        <f t="shared" si="7"/>
        <v>0</v>
      </c>
      <c r="H91" s="25">
        <f>ROUND(Anteile!$B$29/'Abs3'!$G$2107*'Abs3'!G91,0)</f>
        <v>0</v>
      </c>
      <c r="I91" s="40">
        <f>Gmden!O90</f>
        <v>0</v>
      </c>
      <c r="J91" s="8">
        <f t="shared" si="8"/>
        <v>0</v>
      </c>
      <c r="K91" s="25">
        <f>ROUND(Anteile!$B$30/'Abs3'!$J$2107*'Abs3'!J91,0)</f>
        <v>0</v>
      </c>
      <c r="L91" s="8">
        <f>Gmden!M90</f>
        <v>2173552.0978130153</v>
      </c>
      <c r="M91" s="8">
        <f ca="1">IF(AND(E91&gt;10000,Gmden!J90=500,Gmden!K90=500),MAX(0,OFFSET('Fk Abs3'!$E$7,'Abs3'!C91,0)*0.95*E91-L91),0)</f>
        <v>0</v>
      </c>
      <c r="N91" s="25">
        <f ca="1">ROUND(Anteile!$B$31/'Abs3'!$M$2107*'Abs3'!M91,0)</f>
        <v>0</v>
      </c>
      <c r="O91" s="27"/>
      <c r="P91" s="25">
        <f t="shared" ca="1" si="9"/>
        <v>0</v>
      </c>
    </row>
    <row r="92" spans="1:16" x14ac:dyDescent="0.25">
      <c r="A92" s="9">
        <f>Gmden!A91</f>
        <v>10702</v>
      </c>
      <c r="B92" s="9">
        <f t="shared" si="5"/>
        <v>1</v>
      </c>
      <c r="C92" s="9">
        <f t="shared" si="6"/>
        <v>0</v>
      </c>
      <c r="D92" s="7" t="str">
        <f>Gmden!D91</f>
        <v>Apetlon</v>
      </c>
      <c r="E92" s="8">
        <f>Gmden!E91</f>
        <v>1776</v>
      </c>
      <c r="F92" s="40">
        <f>Gmden!N91</f>
        <v>0</v>
      </c>
      <c r="G92" s="8">
        <f t="shared" si="7"/>
        <v>0</v>
      </c>
      <c r="H92" s="25">
        <f>ROUND(Anteile!$B$29/'Abs3'!$G$2107*'Abs3'!G92,0)</f>
        <v>0</v>
      </c>
      <c r="I92" s="40">
        <f>Gmden!O91</f>
        <v>0</v>
      </c>
      <c r="J92" s="8">
        <f t="shared" si="8"/>
        <v>0</v>
      </c>
      <c r="K92" s="25">
        <f>ROUND(Anteile!$B$30/'Abs3'!$J$2107*'Abs3'!J92,0)</f>
        <v>0</v>
      </c>
      <c r="L92" s="8">
        <f>Gmden!M91</f>
        <v>1588082.0383063301</v>
      </c>
      <c r="M92" s="8">
        <f ca="1">IF(AND(E92&gt;10000,Gmden!J91=500,Gmden!K91=500),MAX(0,OFFSET('Fk Abs3'!$E$7,'Abs3'!C92,0)*0.95*E92-L92),0)</f>
        <v>0</v>
      </c>
      <c r="N92" s="25">
        <f ca="1">ROUND(Anteile!$B$31/'Abs3'!$M$2107*'Abs3'!M92,0)</f>
        <v>0</v>
      </c>
      <c r="O92" s="27"/>
      <c r="P92" s="25">
        <f t="shared" ca="1" si="9"/>
        <v>0</v>
      </c>
    </row>
    <row r="93" spans="1:16" x14ac:dyDescent="0.25">
      <c r="A93" s="9">
        <f>Gmden!A92</f>
        <v>10703</v>
      </c>
      <c r="B93" s="9">
        <f t="shared" si="5"/>
        <v>1</v>
      </c>
      <c r="C93" s="9">
        <f t="shared" si="6"/>
        <v>0</v>
      </c>
      <c r="D93" s="7" t="str">
        <f>Gmden!D92</f>
        <v>Bruckneudorf</v>
      </c>
      <c r="E93" s="8">
        <f>Gmden!E92</f>
        <v>2916</v>
      </c>
      <c r="F93" s="40">
        <f>Gmden!N92</f>
        <v>0</v>
      </c>
      <c r="G93" s="8">
        <f t="shared" si="7"/>
        <v>0</v>
      </c>
      <c r="H93" s="25">
        <f>ROUND(Anteile!$B$29/'Abs3'!$G$2107*'Abs3'!G93,0)</f>
        <v>0</v>
      </c>
      <c r="I93" s="40">
        <f>Gmden!O92</f>
        <v>0</v>
      </c>
      <c r="J93" s="8">
        <f t="shared" si="8"/>
        <v>0</v>
      </c>
      <c r="K93" s="25">
        <f>ROUND(Anteile!$B$30/'Abs3'!$J$2107*'Abs3'!J93,0)</f>
        <v>0</v>
      </c>
      <c r="L93" s="8">
        <f>Gmden!M92</f>
        <v>2597762.2647779239</v>
      </c>
      <c r="M93" s="8">
        <f ca="1">IF(AND(E93&gt;10000,Gmden!J92=500,Gmden!K92=500),MAX(0,OFFSET('Fk Abs3'!$E$7,'Abs3'!C93,0)*0.95*E93-L93),0)</f>
        <v>0</v>
      </c>
      <c r="N93" s="25">
        <f ca="1">ROUND(Anteile!$B$31/'Abs3'!$M$2107*'Abs3'!M93,0)</f>
        <v>0</v>
      </c>
      <c r="O93" s="27"/>
      <c r="P93" s="25">
        <f t="shared" ca="1" si="9"/>
        <v>0</v>
      </c>
    </row>
    <row r="94" spans="1:16" x14ac:dyDescent="0.25">
      <c r="A94" s="9">
        <f>Gmden!A93</f>
        <v>10704</v>
      </c>
      <c r="B94" s="9">
        <f t="shared" si="5"/>
        <v>1</v>
      </c>
      <c r="C94" s="9">
        <f t="shared" si="6"/>
        <v>0</v>
      </c>
      <c r="D94" s="7" t="str">
        <f>Gmden!D93</f>
        <v>Deutsch Jahrndorf</v>
      </c>
      <c r="E94" s="8">
        <f>Gmden!E93</f>
        <v>599</v>
      </c>
      <c r="F94" s="40">
        <f>Gmden!N93</f>
        <v>0</v>
      </c>
      <c r="G94" s="8">
        <f t="shared" si="7"/>
        <v>0</v>
      </c>
      <c r="H94" s="25">
        <f>ROUND(Anteile!$B$29/'Abs3'!$G$2107*'Abs3'!G94,0)</f>
        <v>0</v>
      </c>
      <c r="I94" s="40">
        <f>Gmden!O93</f>
        <v>0</v>
      </c>
      <c r="J94" s="8">
        <f t="shared" si="8"/>
        <v>0</v>
      </c>
      <c r="K94" s="25">
        <f>ROUND(Anteile!$B$30/'Abs3'!$J$2107*'Abs3'!J94,0)</f>
        <v>0</v>
      </c>
      <c r="L94" s="8">
        <f>Gmden!M93</f>
        <v>498928.62592127995</v>
      </c>
      <c r="M94" s="8">
        <f ca="1">IF(AND(E94&gt;10000,Gmden!J93=500,Gmden!K93=500),MAX(0,OFFSET('Fk Abs3'!$E$7,'Abs3'!C94,0)*0.95*E94-L94),0)</f>
        <v>0</v>
      </c>
      <c r="N94" s="25">
        <f ca="1">ROUND(Anteile!$B$31/'Abs3'!$M$2107*'Abs3'!M94,0)</f>
        <v>0</v>
      </c>
      <c r="O94" s="27"/>
      <c r="P94" s="25">
        <f t="shared" ca="1" si="9"/>
        <v>0</v>
      </c>
    </row>
    <row r="95" spans="1:16" x14ac:dyDescent="0.25">
      <c r="A95" s="9">
        <f>Gmden!A94</f>
        <v>10705</v>
      </c>
      <c r="B95" s="9">
        <f t="shared" si="5"/>
        <v>1</v>
      </c>
      <c r="C95" s="9">
        <f t="shared" si="6"/>
        <v>0</v>
      </c>
      <c r="D95" s="7" t="str">
        <f>Gmden!D94</f>
        <v>Frauenkirchen</v>
      </c>
      <c r="E95" s="8">
        <f>Gmden!E94</f>
        <v>2841</v>
      </c>
      <c r="F95" s="40">
        <f>Gmden!N94</f>
        <v>0</v>
      </c>
      <c r="G95" s="8">
        <f t="shared" si="7"/>
        <v>0</v>
      </c>
      <c r="H95" s="25">
        <f>ROUND(Anteile!$B$29/'Abs3'!$G$2107*'Abs3'!G95,0)</f>
        <v>0</v>
      </c>
      <c r="I95" s="40">
        <f>Gmden!O94</f>
        <v>0</v>
      </c>
      <c r="J95" s="8">
        <f t="shared" si="8"/>
        <v>0</v>
      </c>
      <c r="K95" s="25">
        <f>ROUND(Anteile!$B$30/'Abs3'!$J$2107*'Abs3'!J95,0)</f>
        <v>0</v>
      </c>
      <c r="L95" s="8">
        <f>Gmden!M94</f>
        <v>3151269.9862587973</v>
      </c>
      <c r="M95" s="8">
        <f ca="1">IF(AND(E95&gt;10000,Gmden!J94=500,Gmden!K94=500),MAX(0,OFFSET('Fk Abs3'!$E$7,'Abs3'!C95,0)*0.95*E95-L95),0)</f>
        <v>0</v>
      </c>
      <c r="N95" s="25">
        <f ca="1">ROUND(Anteile!$B$31/'Abs3'!$M$2107*'Abs3'!M95,0)</f>
        <v>0</v>
      </c>
      <c r="O95" s="27"/>
      <c r="P95" s="25">
        <f t="shared" ca="1" si="9"/>
        <v>0</v>
      </c>
    </row>
    <row r="96" spans="1:16" x14ac:dyDescent="0.25">
      <c r="A96" s="9">
        <f>Gmden!A95</f>
        <v>10706</v>
      </c>
      <c r="B96" s="9">
        <f t="shared" si="5"/>
        <v>1</v>
      </c>
      <c r="C96" s="9">
        <f t="shared" si="6"/>
        <v>0</v>
      </c>
      <c r="D96" s="7" t="str">
        <f>Gmden!D95</f>
        <v>Gattendorf</v>
      </c>
      <c r="E96" s="8">
        <f>Gmden!E95</f>
        <v>1270</v>
      </c>
      <c r="F96" s="40">
        <f>Gmden!N95</f>
        <v>0</v>
      </c>
      <c r="G96" s="8">
        <f t="shared" si="7"/>
        <v>0</v>
      </c>
      <c r="H96" s="25">
        <f>ROUND(Anteile!$B$29/'Abs3'!$G$2107*'Abs3'!G96,0)</f>
        <v>0</v>
      </c>
      <c r="I96" s="40">
        <f>Gmden!O95</f>
        <v>0</v>
      </c>
      <c r="J96" s="8">
        <f t="shared" si="8"/>
        <v>0</v>
      </c>
      <c r="K96" s="25">
        <f>ROUND(Anteile!$B$30/'Abs3'!$J$2107*'Abs3'!J96,0)</f>
        <v>0</v>
      </c>
      <c r="L96" s="8">
        <f>Gmden!M95</f>
        <v>1066648.5395823123</v>
      </c>
      <c r="M96" s="8">
        <f ca="1">IF(AND(E96&gt;10000,Gmden!J95=500,Gmden!K95=500),MAX(0,OFFSET('Fk Abs3'!$E$7,'Abs3'!C96,0)*0.95*E96-L96),0)</f>
        <v>0</v>
      </c>
      <c r="N96" s="25">
        <f ca="1">ROUND(Anteile!$B$31/'Abs3'!$M$2107*'Abs3'!M96,0)</f>
        <v>0</v>
      </c>
      <c r="O96" s="27"/>
      <c r="P96" s="25">
        <f t="shared" ca="1" si="9"/>
        <v>0</v>
      </c>
    </row>
    <row r="97" spans="1:16" x14ac:dyDescent="0.25">
      <c r="A97" s="9">
        <f>Gmden!A96</f>
        <v>10707</v>
      </c>
      <c r="B97" s="9">
        <f t="shared" si="5"/>
        <v>1</v>
      </c>
      <c r="C97" s="9">
        <f t="shared" si="6"/>
        <v>0</v>
      </c>
      <c r="D97" s="7" t="str">
        <f>Gmden!D96</f>
        <v>Gols</v>
      </c>
      <c r="E97" s="8">
        <f>Gmden!E96</f>
        <v>3769</v>
      </c>
      <c r="F97" s="40">
        <f>Gmden!N96</f>
        <v>0</v>
      </c>
      <c r="G97" s="8">
        <f t="shared" si="7"/>
        <v>0</v>
      </c>
      <c r="H97" s="25">
        <f>ROUND(Anteile!$B$29/'Abs3'!$G$2107*'Abs3'!G97,0)</f>
        <v>0</v>
      </c>
      <c r="I97" s="40">
        <f>Gmden!O96</f>
        <v>0</v>
      </c>
      <c r="J97" s="8">
        <f t="shared" si="8"/>
        <v>0</v>
      </c>
      <c r="K97" s="25">
        <f>ROUND(Anteile!$B$30/'Abs3'!$J$2107*'Abs3'!J97,0)</f>
        <v>0</v>
      </c>
      <c r="L97" s="8">
        <f>Gmden!M96</f>
        <v>3944847.9900244377</v>
      </c>
      <c r="M97" s="8">
        <f ca="1">IF(AND(E97&gt;10000,Gmden!J96=500,Gmden!K96=500),MAX(0,OFFSET('Fk Abs3'!$E$7,'Abs3'!C97,0)*0.95*E97-L97),0)</f>
        <v>0</v>
      </c>
      <c r="N97" s="25">
        <f ca="1">ROUND(Anteile!$B$31/'Abs3'!$M$2107*'Abs3'!M97,0)</f>
        <v>0</v>
      </c>
      <c r="O97" s="27"/>
      <c r="P97" s="25">
        <f t="shared" ca="1" si="9"/>
        <v>0</v>
      </c>
    </row>
    <row r="98" spans="1:16" x14ac:dyDescent="0.25">
      <c r="A98" s="9">
        <f>Gmden!A97</f>
        <v>10708</v>
      </c>
      <c r="B98" s="9">
        <f t="shared" si="5"/>
        <v>1</v>
      </c>
      <c r="C98" s="9">
        <f t="shared" si="6"/>
        <v>0</v>
      </c>
      <c r="D98" s="7" t="str">
        <f>Gmden!D97</f>
        <v>Halbturn</v>
      </c>
      <c r="E98" s="8">
        <f>Gmden!E97</f>
        <v>1872</v>
      </c>
      <c r="F98" s="40">
        <f>Gmden!N97</f>
        <v>0</v>
      </c>
      <c r="G98" s="8">
        <f t="shared" si="7"/>
        <v>0</v>
      </c>
      <c r="H98" s="25">
        <f>ROUND(Anteile!$B$29/'Abs3'!$G$2107*'Abs3'!G98,0)</f>
        <v>0</v>
      </c>
      <c r="I98" s="40">
        <f>Gmden!O97</f>
        <v>0</v>
      </c>
      <c r="J98" s="8">
        <f t="shared" si="8"/>
        <v>0</v>
      </c>
      <c r="K98" s="25">
        <f>ROUND(Anteile!$B$30/'Abs3'!$J$2107*'Abs3'!J98,0)</f>
        <v>0</v>
      </c>
      <c r="L98" s="8">
        <f>Gmden!M97</f>
        <v>1683067.3566821257</v>
      </c>
      <c r="M98" s="8">
        <f ca="1">IF(AND(E98&gt;10000,Gmden!J97=500,Gmden!K97=500),MAX(0,OFFSET('Fk Abs3'!$E$7,'Abs3'!C98,0)*0.95*E98-L98),0)</f>
        <v>0</v>
      </c>
      <c r="N98" s="25">
        <f ca="1">ROUND(Anteile!$B$31/'Abs3'!$M$2107*'Abs3'!M98,0)</f>
        <v>0</v>
      </c>
      <c r="O98" s="27"/>
      <c r="P98" s="25">
        <f t="shared" ca="1" si="9"/>
        <v>0</v>
      </c>
    </row>
    <row r="99" spans="1:16" x14ac:dyDescent="0.25">
      <c r="A99" s="9">
        <f>Gmden!A98</f>
        <v>10709</v>
      </c>
      <c r="B99" s="9">
        <f t="shared" si="5"/>
        <v>1</v>
      </c>
      <c r="C99" s="9">
        <f t="shared" si="6"/>
        <v>0</v>
      </c>
      <c r="D99" s="7" t="str">
        <f>Gmden!D98</f>
        <v>Illmitz</v>
      </c>
      <c r="E99" s="8">
        <f>Gmden!E98</f>
        <v>2359</v>
      </c>
      <c r="F99" s="40">
        <f>Gmden!N98</f>
        <v>0</v>
      </c>
      <c r="G99" s="8">
        <f t="shared" si="7"/>
        <v>0</v>
      </c>
      <c r="H99" s="25">
        <f>ROUND(Anteile!$B$29/'Abs3'!$G$2107*'Abs3'!G99,0)</f>
        <v>0</v>
      </c>
      <c r="I99" s="40">
        <f>Gmden!O98</f>
        <v>0</v>
      </c>
      <c r="J99" s="8">
        <f t="shared" si="8"/>
        <v>0</v>
      </c>
      <c r="K99" s="25">
        <f>ROUND(Anteile!$B$30/'Abs3'!$J$2107*'Abs3'!J99,0)</f>
        <v>0</v>
      </c>
      <c r="L99" s="8">
        <f>Gmden!M98</f>
        <v>2364366.0753005873</v>
      </c>
      <c r="M99" s="8">
        <f ca="1">IF(AND(E99&gt;10000,Gmden!J98=500,Gmden!K98=500),MAX(0,OFFSET('Fk Abs3'!$E$7,'Abs3'!C99,0)*0.95*E99-L99),0)</f>
        <v>0</v>
      </c>
      <c r="N99" s="25">
        <f ca="1">ROUND(Anteile!$B$31/'Abs3'!$M$2107*'Abs3'!M99,0)</f>
        <v>0</v>
      </c>
      <c r="O99" s="27"/>
      <c r="P99" s="25">
        <f t="shared" ca="1" si="9"/>
        <v>0</v>
      </c>
    </row>
    <row r="100" spans="1:16" x14ac:dyDescent="0.25">
      <c r="A100" s="9">
        <f>Gmden!A99</f>
        <v>10710</v>
      </c>
      <c r="B100" s="9">
        <f t="shared" si="5"/>
        <v>1</v>
      </c>
      <c r="C100" s="9">
        <f t="shared" si="6"/>
        <v>0</v>
      </c>
      <c r="D100" s="7" t="str">
        <f>Gmden!D99</f>
        <v>Jois</v>
      </c>
      <c r="E100" s="8">
        <f>Gmden!E99</f>
        <v>1529</v>
      </c>
      <c r="F100" s="40">
        <f>Gmden!N99</f>
        <v>0</v>
      </c>
      <c r="G100" s="8">
        <f t="shared" si="7"/>
        <v>0</v>
      </c>
      <c r="H100" s="25">
        <f>ROUND(Anteile!$B$29/'Abs3'!$G$2107*'Abs3'!G100,0)</f>
        <v>0</v>
      </c>
      <c r="I100" s="40">
        <f>Gmden!O99</f>
        <v>0</v>
      </c>
      <c r="J100" s="8">
        <f t="shared" si="8"/>
        <v>0</v>
      </c>
      <c r="K100" s="25">
        <f>ROUND(Anteile!$B$30/'Abs3'!$J$2107*'Abs3'!J100,0)</f>
        <v>0</v>
      </c>
      <c r="L100" s="8">
        <f>Gmden!M99</f>
        <v>1502125.4000089548</v>
      </c>
      <c r="M100" s="8">
        <f ca="1">IF(AND(E100&gt;10000,Gmden!J99=500,Gmden!K99=500),MAX(0,OFFSET('Fk Abs3'!$E$7,'Abs3'!C100,0)*0.95*E100-L100),0)</f>
        <v>0</v>
      </c>
      <c r="N100" s="25">
        <f ca="1">ROUND(Anteile!$B$31/'Abs3'!$M$2107*'Abs3'!M100,0)</f>
        <v>0</v>
      </c>
      <c r="O100" s="27"/>
      <c r="P100" s="25">
        <f t="shared" ca="1" si="9"/>
        <v>0</v>
      </c>
    </row>
    <row r="101" spans="1:16" x14ac:dyDescent="0.25">
      <c r="A101" s="9">
        <f>Gmden!A100</f>
        <v>10711</v>
      </c>
      <c r="B101" s="9">
        <f t="shared" si="5"/>
        <v>1</v>
      </c>
      <c r="C101" s="9">
        <f t="shared" si="6"/>
        <v>0</v>
      </c>
      <c r="D101" s="7" t="str">
        <f>Gmden!D100</f>
        <v>Kittsee</v>
      </c>
      <c r="E101" s="8">
        <f>Gmden!E100</f>
        <v>2799</v>
      </c>
      <c r="F101" s="40">
        <f>Gmden!N100</f>
        <v>0</v>
      </c>
      <c r="G101" s="8">
        <f t="shared" si="7"/>
        <v>0</v>
      </c>
      <c r="H101" s="25">
        <f>ROUND(Anteile!$B$29/'Abs3'!$G$2107*'Abs3'!G101,0)</f>
        <v>0</v>
      </c>
      <c r="I101" s="40">
        <f>Gmden!O100</f>
        <v>0</v>
      </c>
      <c r="J101" s="8">
        <f t="shared" si="8"/>
        <v>0</v>
      </c>
      <c r="K101" s="25">
        <f>ROUND(Anteile!$B$30/'Abs3'!$J$2107*'Abs3'!J101,0)</f>
        <v>0</v>
      </c>
      <c r="L101" s="8">
        <f>Gmden!M100</f>
        <v>2703057.6011340986</v>
      </c>
      <c r="M101" s="8">
        <f ca="1">IF(AND(E101&gt;10000,Gmden!J100=500,Gmden!K100=500),MAX(0,OFFSET('Fk Abs3'!$E$7,'Abs3'!C101,0)*0.95*E101-L101),0)</f>
        <v>0</v>
      </c>
      <c r="N101" s="25">
        <f ca="1">ROUND(Anteile!$B$31/'Abs3'!$M$2107*'Abs3'!M101,0)</f>
        <v>0</v>
      </c>
      <c r="O101" s="27"/>
      <c r="P101" s="25">
        <f t="shared" ca="1" si="9"/>
        <v>0</v>
      </c>
    </row>
    <row r="102" spans="1:16" x14ac:dyDescent="0.25">
      <c r="A102" s="9">
        <f>Gmden!A101</f>
        <v>10712</v>
      </c>
      <c r="B102" s="9">
        <f t="shared" si="5"/>
        <v>1</v>
      </c>
      <c r="C102" s="9">
        <f t="shared" si="6"/>
        <v>0</v>
      </c>
      <c r="D102" s="7" t="str">
        <f>Gmden!D101</f>
        <v>Mönchhof</v>
      </c>
      <c r="E102" s="8">
        <f>Gmden!E101</f>
        <v>2299</v>
      </c>
      <c r="F102" s="40">
        <f>Gmden!N101</f>
        <v>0</v>
      </c>
      <c r="G102" s="8">
        <f t="shared" si="7"/>
        <v>0</v>
      </c>
      <c r="H102" s="25">
        <f>ROUND(Anteile!$B$29/'Abs3'!$G$2107*'Abs3'!G102,0)</f>
        <v>0</v>
      </c>
      <c r="I102" s="40">
        <f>Gmden!O101</f>
        <v>0</v>
      </c>
      <c r="J102" s="8">
        <f t="shared" si="8"/>
        <v>0</v>
      </c>
      <c r="K102" s="25">
        <f>ROUND(Anteile!$B$30/'Abs3'!$J$2107*'Abs3'!J102,0)</f>
        <v>0</v>
      </c>
      <c r="L102" s="8">
        <f>Gmden!M101</f>
        <v>2214624.4652477968</v>
      </c>
      <c r="M102" s="8">
        <f ca="1">IF(AND(E102&gt;10000,Gmden!J101=500,Gmden!K101=500),MAX(0,OFFSET('Fk Abs3'!$E$7,'Abs3'!C102,0)*0.95*E102-L102),0)</f>
        <v>0</v>
      </c>
      <c r="N102" s="25">
        <f ca="1">ROUND(Anteile!$B$31/'Abs3'!$M$2107*'Abs3'!M102,0)</f>
        <v>0</v>
      </c>
      <c r="O102" s="27"/>
      <c r="P102" s="25">
        <f t="shared" ca="1" si="9"/>
        <v>0</v>
      </c>
    </row>
    <row r="103" spans="1:16" x14ac:dyDescent="0.25">
      <c r="A103" s="9">
        <f>Gmden!A102</f>
        <v>10713</v>
      </c>
      <c r="B103" s="9">
        <f t="shared" si="5"/>
        <v>1</v>
      </c>
      <c r="C103" s="9">
        <f t="shared" si="6"/>
        <v>0</v>
      </c>
      <c r="D103" s="7" t="str">
        <f>Gmden!D102</f>
        <v>Neusiedl am See</v>
      </c>
      <c r="E103" s="8">
        <f>Gmden!E102</f>
        <v>7561</v>
      </c>
      <c r="F103" s="40">
        <f>Gmden!N102</f>
        <v>0</v>
      </c>
      <c r="G103" s="8">
        <f t="shared" si="7"/>
        <v>0</v>
      </c>
      <c r="H103" s="25">
        <f>ROUND(Anteile!$B$29/'Abs3'!$G$2107*'Abs3'!G103,0)</f>
        <v>0</v>
      </c>
      <c r="I103" s="40">
        <f>Gmden!O102</f>
        <v>0</v>
      </c>
      <c r="J103" s="8">
        <f t="shared" si="8"/>
        <v>0</v>
      </c>
      <c r="K103" s="25">
        <f>ROUND(Anteile!$B$30/'Abs3'!$J$2107*'Abs3'!J103,0)</f>
        <v>0</v>
      </c>
      <c r="L103" s="8">
        <f>Gmden!M102</f>
        <v>9013541.6145751774</v>
      </c>
      <c r="M103" s="8">
        <f ca="1">IF(AND(E103&gt;10000,Gmden!J102=500,Gmden!K102=500),MAX(0,OFFSET('Fk Abs3'!$E$7,'Abs3'!C103,0)*0.95*E103-L103),0)</f>
        <v>0</v>
      </c>
      <c r="N103" s="25">
        <f ca="1">ROUND(Anteile!$B$31/'Abs3'!$M$2107*'Abs3'!M103,0)</f>
        <v>0</v>
      </c>
      <c r="O103" s="27"/>
      <c r="P103" s="25">
        <f t="shared" ca="1" si="9"/>
        <v>0</v>
      </c>
    </row>
    <row r="104" spans="1:16" x14ac:dyDescent="0.25">
      <c r="A104" s="9">
        <f>Gmden!A103</f>
        <v>10714</v>
      </c>
      <c r="B104" s="9">
        <f t="shared" si="5"/>
        <v>1</v>
      </c>
      <c r="C104" s="9">
        <f t="shared" si="6"/>
        <v>0</v>
      </c>
      <c r="D104" s="7" t="str">
        <f>Gmden!D103</f>
        <v>Nickelsdorf</v>
      </c>
      <c r="E104" s="8">
        <f>Gmden!E103</f>
        <v>1706</v>
      </c>
      <c r="F104" s="40">
        <f>Gmden!N103</f>
        <v>0</v>
      </c>
      <c r="G104" s="8">
        <f t="shared" si="7"/>
        <v>0</v>
      </c>
      <c r="H104" s="25">
        <f>ROUND(Anteile!$B$29/'Abs3'!$G$2107*'Abs3'!G104,0)</f>
        <v>0</v>
      </c>
      <c r="I104" s="40">
        <f>Gmden!O103</f>
        <v>0</v>
      </c>
      <c r="J104" s="8">
        <f t="shared" si="8"/>
        <v>0</v>
      </c>
      <c r="K104" s="25">
        <f>ROUND(Anteile!$B$30/'Abs3'!$J$2107*'Abs3'!J104,0)</f>
        <v>0</v>
      </c>
      <c r="L104" s="8">
        <f>Gmden!M103</f>
        <v>1532830.225296878</v>
      </c>
      <c r="M104" s="8">
        <f ca="1">IF(AND(E104&gt;10000,Gmden!J103=500,Gmden!K103=500),MAX(0,OFFSET('Fk Abs3'!$E$7,'Abs3'!C104,0)*0.95*E104-L104),0)</f>
        <v>0</v>
      </c>
      <c r="N104" s="25">
        <f ca="1">ROUND(Anteile!$B$31/'Abs3'!$M$2107*'Abs3'!M104,0)</f>
        <v>0</v>
      </c>
      <c r="O104" s="27"/>
      <c r="P104" s="25">
        <f t="shared" ca="1" si="9"/>
        <v>0</v>
      </c>
    </row>
    <row r="105" spans="1:16" x14ac:dyDescent="0.25">
      <c r="A105" s="9">
        <f>Gmden!A104</f>
        <v>10715</v>
      </c>
      <c r="B105" s="9">
        <f t="shared" si="5"/>
        <v>1</v>
      </c>
      <c r="C105" s="9">
        <f t="shared" si="6"/>
        <v>0</v>
      </c>
      <c r="D105" s="7" t="str">
        <f>Gmden!D104</f>
        <v>Pama</v>
      </c>
      <c r="E105" s="8">
        <f>Gmden!E104</f>
        <v>1126</v>
      </c>
      <c r="F105" s="40">
        <f>Gmden!N104</f>
        <v>0</v>
      </c>
      <c r="G105" s="8">
        <f t="shared" si="7"/>
        <v>0</v>
      </c>
      <c r="H105" s="25">
        <f>ROUND(Anteile!$B$29/'Abs3'!$G$2107*'Abs3'!G105,0)</f>
        <v>0</v>
      </c>
      <c r="I105" s="40">
        <f>Gmden!O104</f>
        <v>0</v>
      </c>
      <c r="J105" s="8">
        <f t="shared" si="8"/>
        <v>0</v>
      </c>
      <c r="K105" s="25">
        <f>ROUND(Anteile!$B$30/'Abs3'!$J$2107*'Abs3'!J105,0)</f>
        <v>0</v>
      </c>
      <c r="L105" s="8">
        <f>Gmden!M104</f>
        <v>999958.02057859045</v>
      </c>
      <c r="M105" s="8">
        <f ca="1">IF(AND(E105&gt;10000,Gmden!J104=500,Gmden!K104=500),MAX(0,OFFSET('Fk Abs3'!$E$7,'Abs3'!C105,0)*0.95*E105-L105),0)</f>
        <v>0</v>
      </c>
      <c r="N105" s="25">
        <f ca="1">ROUND(Anteile!$B$31/'Abs3'!$M$2107*'Abs3'!M105,0)</f>
        <v>0</v>
      </c>
      <c r="O105" s="27"/>
      <c r="P105" s="25">
        <f t="shared" ca="1" si="9"/>
        <v>0</v>
      </c>
    </row>
    <row r="106" spans="1:16" x14ac:dyDescent="0.25">
      <c r="A106" s="9">
        <f>Gmden!A105</f>
        <v>10716</v>
      </c>
      <c r="B106" s="9">
        <f t="shared" si="5"/>
        <v>1</v>
      </c>
      <c r="C106" s="9">
        <f t="shared" si="6"/>
        <v>0</v>
      </c>
      <c r="D106" s="7" t="str">
        <f>Gmden!D105</f>
        <v>Pamhagen</v>
      </c>
      <c r="E106" s="8">
        <f>Gmden!E105</f>
        <v>1670</v>
      </c>
      <c r="F106" s="40">
        <f>Gmden!N105</f>
        <v>0</v>
      </c>
      <c r="G106" s="8">
        <f t="shared" si="7"/>
        <v>0</v>
      </c>
      <c r="H106" s="25">
        <f>ROUND(Anteile!$B$29/'Abs3'!$G$2107*'Abs3'!G106,0)</f>
        <v>0</v>
      </c>
      <c r="I106" s="40">
        <f>Gmden!O105</f>
        <v>0</v>
      </c>
      <c r="J106" s="8">
        <f t="shared" si="8"/>
        <v>0</v>
      </c>
      <c r="K106" s="25">
        <f>ROUND(Anteile!$B$30/'Abs3'!$J$2107*'Abs3'!J106,0)</f>
        <v>0</v>
      </c>
      <c r="L106" s="8">
        <f>Gmden!M105</f>
        <v>1726995.5031612716</v>
      </c>
      <c r="M106" s="8">
        <f ca="1">IF(AND(E106&gt;10000,Gmden!J105=500,Gmden!K105=500),MAX(0,OFFSET('Fk Abs3'!$E$7,'Abs3'!C106,0)*0.95*E106-L106),0)</f>
        <v>0</v>
      </c>
      <c r="N106" s="25">
        <f ca="1">ROUND(Anteile!$B$31/'Abs3'!$M$2107*'Abs3'!M106,0)</f>
        <v>0</v>
      </c>
      <c r="O106" s="27"/>
      <c r="P106" s="25">
        <f t="shared" ca="1" si="9"/>
        <v>0</v>
      </c>
    </row>
    <row r="107" spans="1:16" x14ac:dyDescent="0.25">
      <c r="A107" s="9">
        <f>Gmden!A106</f>
        <v>10717</v>
      </c>
      <c r="B107" s="9">
        <f t="shared" si="5"/>
        <v>1</v>
      </c>
      <c r="C107" s="9">
        <f t="shared" si="6"/>
        <v>0</v>
      </c>
      <c r="D107" s="7" t="str">
        <f>Gmden!D106</f>
        <v>Parndorf</v>
      </c>
      <c r="E107" s="8">
        <f>Gmden!E106</f>
        <v>4382</v>
      </c>
      <c r="F107" s="40">
        <f>Gmden!N106</f>
        <v>0</v>
      </c>
      <c r="G107" s="8">
        <f t="shared" si="7"/>
        <v>0</v>
      </c>
      <c r="H107" s="25">
        <f>ROUND(Anteile!$B$29/'Abs3'!$G$2107*'Abs3'!G107,0)</f>
        <v>0</v>
      </c>
      <c r="I107" s="40">
        <f>Gmden!O106</f>
        <v>0</v>
      </c>
      <c r="J107" s="8">
        <f t="shared" si="8"/>
        <v>0</v>
      </c>
      <c r="K107" s="25">
        <f>ROUND(Anteile!$B$30/'Abs3'!$J$2107*'Abs3'!J107,0)</f>
        <v>0</v>
      </c>
      <c r="L107" s="8">
        <f>Gmden!M106</f>
        <v>6628639.3169038314</v>
      </c>
      <c r="M107" s="8">
        <f ca="1">IF(AND(E107&gt;10000,Gmden!J106=500,Gmden!K106=500),MAX(0,OFFSET('Fk Abs3'!$E$7,'Abs3'!C107,0)*0.95*E107-L107),0)</f>
        <v>0</v>
      </c>
      <c r="N107" s="25">
        <f ca="1">ROUND(Anteile!$B$31/'Abs3'!$M$2107*'Abs3'!M107,0)</f>
        <v>0</v>
      </c>
      <c r="O107" s="27"/>
      <c r="P107" s="25">
        <f t="shared" ca="1" si="9"/>
        <v>0</v>
      </c>
    </row>
    <row r="108" spans="1:16" x14ac:dyDescent="0.25">
      <c r="A108" s="9">
        <f>Gmden!A107</f>
        <v>10718</v>
      </c>
      <c r="B108" s="9">
        <f t="shared" si="5"/>
        <v>1</v>
      </c>
      <c r="C108" s="9">
        <f t="shared" si="6"/>
        <v>0</v>
      </c>
      <c r="D108" s="7" t="str">
        <f>Gmden!D107</f>
        <v>Podersdorf am See</v>
      </c>
      <c r="E108" s="8">
        <f>Gmden!E107</f>
        <v>2061</v>
      </c>
      <c r="F108" s="40">
        <f>Gmden!N107</f>
        <v>0</v>
      </c>
      <c r="G108" s="8">
        <f t="shared" si="7"/>
        <v>0</v>
      </c>
      <c r="H108" s="25">
        <f>ROUND(Anteile!$B$29/'Abs3'!$G$2107*'Abs3'!G108,0)</f>
        <v>0</v>
      </c>
      <c r="I108" s="40">
        <f>Gmden!O107</f>
        <v>0</v>
      </c>
      <c r="J108" s="8">
        <f t="shared" si="8"/>
        <v>0</v>
      </c>
      <c r="K108" s="25">
        <f>ROUND(Anteile!$B$30/'Abs3'!$J$2107*'Abs3'!J108,0)</f>
        <v>0</v>
      </c>
      <c r="L108" s="8">
        <f>Gmden!M107</f>
        <v>2308042.4484724654</v>
      </c>
      <c r="M108" s="8">
        <f ca="1">IF(AND(E108&gt;10000,Gmden!J107=500,Gmden!K107=500),MAX(0,OFFSET('Fk Abs3'!$E$7,'Abs3'!C108,0)*0.95*E108-L108),0)</f>
        <v>0</v>
      </c>
      <c r="N108" s="25">
        <f ca="1">ROUND(Anteile!$B$31/'Abs3'!$M$2107*'Abs3'!M108,0)</f>
        <v>0</v>
      </c>
      <c r="O108" s="27"/>
      <c r="P108" s="25">
        <f t="shared" ca="1" si="9"/>
        <v>0</v>
      </c>
    </row>
    <row r="109" spans="1:16" x14ac:dyDescent="0.25">
      <c r="A109" s="9">
        <f>Gmden!A108</f>
        <v>10719</v>
      </c>
      <c r="B109" s="9">
        <f t="shared" si="5"/>
        <v>1</v>
      </c>
      <c r="C109" s="9">
        <f t="shared" si="6"/>
        <v>0</v>
      </c>
      <c r="D109" s="7" t="str">
        <f>Gmden!D108</f>
        <v>Sankt Andrä am Zicksee</v>
      </c>
      <c r="E109" s="8">
        <f>Gmden!E108</f>
        <v>1353</v>
      </c>
      <c r="F109" s="40">
        <f>Gmden!N108</f>
        <v>0</v>
      </c>
      <c r="G109" s="8">
        <f t="shared" si="7"/>
        <v>0</v>
      </c>
      <c r="H109" s="25">
        <f>ROUND(Anteile!$B$29/'Abs3'!$G$2107*'Abs3'!G109,0)</f>
        <v>0</v>
      </c>
      <c r="I109" s="40">
        <f>Gmden!O108</f>
        <v>0</v>
      </c>
      <c r="J109" s="8">
        <f t="shared" si="8"/>
        <v>0</v>
      </c>
      <c r="K109" s="25">
        <f>ROUND(Anteile!$B$30/'Abs3'!$J$2107*'Abs3'!J109,0)</f>
        <v>0</v>
      </c>
      <c r="L109" s="8">
        <f>Gmden!M108</f>
        <v>1286768.9926856295</v>
      </c>
      <c r="M109" s="8">
        <f ca="1">IF(AND(E109&gt;10000,Gmden!J108=500,Gmden!K108=500),MAX(0,OFFSET('Fk Abs3'!$E$7,'Abs3'!C109,0)*0.95*E109-L109),0)</f>
        <v>0</v>
      </c>
      <c r="N109" s="25">
        <f ca="1">ROUND(Anteile!$B$31/'Abs3'!$M$2107*'Abs3'!M109,0)</f>
        <v>0</v>
      </c>
      <c r="O109" s="27"/>
      <c r="P109" s="25">
        <f t="shared" ca="1" si="9"/>
        <v>0</v>
      </c>
    </row>
    <row r="110" spans="1:16" x14ac:dyDescent="0.25">
      <c r="A110" s="9">
        <f>Gmden!A109</f>
        <v>10720</v>
      </c>
      <c r="B110" s="9">
        <f t="shared" si="5"/>
        <v>1</v>
      </c>
      <c r="C110" s="9">
        <f t="shared" si="6"/>
        <v>0</v>
      </c>
      <c r="D110" s="7" t="str">
        <f>Gmden!D109</f>
        <v>Tadten</v>
      </c>
      <c r="E110" s="8">
        <f>Gmden!E109</f>
        <v>1228</v>
      </c>
      <c r="F110" s="40">
        <f>Gmden!N109</f>
        <v>0</v>
      </c>
      <c r="G110" s="8">
        <f t="shared" si="7"/>
        <v>0</v>
      </c>
      <c r="H110" s="25">
        <f>ROUND(Anteile!$B$29/'Abs3'!$G$2107*'Abs3'!G110,0)</f>
        <v>0</v>
      </c>
      <c r="I110" s="40">
        <f>Gmden!O109</f>
        <v>0</v>
      </c>
      <c r="J110" s="8">
        <f t="shared" si="8"/>
        <v>0</v>
      </c>
      <c r="K110" s="25">
        <f>ROUND(Anteile!$B$30/'Abs3'!$J$2107*'Abs3'!J110,0)</f>
        <v>0</v>
      </c>
      <c r="L110" s="8">
        <f>Gmden!M109</f>
        <v>1099116.7463259674</v>
      </c>
      <c r="M110" s="8">
        <f ca="1">IF(AND(E110&gt;10000,Gmden!J109=500,Gmden!K109=500),MAX(0,OFFSET('Fk Abs3'!$E$7,'Abs3'!C110,0)*0.95*E110-L110),0)</f>
        <v>0</v>
      </c>
      <c r="N110" s="25">
        <f ca="1">ROUND(Anteile!$B$31/'Abs3'!$M$2107*'Abs3'!M110,0)</f>
        <v>0</v>
      </c>
      <c r="O110" s="27"/>
      <c r="P110" s="25">
        <f t="shared" ca="1" si="9"/>
        <v>0</v>
      </c>
    </row>
    <row r="111" spans="1:16" x14ac:dyDescent="0.25">
      <c r="A111" s="9">
        <f>Gmden!A110</f>
        <v>10721</v>
      </c>
      <c r="B111" s="9">
        <f t="shared" si="5"/>
        <v>1</v>
      </c>
      <c r="C111" s="9">
        <f t="shared" si="6"/>
        <v>0</v>
      </c>
      <c r="D111" s="7" t="str">
        <f>Gmden!D110</f>
        <v>Wallern im Burgenland</v>
      </c>
      <c r="E111" s="8">
        <f>Gmden!E110</f>
        <v>1770</v>
      </c>
      <c r="F111" s="40">
        <f>Gmden!N110</f>
        <v>0</v>
      </c>
      <c r="G111" s="8">
        <f t="shared" si="7"/>
        <v>0</v>
      </c>
      <c r="H111" s="25">
        <f>ROUND(Anteile!$B$29/'Abs3'!$G$2107*'Abs3'!G111,0)</f>
        <v>0</v>
      </c>
      <c r="I111" s="40">
        <f>Gmden!O110</f>
        <v>0</v>
      </c>
      <c r="J111" s="8">
        <f t="shared" si="8"/>
        <v>0</v>
      </c>
      <c r="K111" s="25">
        <f>ROUND(Anteile!$B$30/'Abs3'!$J$2107*'Abs3'!J111,0)</f>
        <v>0</v>
      </c>
      <c r="L111" s="8">
        <f>Gmden!M110</f>
        <v>1796307.1727121652</v>
      </c>
      <c r="M111" s="8">
        <f ca="1">IF(AND(E111&gt;10000,Gmden!J110=500,Gmden!K110=500),MAX(0,OFFSET('Fk Abs3'!$E$7,'Abs3'!C111,0)*0.95*E111-L111),0)</f>
        <v>0</v>
      </c>
      <c r="N111" s="25">
        <f ca="1">ROUND(Anteile!$B$31/'Abs3'!$M$2107*'Abs3'!M111,0)</f>
        <v>0</v>
      </c>
      <c r="O111" s="27"/>
      <c r="P111" s="25">
        <f t="shared" ca="1" si="9"/>
        <v>0</v>
      </c>
    </row>
    <row r="112" spans="1:16" x14ac:dyDescent="0.25">
      <c r="A112" s="9">
        <f>Gmden!A111</f>
        <v>10722</v>
      </c>
      <c r="B112" s="9">
        <f t="shared" si="5"/>
        <v>1</v>
      </c>
      <c r="C112" s="9">
        <f t="shared" si="6"/>
        <v>0</v>
      </c>
      <c r="D112" s="7" t="str">
        <f>Gmden!D111</f>
        <v>Weiden am See</v>
      </c>
      <c r="E112" s="8">
        <f>Gmden!E111</f>
        <v>2305</v>
      </c>
      <c r="F112" s="40">
        <f>Gmden!N111</f>
        <v>0</v>
      </c>
      <c r="G112" s="8">
        <f t="shared" si="7"/>
        <v>0</v>
      </c>
      <c r="H112" s="25">
        <f>ROUND(Anteile!$B$29/'Abs3'!$G$2107*'Abs3'!G112,0)</f>
        <v>0</v>
      </c>
      <c r="I112" s="40">
        <f>Gmden!O111</f>
        <v>0</v>
      </c>
      <c r="J112" s="8">
        <f t="shared" si="8"/>
        <v>0</v>
      </c>
      <c r="K112" s="25">
        <f>ROUND(Anteile!$B$30/'Abs3'!$J$2107*'Abs3'!J112,0)</f>
        <v>0</v>
      </c>
      <c r="L112" s="8">
        <f>Gmden!M111</f>
        <v>2138237.3821513969</v>
      </c>
      <c r="M112" s="8">
        <f ca="1">IF(AND(E112&gt;10000,Gmden!J111=500,Gmden!K111=500),MAX(0,OFFSET('Fk Abs3'!$E$7,'Abs3'!C112,0)*0.95*E112-L112),0)</f>
        <v>0</v>
      </c>
      <c r="N112" s="25">
        <f ca="1">ROUND(Anteile!$B$31/'Abs3'!$M$2107*'Abs3'!M112,0)</f>
        <v>0</v>
      </c>
      <c r="O112" s="27"/>
      <c r="P112" s="25">
        <f t="shared" ca="1" si="9"/>
        <v>0</v>
      </c>
    </row>
    <row r="113" spans="1:16" x14ac:dyDescent="0.25">
      <c r="A113" s="9">
        <f>Gmden!A112</f>
        <v>10723</v>
      </c>
      <c r="B113" s="9">
        <f t="shared" si="5"/>
        <v>1</v>
      </c>
      <c r="C113" s="9">
        <f t="shared" si="6"/>
        <v>0</v>
      </c>
      <c r="D113" s="7" t="str">
        <f>Gmden!D112</f>
        <v>Winden am See</v>
      </c>
      <c r="E113" s="8">
        <f>Gmden!E112</f>
        <v>1335</v>
      </c>
      <c r="F113" s="40">
        <f>Gmden!N112</f>
        <v>0</v>
      </c>
      <c r="G113" s="8">
        <f t="shared" si="7"/>
        <v>0</v>
      </c>
      <c r="H113" s="25">
        <f>ROUND(Anteile!$B$29/'Abs3'!$G$2107*'Abs3'!G113,0)</f>
        <v>0</v>
      </c>
      <c r="I113" s="40">
        <f>Gmden!O112</f>
        <v>0</v>
      </c>
      <c r="J113" s="8">
        <f t="shared" si="8"/>
        <v>0</v>
      </c>
      <c r="K113" s="25">
        <f>ROUND(Anteile!$B$30/'Abs3'!$J$2107*'Abs3'!J113,0)</f>
        <v>0</v>
      </c>
      <c r="L113" s="8">
        <f>Gmden!M112</f>
        <v>1079191.1132442798</v>
      </c>
      <c r="M113" s="8">
        <f ca="1">IF(AND(E113&gt;10000,Gmden!J112=500,Gmden!K112=500),MAX(0,OFFSET('Fk Abs3'!$E$7,'Abs3'!C113,0)*0.95*E113-L113),0)</f>
        <v>0</v>
      </c>
      <c r="N113" s="25">
        <f ca="1">ROUND(Anteile!$B$31/'Abs3'!$M$2107*'Abs3'!M113,0)</f>
        <v>0</v>
      </c>
      <c r="O113" s="27"/>
      <c r="P113" s="25">
        <f t="shared" ca="1" si="9"/>
        <v>0</v>
      </c>
    </row>
    <row r="114" spans="1:16" x14ac:dyDescent="0.25">
      <c r="A114" s="9">
        <f>Gmden!A113</f>
        <v>10724</v>
      </c>
      <c r="B114" s="9">
        <f t="shared" si="5"/>
        <v>1</v>
      </c>
      <c r="C114" s="9">
        <f t="shared" si="6"/>
        <v>0</v>
      </c>
      <c r="D114" s="7" t="str">
        <f>Gmden!D113</f>
        <v>Zurndorf</v>
      </c>
      <c r="E114" s="8">
        <f>Gmden!E113</f>
        <v>2080</v>
      </c>
      <c r="F114" s="40">
        <f>Gmden!N113</f>
        <v>0</v>
      </c>
      <c r="G114" s="8">
        <f t="shared" si="7"/>
        <v>0</v>
      </c>
      <c r="H114" s="25">
        <f>ROUND(Anteile!$B$29/'Abs3'!$G$2107*'Abs3'!G114,0)</f>
        <v>0</v>
      </c>
      <c r="I114" s="40">
        <f>Gmden!O113</f>
        <v>0</v>
      </c>
      <c r="J114" s="8">
        <f t="shared" si="8"/>
        <v>0</v>
      </c>
      <c r="K114" s="25">
        <f>ROUND(Anteile!$B$30/'Abs3'!$J$2107*'Abs3'!J114,0)</f>
        <v>0</v>
      </c>
      <c r="L114" s="8">
        <f>Gmden!M113</f>
        <v>1840130.6647924078</v>
      </c>
      <c r="M114" s="8">
        <f ca="1">IF(AND(E114&gt;10000,Gmden!J113=500,Gmden!K113=500),MAX(0,OFFSET('Fk Abs3'!$E$7,'Abs3'!C114,0)*0.95*E114-L114),0)</f>
        <v>0</v>
      </c>
      <c r="N114" s="25">
        <f ca="1">ROUND(Anteile!$B$31/'Abs3'!$M$2107*'Abs3'!M114,0)</f>
        <v>0</v>
      </c>
      <c r="O114" s="27"/>
      <c r="P114" s="25">
        <f t="shared" ca="1" si="9"/>
        <v>0</v>
      </c>
    </row>
    <row r="115" spans="1:16" x14ac:dyDescent="0.25">
      <c r="A115" s="9">
        <f>Gmden!A114</f>
        <v>10725</v>
      </c>
      <c r="B115" s="9">
        <f t="shared" si="5"/>
        <v>1</v>
      </c>
      <c r="C115" s="9">
        <f t="shared" si="6"/>
        <v>0</v>
      </c>
      <c r="D115" s="7" t="str">
        <f>Gmden!D114</f>
        <v>Neudorf</v>
      </c>
      <c r="E115" s="8">
        <f>Gmden!E114</f>
        <v>722</v>
      </c>
      <c r="F115" s="40">
        <f>Gmden!N114</f>
        <v>0</v>
      </c>
      <c r="G115" s="8">
        <f t="shared" si="7"/>
        <v>0</v>
      </c>
      <c r="H115" s="25">
        <f>ROUND(Anteile!$B$29/'Abs3'!$G$2107*'Abs3'!G115,0)</f>
        <v>0</v>
      </c>
      <c r="I115" s="40">
        <f>Gmden!O114</f>
        <v>0</v>
      </c>
      <c r="J115" s="8">
        <f t="shared" si="8"/>
        <v>0</v>
      </c>
      <c r="K115" s="25">
        <f>ROUND(Anteile!$B$30/'Abs3'!$J$2107*'Abs3'!J115,0)</f>
        <v>0</v>
      </c>
      <c r="L115" s="8">
        <f>Gmden!M114</f>
        <v>642082.79271084093</v>
      </c>
      <c r="M115" s="8">
        <f ca="1">IF(AND(E115&gt;10000,Gmden!J114=500,Gmden!K114=500),MAX(0,OFFSET('Fk Abs3'!$E$7,'Abs3'!C115,0)*0.95*E115-L115),0)</f>
        <v>0</v>
      </c>
      <c r="N115" s="25">
        <f ca="1">ROUND(Anteile!$B$31/'Abs3'!$M$2107*'Abs3'!M115,0)</f>
        <v>0</v>
      </c>
      <c r="O115" s="27"/>
      <c r="P115" s="25">
        <f t="shared" ca="1" si="9"/>
        <v>0</v>
      </c>
    </row>
    <row r="116" spans="1:16" x14ac:dyDescent="0.25">
      <c r="A116" s="9">
        <f>Gmden!A115</f>
        <v>10726</v>
      </c>
      <c r="B116" s="9">
        <f t="shared" si="5"/>
        <v>1</v>
      </c>
      <c r="C116" s="9">
        <f t="shared" si="6"/>
        <v>0</v>
      </c>
      <c r="D116" s="7" t="str">
        <f>Gmden!D115</f>
        <v>Potzneusiedl</v>
      </c>
      <c r="E116" s="8">
        <f>Gmden!E115</f>
        <v>561</v>
      </c>
      <c r="F116" s="40">
        <f>Gmden!N115</f>
        <v>0</v>
      </c>
      <c r="G116" s="8">
        <f t="shared" si="7"/>
        <v>0</v>
      </c>
      <c r="H116" s="25">
        <f>ROUND(Anteile!$B$29/'Abs3'!$G$2107*'Abs3'!G116,0)</f>
        <v>0</v>
      </c>
      <c r="I116" s="40">
        <f>Gmden!O115</f>
        <v>0</v>
      </c>
      <c r="J116" s="8">
        <f t="shared" si="8"/>
        <v>0</v>
      </c>
      <c r="K116" s="25">
        <f>ROUND(Anteile!$B$30/'Abs3'!$J$2107*'Abs3'!J116,0)</f>
        <v>0</v>
      </c>
      <c r="L116" s="8">
        <f>Gmden!M115</f>
        <v>490646.7134423558</v>
      </c>
      <c r="M116" s="8">
        <f ca="1">IF(AND(E116&gt;10000,Gmden!J115=500,Gmden!K115=500),MAX(0,OFFSET('Fk Abs3'!$E$7,'Abs3'!C116,0)*0.95*E116-L116),0)</f>
        <v>0</v>
      </c>
      <c r="N116" s="25">
        <f ca="1">ROUND(Anteile!$B$31/'Abs3'!$M$2107*'Abs3'!M116,0)</f>
        <v>0</v>
      </c>
      <c r="O116" s="27"/>
      <c r="P116" s="25">
        <f t="shared" ca="1" si="9"/>
        <v>0</v>
      </c>
    </row>
    <row r="117" spans="1:16" x14ac:dyDescent="0.25">
      <c r="A117" s="9">
        <f>Gmden!A116</f>
        <v>10727</v>
      </c>
      <c r="B117" s="9">
        <f t="shared" si="5"/>
        <v>1</v>
      </c>
      <c r="C117" s="9">
        <f t="shared" si="6"/>
        <v>0</v>
      </c>
      <c r="D117" s="7" t="str">
        <f>Gmden!D116</f>
        <v>Edelstal</v>
      </c>
      <c r="E117" s="8">
        <f>Gmden!E116</f>
        <v>681</v>
      </c>
      <c r="F117" s="40">
        <f>Gmden!N116</f>
        <v>0</v>
      </c>
      <c r="G117" s="8">
        <f t="shared" si="7"/>
        <v>0</v>
      </c>
      <c r="H117" s="25">
        <f>ROUND(Anteile!$B$29/'Abs3'!$G$2107*'Abs3'!G117,0)</f>
        <v>0</v>
      </c>
      <c r="I117" s="40">
        <f>Gmden!O116</f>
        <v>0</v>
      </c>
      <c r="J117" s="8">
        <f t="shared" si="8"/>
        <v>0</v>
      </c>
      <c r="K117" s="25">
        <f>ROUND(Anteile!$B$30/'Abs3'!$J$2107*'Abs3'!J117,0)</f>
        <v>0</v>
      </c>
      <c r="L117" s="8">
        <f>Gmden!M116</f>
        <v>1022115.835419486</v>
      </c>
      <c r="M117" s="8">
        <f ca="1">IF(AND(E117&gt;10000,Gmden!J116=500,Gmden!K116=500),MAX(0,OFFSET('Fk Abs3'!$E$7,'Abs3'!C117,0)*0.95*E117-L117),0)</f>
        <v>0</v>
      </c>
      <c r="N117" s="25">
        <f ca="1">ROUND(Anteile!$B$31/'Abs3'!$M$2107*'Abs3'!M117,0)</f>
        <v>0</v>
      </c>
      <c r="O117" s="27"/>
      <c r="P117" s="25">
        <f t="shared" ca="1" si="9"/>
        <v>0</v>
      </c>
    </row>
    <row r="118" spans="1:16" x14ac:dyDescent="0.25">
      <c r="A118" s="9">
        <f>Gmden!A117</f>
        <v>10801</v>
      </c>
      <c r="B118" s="9">
        <f t="shared" si="5"/>
        <v>1</v>
      </c>
      <c r="C118" s="9">
        <f t="shared" si="6"/>
        <v>0</v>
      </c>
      <c r="D118" s="7" t="str">
        <f>Gmden!D117</f>
        <v>Deutschkreutz</v>
      </c>
      <c r="E118" s="8">
        <f>Gmden!E117</f>
        <v>3126</v>
      </c>
      <c r="F118" s="40">
        <f>Gmden!N117</f>
        <v>0</v>
      </c>
      <c r="G118" s="8">
        <f t="shared" si="7"/>
        <v>0</v>
      </c>
      <c r="H118" s="25">
        <f>ROUND(Anteile!$B$29/'Abs3'!$G$2107*'Abs3'!G118,0)</f>
        <v>0</v>
      </c>
      <c r="I118" s="40">
        <f>Gmden!O117</f>
        <v>0</v>
      </c>
      <c r="J118" s="8">
        <f t="shared" si="8"/>
        <v>0</v>
      </c>
      <c r="K118" s="25">
        <f>ROUND(Anteile!$B$30/'Abs3'!$J$2107*'Abs3'!J118,0)</f>
        <v>0</v>
      </c>
      <c r="L118" s="8">
        <f>Gmden!M117</f>
        <v>2932171.0133515215</v>
      </c>
      <c r="M118" s="8">
        <f ca="1">IF(AND(E118&gt;10000,Gmden!J117=500,Gmden!K117=500),MAX(0,OFFSET('Fk Abs3'!$E$7,'Abs3'!C118,0)*0.95*E118-L118),0)</f>
        <v>0</v>
      </c>
      <c r="N118" s="25">
        <f ca="1">ROUND(Anteile!$B$31/'Abs3'!$M$2107*'Abs3'!M118,0)</f>
        <v>0</v>
      </c>
      <c r="O118" s="27"/>
      <c r="P118" s="25">
        <f t="shared" ca="1" si="9"/>
        <v>0</v>
      </c>
    </row>
    <row r="119" spans="1:16" x14ac:dyDescent="0.25">
      <c r="A119" s="9">
        <f>Gmden!A118</f>
        <v>10802</v>
      </c>
      <c r="B119" s="9">
        <f t="shared" si="5"/>
        <v>1</v>
      </c>
      <c r="C119" s="9">
        <f t="shared" si="6"/>
        <v>0</v>
      </c>
      <c r="D119" s="7" t="str">
        <f>Gmden!D118</f>
        <v>Draßmarkt</v>
      </c>
      <c r="E119" s="8">
        <f>Gmden!E118</f>
        <v>1405</v>
      </c>
      <c r="F119" s="40">
        <f>Gmden!N118</f>
        <v>0</v>
      </c>
      <c r="G119" s="8">
        <f t="shared" si="7"/>
        <v>0</v>
      </c>
      <c r="H119" s="25">
        <f>ROUND(Anteile!$B$29/'Abs3'!$G$2107*'Abs3'!G119,0)</f>
        <v>0</v>
      </c>
      <c r="I119" s="40">
        <f>Gmden!O118</f>
        <v>0</v>
      </c>
      <c r="J119" s="8">
        <f t="shared" si="8"/>
        <v>0</v>
      </c>
      <c r="K119" s="25">
        <f>ROUND(Anteile!$B$30/'Abs3'!$J$2107*'Abs3'!J119,0)</f>
        <v>0</v>
      </c>
      <c r="L119" s="8">
        <f>Gmden!M118</f>
        <v>1292735.4863093612</v>
      </c>
      <c r="M119" s="8">
        <f ca="1">IF(AND(E119&gt;10000,Gmden!J118=500,Gmden!K118=500),MAX(0,OFFSET('Fk Abs3'!$E$7,'Abs3'!C119,0)*0.95*E119-L119),0)</f>
        <v>0</v>
      </c>
      <c r="N119" s="25">
        <f ca="1">ROUND(Anteile!$B$31/'Abs3'!$M$2107*'Abs3'!M119,0)</f>
        <v>0</v>
      </c>
      <c r="O119" s="27"/>
      <c r="P119" s="25">
        <f t="shared" ca="1" si="9"/>
        <v>0</v>
      </c>
    </row>
    <row r="120" spans="1:16" x14ac:dyDescent="0.25">
      <c r="A120" s="9">
        <f>Gmden!A119</f>
        <v>10803</v>
      </c>
      <c r="B120" s="9">
        <f t="shared" si="5"/>
        <v>1</v>
      </c>
      <c r="C120" s="9">
        <f t="shared" si="6"/>
        <v>0</v>
      </c>
      <c r="D120" s="7" t="str">
        <f>Gmden!D119</f>
        <v>Frankenau-Unterpullendorf</v>
      </c>
      <c r="E120" s="8">
        <f>Gmden!E119</f>
        <v>1138</v>
      </c>
      <c r="F120" s="40">
        <f>Gmden!N119</f>
        <v>0</v>
      </c>
      <c r="G120" s="8">
        <f t="shared" si="7"/>
        <v>0</v>
      </c>
      <c r="H120" s="25">
        <f>ROUND(Anteile!$B$29/'Abs3'!$G$2107*'Abs3'!G120,0)</f>
        <v>0</v>
      </c>
      <c r="I120" s="40">
        <f>Gmden!O119</f>
        <v>0</v>
      </c>
      <c r="J120" s="8">
        <f t="shared" si="8"/>
        <v>0</v>
      </c>
      <c r="K120" s="25">
        <f>ROUND(Anteile!$B$30/'Abs3'!$J$2107*'Abs3'!J120,0)</f>
        <v>0</v>
      </c>
      <c r="L120" s="8">
        <f>Gmden!M119</f>
        <v>1049910.7402860671</v>
      </c>
      <c r="M120" s="8">
        <f ca="1">IF(AND(E120&gt;10000,Gmden!J119=500,Gmden!K119=500),MAX(0,OFFSET('Fk Abs3'!$E$7,'Abs3'!C120,0)*0.95*E120-L120),0)</f>
        <v>0</v>
      </c>
      <c r="N120" s="25">
        <f ca="1">ROUND(Anteile!$B$31/'Abs3'!$M$2107*'Abs3'!M120,0)</f>
        <v>0</v>
      </c>
      <c r="O120" s="27"/>
      <c r="P120" s="25">
        <f t="shared" ca="1" si="9"/>
        <v>0</v>
      </c>
    </row>
    <row r="121" spans="1:16" x14ac:dyDescent="0.25">
      <c r="A121" s="9">
        <f>Gmden!A120</f>
        <v>10804</v>
      </c>
      <c r="B121" s="9">
        <f t="shared" si="5"/>
        <v>1</v>
      </c>
      <c r="C121" s="9">
        <f t="shared" si="6"/>
        <v>0</v>
      </c>
      <c r="D121" s="7" t="str">
        <f>Gmden!D120</f>
        <v>Großwarasdorf</v>
      </c>
      <c r="E121" s="8">
        <f>Gmden!E120</f>
        <v>1411</v>
      </c>
      <c r="F121" s="40">
        <f>Gmden!N120</f>
        <v>0</v>
      </c>
      <c r="G121" s="8">
        <f t="shared" si="7"/>
        <v>0</v>
      </c>
      <c r="H121" s="25">
        <f>ROUND(Anteile!$B$29/'Abs3'!$G$2107*'Abs3'!G121,0)</f>
        <v>0</v>
      </c>
      <c r="I121" s="40">
        <f>Gmden!O120</f>
        <v>0</v>
      </c>
      <c r="J121" s="8">
        <f t="shared" si="8"/>
        <v>0</v>
      </c>
      <c r="K121" s="25">
        <f>ROUND(Anteile!$B$30/'Abs3'!$J$2107*'Abs3'!J121,0)</f>
        <v>0</v>
      </c>
      <c r="L121" s="8">
        <f>Gmden!M120</f>
        <v>1211997.9165398665</v>
      </c>
      <c r="M121" s="8">
        <f ca="1">IF(AND(E121&gt;10000,Gmden!J120=500,Gmden!K120=500),MAX(0,OFFSET('Fk Abs3'!$E$7,'Abs3'!C121,0)*0.95*E121-L121),0)</f>
        <v>0</v>
      </c>
      <c r="N121" s="25">
        <f ca="1">ROUND(Anteile!$B$31/'Abs3'!$M$2107*'Abs3'!M121,0)</f>
        <v>0</v>
      </c>
      <c r="O121" s="27"/>
      <c r="P121" s="25">
        <f t="shared" ca="1" si="9"/>
        <v>0</v>
      </c>
    </row>
    <row r="122" spans="1:16" x14ac:dyDescent="0.25">
      <c r="A122" s="9">
        <f>Gmden!A121</f>
        <v>10805</v>
      </c>
      <c r="B122" s="9">
        <f t="shared" si="5"/>
        <v>1</v>
      </c>
      <c r="C122" s="9">
        <f t="shared" si="6"/>
        <v>0</v>
      </c>
      <c r="D122" s="7" t="str">
        <f>Gmden!D121</f>
        <v>Horitschon</v>
      </c>
      <c r="E122" s="8">
        <f>Gmden!E121</f>
        <v>1924</v>
      </c>
      <c r="F122" s="40">
        <f>Gmden!N121</f>
        <v>0</v>
      </c>
      <c r="G122" s="8">
        <f t="shared" si="7"/>
        <v>0</v>
      </c>
      <c r="H122" s="25">
        <f>ROUND(Anteile!$B$29/'Abs3'!$G$2107*'Abs3'!G122,0)</f>
        <v>0</v>
      </c>
      <c r="I122" s="40">
        <f>Gmden!O121</f>
        <v>0</v>
      </c>
      <c r="J122" s="8">
        <f t="shared" si="8"/>
        <v>0</v>
      </c>
      <c r="K122" s="25">
        <f>ROUND(Anteile!$B$30/'Abs3'!$J$2107*'Abs3'!J122,0)</f>
        <v>0</v>
      </c>
      <c r="L122" s="8">
        <f>Gmden!M121</f>
        <v>1908519.2025003103</v>
      </c>
      <c r="M122" s="8">
        <f ca="1">IF(AND(E122&gt;10000,Gmden!J121=500,Gmden!K121=500),MAX(0,OFFSET('Fk Abs3'!$E$7,'Abs3'!C122,0)*0.95*E122-L122),0)</f>
        <v>0</v>
      </c>
      <c r="N122" s="25">
        <f ca="1">ROUND(Anteile!$B$31/'Abs3'!$M$2107*'Abs3'!M122,0)</f>
        <v>0</v>
      </c>
      <c r="O122" s="27"/>
      <c r="P122" s="25">
        <f t="shared" ca="1" si="9"/>
        <v>0</v>
      </c>
    </row>
    <row r="123" spans="1:16" x14ac:dyDescent="0.25">
      <c r="A123" s="9">
        <f>Gmden!A122</f>
        <v>10806</v>
      </c>
      <c r="B123" s="9">
        <f t="shared" si="5"/>
        <v>1</v>
      </c>
      <c r="C123" s="9">
        <f t="shared" si="6"/>
        <v>0</v>
      </c>
      <c r="D123" s="7" t="str">
        <f>Gmden!D122</f>
        <v>Kaisersdorf</v>
      </c>
      <c r="E123" s="8">
        <f>Gmden!E122</f>
        <v>637</v>
      </c>
      <c r="F123" s="40">
        <f>Gmden!N122</f>
        <v>0</v>
      </c>
      <c r="G123" s="8">
        <f t="shared" si="7"/>
        <v>0</v>
      </c>
      <c r="H123" s="25">
        <f>ROUND(Anteile!$B$29/'Abs3'!$G$2107*'Abs3'!G123,0)</f>
        <v>0</v>
      </c>
      <c r="I123" s="40">
        <f>Gmden!O122</f>
        <v>0</v>
      </c>
      <c r="J123" s="8">
        <f t="shared" si="8"/>
        <v>0</v>
      </c>
      <c r="K123" s="25">
        <f>ROUND(Anteile!$B$30/'Abs3'!$J$2107*'Abs3'!J123,0)</f>
        <v>0</v>
      </c>
      <c r="L123" s="8">
        <f>Gmden!M122</f>
        <v>517727.1120202787</v>
      </c>
      <c r="M123" s="8">
        <f ca="1">IF(AND(E123&gt;10000,Gmden!J122=500,Gmden!K122=500),MAX(0,OFFSET('Fk Abs3'!$E$7,'Abs3'!C123,0)*0.95*E123-L123),0)</f>
        <v>0</v>
      </c>
      <c r="N123" s="25">
        <f ca="1">ROUND(Anteile!$B$31/'Abs3'!$M$2107*'Abs3'!M123,0)</f>
        <v>0</v>
      </c>
      <c r="O123" s="27"/>
      <c r="P123" s="25">
        <f t="shared" ca="1" si="9"/>
        <v>0</v>
      </c>
    </row>
    <row r="124" spans="1:16" x14ac:dyDescent="0.25">
      <c r="A124" s="9">
        <f>Gmden!A123</f>
        <v>10807</v>
      </c>
      <c r="B124" s="9">
        <f t="shared" si="5"/>
        <v>1</v>
      </c>
      <c r="C124" s="9">
        <f t="shared" si="6"/>
        <v>0</v>
      </c>
      <c r="D124" s="7" t="str">
        <f>Gmden!D123</f>
        <v>Kobersdorf</v>
      </c>
      <c r="E124" s="8">
        <f>Gmden!E123</f>
        <v>1915</v>
      </c>
      <c r="F124" s="40">
        <f>Gmden!N123</f>
        <v>0</v>
      </c>
      <c r="G124" s="8">
        <f t="shared" si="7"/>
        <v>0</v>
      </c>
      <c r="H124" s="25">
        <f>ROUND(Anteile!$B$29/'Abs3'!$G$2107*'Abs3'!G124,0)</f>
        <v>0</v>
      </c>
      <c r="I124" s="40">
        <f>Gmden!O123</f>
        <v>0</v>
      </c>
      <c r="J124" s="8">
        <f t="shared" si="8"/>
        <v>0</v>
      </c>
      <c r="K124" s="25">
        <f>ROUND(Anteile!$B$30/'Abs3'!$J$2107*'Abs3'!J124,0)</f>
        <v>0</v>
      </c>
      <c r="L124" s="8">
        <f>Gmden!M123</f>
        <v>1747867.1413007968</v>
      </c>
      <c r="M124" s="8">
        <f ca="1">IF(AND(E124&gt;10000,Gmden!J123=500,Gmden!K123=500),MAX(0,OFFSET('Fk Abs3'!$E$7,'Abs3'!C124,0)*0.95*E124-L124),0)</f>
        <v>0</v>
      </c>
      <c r="N124" s="25">
        <f ca="1">ROUND(Anteile!$B$31/'Abs3'!$M$2107*'Abs3'!M124,0)</f>
        <v>0</v>
      </c>
      <c r="O124" s="27"/>
      <c r="P124" s="25">
        <f t="shared" ca="1" si="9"/>
        <v>0</v>
      </c>
    </row>
    <row r="125" spans="1:16" x14ac:dyDescent="0.25">
      <c r="A125" s="9">
        <f>Gmden!A124</f>
        <v>10808</v>
      </c>
      <c r="B125" s="9">
        <f t="shared" si="5"/>
        <v>1</v>
      </c>
      <c r="C125" s="9">
        <f t="shared" si="6"/>
        <v>0</v>
      </c>
      <c r="D125" s="7" t="str">
        <f>Gmden!D124</f>
        <v>Lackenbach</v>
      </c>
      <c r="E125" s="8">
        <f>Gmden!E124</f>
        <v>1153</v>
      </c>
      <c r="F125" s="40">
        <f>Gmden!N124</f>
        <v>0</v>
      </c>
      <c r="G125" s="8">
        <f t="shared" si="7"/>
        <v>0</v>
      </c>
      <c r="H125" s="25">
        <f>ROUND(Anteile!$B$29/'Abs3'!$G$2107*'Abs3'!G125,0)</f>
        <v>0</v>
      </c>
      <c r="I125" s="40">
        <f>Gmden!O124</f>
        <v>0</v>
      </c>
      <c r="J125" s="8">
        <f t="shared" si="8"/>
        <v>0</v>
      </c>
      <c r="K125" s="25">
        <f>ROUND(Anteile!$B$30/'Abs3'!$J$2107*'Abs3'!J125,0)</f>
        <v>0</v>
      </c>
      <c r="L125" s="8">
        <f>Gmden!M124</f>
        <v>995541.2437628737</v>
      </c>
      <c r="M125" s="8">
        <f ca="1">IF(AND(E125&gt;10000,Gmden!J124=500,Gmden!K124=500),MAX(0,OFFSET('Fk Abs3'!$E$7,'Abs3'!C125,0)*0.95*E125-L125),0)</f>
        <v>0</v>
      </c>
      <c r="N125" s="25">
        <f ca="1">ROUND(Anteile!$B$31/'Abs3'!$M$2107*'Abs3'!M125,0)</f>
        <v>0</v>
      </c>
      <c r="O125" s="27"/>
      <c r="P125" s="25">
        <f t="shared" ca="1" si="9"/>
        <v>0</v>
      </c>
    </row>
    <row r="126" spans="1:16" x14ac:dyDescent="0.25">
      <c r="A126" s="9">
        <f>Gmden!A125</f>
        <v>10809</v>
      </c>
      <c r="B126" s="9">
        <f t="shared" si="5"/>
        <v>1</v>
      </c>
      <c r="C126" s="9">
        <f t="shared" si="6"/>
        <v>0</v>
      </c>
      <c r="D126" s="7" t="str">
        <f>Gmden!D125</f>
        <v>Lockenhaus</v>
      </c>
      <c r="E126" s="8">
        <f>Gmden!E125</f>
        <v>1995</v>
      </c>
      <c r="F126" s="40">
        <f>Gmden!N125</f>
        <v>0</v>
      </c>
      <c r="G126" s="8">
        <f t="shared" si="7"/>
        <v>0</v>
      </c>
      <c r="H126" s="25">
        <f>ROUND(Anteile!$B$29/'Abs3'!$G$2107*'Abs3'!G126,0)</f>
        <v>0</v>
      </c>
      <c r="I126" s="40">
        <f>Gmden!O125</f>
        <v>0</v>
      </c>
      <c r="J126" s="8">
        <f t="shared" si="8"/>
        <v>0</v>
      </c>
      <c r="K126" s="25">
        <f>ROUND(Anteile!$B$30/'Abs3'!$J$2107*'Abs3'!J126,0)</f>
        <v>0</v>
      </c>
      <c r="L126" s="8">
        <f>Gmden!M125</f>
        <v>2161223.2482691593</v>
      </c>
      <c r="M126" s="8">
        <f ca="1">IF(AND(E126&gt;10000,Gmden!J125=500,Gmden!K125=500),MAX(0,OFFSET('Fk Abs3'!$E$7,'Abs3'!C126,0)*0.95*E126-L126),0)</f>
        <v>0</v>
      </c>
      <c r="N126" s="25">
        <f ca="1">ROUND(Anteile!$B$31/'Abs3'!$M$2107*'Abs3'!M126,0)</f>
        <v>0</v>
      </c>
      <c r="O126" s="27"/>
      <c r="P126" s="25">
        <f t="shared" ca="1" si="9"/>
        <v>0</v>
      </c>
    </row>
    <row r="127" spans="1:16" x14ac:dyDescent="0.25">
      <c r="A127" s="9">
        <f>Gmden!A126</f>
        <v>10810</v>
      </c>
      <c r="B127" s="9">
        <f t="shared" si="5"/>
        <v>1</v>
      </c>
      <c r="C127" s="9">
        <f t="shared" si="6"/>
        <v>0</v>
      </c>
      <c r="D127" s="7" t="str">
        <f>Gmden!D126</f>
        <v>Lutzmannsburg</v>
      </c>
      <c r="E127" s="8">
        <f>Gmden!E126</f>
        <v>863</v>
      </c>
      <c r="F127" s="40">
        <f>Gmden!N126</f>
        <v>0</v>
      </c>
      <c r="G127" s="8">
        <f t="shared" si="7"/>
        <v>0</v>
      </c>
      <c r="H127" s="25">
        <f>ROUND(Anteile!$B$29/'Abs3'!$G$2107*'Abs3'!G127,0)</f>
        <v>0</v>
      </c>
      <c r="I127" s="40">
        <f>Gmden!O126</f>
        <v>0</v>
      </c>
      <c r="J127" s="8">
        <f t="shared" si="8"/>
        <v>0</v>
      </c>
      <c r="K127" s="25">
        <f>ROUND(Anteile!$B$30/'Abs3'!$J$2107*'Abs3'!J127,0)</f>
        <v>0</v>
      </c>
      <c r="L127" s="8">
        <f>Gmden!M126</f>
        <v>990644.01301260386</v>
      </c>
      <c r="M127" s="8">
        <f ca="1">IF(AND(E127&gt;10000,Gmden!J126=500,Gmden!K126=500),MAX(0,OFFSET('Fk Abs3'!$E$7,'Abs3'!C127,0)*0.95*E127-L127),0)</f>
        <v>0</v>
      </c>
      <c r="N127" s="25">
        <f ca="1">ROUND(Anteile!$B$31/'Abs3'!$M$2107*'Abs3'!M127,0)</f>
        <v>0</v>
      </c>
      <c r="O127" s="27"/>
      <c r="P127" s="25">
        <f t="shared" ca="1" si="9"/>
        <v>0</v>
      </c>
    </row>
    <row r="128" spans="1:16" x14ac:dyDescent="0.25">
      <c r="A128" s="9">
        <f>Gmden!A127</f>
        <v>10811</v>
      </c>
      <c r="B128" s="9">
        <f t="shared" si="5"/>
        <v>1</v>
      </c>
      <c r="C128" s="9">
        <f t="shared" si="6"/>
        <v>0</v>
      </c>
      <c r="D128" s="7" t="str">
        <f>Gmden!D127</f>
        <v>Mannersdorf an der Rabnitz</v>
      </c>
      <c r="E128" s="8">
        <f>Gmden!E127</f>
        <v>1803</v>
      </c>
      <c r="F128" s="40">
        <f>Gmden!N127</f>
        <v>0</v>
      </c>
      <c r="G128" s="8">
        <f t="shared" si="7"/>
        <v>0</v>
      </c>
      <c r="H128" s="25">
        <f>ROUND(Anteile!$B$29/'Abs3'!$G$2107*'Abs3'!G128,0)</f>
        <v>0</v>
      </c>
      <c r="I128" s="40">
        <f>Gmden!O127</f>
        <v>0</v>
      </c>
      <c r="J128" s="8">
        <f t="shared" si="8"/>
        <v>0</v>
      </c>
      <c r="K128" s="25">
        <f>ROUND(Anteile!$B$30/'Abs3'!$J$2107*'Abs3'!J128,0)</f>
        <v>0</v>
      </c>
      <c r="L128" s="8">
        <f>Gmden!M127</f>
        <v>1500963.3780611998</v>
      </c>
      <c r="M128" s="8">
        <f ca="1">IF(AND(E128&gt;10000,Gmden!J127=500,Gmden!K127=500),MAX(0,OFFSET('Fk Abs3'!$E$7,'Abs3'!C128,0)*0.95*E128-L128),0)</f>
        <v>0</v>
      </c>
      <c r="N128" s="25">
        <f ca="1">ROUND(Anteile!$B$31/'Abs3'!$M$2107*'Abs3'!M128,0)</f>
        <v>0</v>
      </c>
      <c r="O128" s="27"/>
      <c r="P128" s="25">
        <f t="shared" ca="1" si="9"/>
        <v>0</v>
      </c>
    </row>
    <row r="129" spans="1:16" x14ac:dyDescent="0.25">
      <c r="A129" s="9">
        <f>Gmden!A128</f>
        <v>10812</v>
      </c>
      <c r="B129" s="9">
        <f t="shared" si="5"/>
        <v>1</v>
      </c>
      <c r="C129" s="9">
        <f t="shared" si="6"/>
        <v>0</v>
      </c>
      <c r="D129" s="7" t="str">
        <f>Gmden!D128</f>
        <v>Markt Sankt Martin</v>
      </c>
      <c r="E129" s="8">
        <f>Gmden!E128</f>
        <v>1157</v>
      </c>
      <c r="F129" s="40">
        <f>Gmden!N128</f>
        <v>0</v>
      </c>
      <c r="G129" s="8">
        <f t="shared" si="7"/>
        <v>0</v>
      </c>
      <c r="H129" s="25">
        <f>ROUND(Anteile!$B$29/'Abs3'!$G$2107*'Abs3'!G129,0)</f>
        <v>0</v>
      </c>
      <c r="I129" s="40">
        <f>Gmden!O128</f>
        <v>0</v>
      </c>
      <c r="J129" s="8">
        <f t="shared" si="8"/>
        <v>0</v>
      </c>
      <c r="K129" s="25">
        <f>ROUND(Anteile!$B$30/'Abs3'!$J$2107*'Abs3'!J129,0)</f>
        <v>0</v>
      </c>
      <c r="L129" s="8">
        <f>Gmden!M128</f>
        <v>1120914.7984164716</v>
      </c>
      <c r="M129" s="8">
        <f ca="1">IF(AND(E129&gt;10000,Gmden!J128=500,Gmden!K128=500),MAX(0,OFFSET('Fk Abs3'!$E$7,'Abs3'!C129,0)*0.95*E129-L129),0)</f>
        <v>0</v>
      </c>
      <c r="N129" s="25">
        <f ca="1">ROUND(Anteile!$B$31/'Abs3'!$M$2107*'Abs3'!M129,0)</f>
        <v>0</v>
      </c>
      <c r="O129" s="27"/>
      <c r="P129" s="25">
        <f t="shared" ca="1" si="9"/>
        <v>0</v>
      </c>
    </row>
    <row r="130" spans="1:16" x14ac:dyDescent="0.25">
      <c r="A130" s="9">
        <f>Gmden!A129</f>
        <v>10813</v>
      </c>
      <c r="B130" s="9">
        <f t="shared" si="5"/>
        <v>1</v>
      </c>
      <c r="C130" s="9">
        <f t="shared" si="6"/>
        <v>0</v>
      </c>
      <c r="D130" s="7" t="str">
        <f>Gmden!D129</f>
        <v>Neckenmarkt</v>
      </c>
      <c r="E130" s="8">
        <f>Gmden!E129</f>
        <v>1671</v>
      </c>
      <c r="F130" s="40">
        <f>Gmden!N129</f>
        <v>0</v>
      </c>
      <c r="G130" s="8">
        <f t="shared" si="7"/>
        <v>0</v>
      </c>
      <c r="H130" s="25">
        <f>ROUND(Anteile!$B$29/'Abs3'!$G$2107*'Abs3'!G130,0)</f>
        <v>0</v>
      </c>
      <c r="I130" s="40">
        <f>Gmden!O129</f>
        <v>0</v>
      </c>
      <c r="J130" s="8">
        <f t="shared" si="8"/>
        <v>0</v>
      </c>
      <c r="K130" s="25">
        <f>ROUND(Anteile!$B$30/'Abs3'!$J$2107*'Abs3'!J130,0)</f>
        <v>0</v>
      </c>
      <c r="L130" s="8">
        <f>Gmden!M129</f>
        <v>1495754.5267057195</v>
      </c>
      <c r="M130" s="8">
        <f ca="1">IF(AND(E130&gt;10000,Gmden!J129=500,Gmden!K129=500),MAX(0,OFFSET('Fk Abs3'!$E$7,'Abs3'!C130,0)*0.95*E130-L130),0)</f>
        <v>0</v>
      </c>
      <c r="N130" s="25">
        <f ca="1">ROUND(Anteile!$B$31/'Abs3'!$M$2107*'Abs3'!M130,0)</f>
        <v>0</v>
      </c>
      <c r="O130" s="27"/>
      <c r="P130" s="25">
        <f t="shared" ca="1" si="9"/>
        <v>0</v>
      </c>
    </row>
    <row r="131" spans="1:16" x14ac:dyDescent="0.25">
      <c r="A131" s="9">
        <f>Gmden!A130</f>
        <v>10814</v>
      </c>
      <c r="B131" s="9">
        <f t="shared" si="5"/>
        <v>1</v>
      </c>
      <c r="C131" s="9">
        <f t="shared" si="6"/>
        <v>0</v>
      </c>
      <c r="D131" s="7" t="str">
        <f>Gmden!D130</f>
        <v>Neutal</v>
      </c>
      <c r="E131" s="8">
        <f>Gmden!E130</f>
        <v>1082</v>
      </c>
      <c r="F131" s="40">
        <f>Gmden!N130</f>
        <v>0</v>
      </c>
      <c r="G131" s="8">
        <f t="shared" si="7"/>
        <v>0</v>
      </c>
      <c r="H131" s="25">
        <f>ROUND(Anteile!$B$29/'Abs3'!$G$2107*'Abs3'!G131,0)</f>
        <v>0</v>
      </c>
      <c r="I131" s="40">
        <f>Gmden!O130</f>
        <v>0</v>
      </c>
      <c r="J131" s="8">
        <f t="shared" si="8"/>
        <v>0</v>
      </c>
      <c r="K131" s="25">
        <f>ROUND(Anteile!$B$30/'Abs3'!$J$2107*'Abs3'!J131,0)</f>
        <v>0</v>
      </c>
      <c r="L131" s="8">
        <f>Gmden!M130</f>
        <v>1799261.5712901377</v>
      </c>
      <c r="M131" s="8">
        <f ca="1">IF(AND(E131&gt;10000,Gmden!J130=500,Gmden!K130=500),MAX(0,OFFSET('Fk Abs3'!$E$7,'Abs3'!C131,0)*0.95*E131-L131),0)</f>
        <v>0</v>
      </c>
      <c r="N131" s="25">
        <f ca="1">ROUND(Anteile!$B$31/'Abs3'!$M$2107*'Abs3'!M131,0)</f>
        <v>0</v>
      </c>
      <c r="O131" s="27"/>
      <c r="P131" s="25">
        <f t="shared" ca="1" si="9"/>
        <v>0</v>
      </c>
    </row>
    <row r="132" spans="1:16" x14ac:dyDescent="0.25">
      <c r="A132" s="9">
        <f>Gmden!A131</f>
        <v>10815</v>
      </c>
      <c r="B132" s="9">
        <f t="shared" si="5"/>
        <v>1</v>
      </c>
      <c r="C132" s="9">
        <f t="shared" si="6"/>
        <v>0</v>
      </c>
      <c r="D132" s="7" t="str">
        <f>Gmden!D131</f>
        <v>Nikitsch</v>
      </c>
      <c r="E132" s="8">
        <f>Gmden!E131</f>
        <v>1427</v>
      </c>
      <c r="F132" s="40">
        <f>Gmden!N131</f>
        <v>0</v>
      </c>
      <c r="G132" s="8">
        <f t="shared" si="7"/>
        <v>0</v>
      </c>
      <c r="H132" s="25">
        <f>ROUND(Anteile!$B$29/'Abs3'!$G$2107*'Abs3'!G132,0)</f>
        <v>0</v>
      </c>
      <c r="I132" s="40">
        <f>Gmden!O131</f>
        <v>0</v>
      </c>
      <c r="J132" s="8">
        <f t="shared" si="8"/>
        <v>0</v>
      </c>
      <c r="K132" s="25">
        <f>ROUND(Anteile!$B$30/'Abs3'!$J$2107*'Abs3'!J132,0)</f>
        <v>0</v>
      </c>
      <c r="L132" s="8">
        <f>Gmden!M131</f>
        <v>1208441.9860854601</v>
      </c>
      <c r="M132" s="8">
        <f ca="1">IF(AND(E132&gt;10000,Gmden!J131=500,Gmden!K131=500),MAX(0,OFFSET('Fk Abs3'!$E$7,'Abs3'!C132,0)*0.95*E132-L132),0)</f>
        <v>0</v>
      </c>
      <c r="N132" s="25">
        <f ca="1">ROUND(Anteile!$B$31/'Abs3'!$M$2107*'Abs3'!M132,0)</f>
        <v>0</v>
      </c>
      <c r="O132" s="27"/>
      <c r="P132" s="25">
        <f t="shared" ca="1" si="9"/>
        <v>0</v>
      </c>
    </row>
    <row r="133" spans="1:16" x14ac:dyDescent="0.25">
      <c r="A133" s="9">
        <f>Gmden!A132</f>
        <v>10816</v>
      </c>
      <c r="B133" s="9">
        <f t="shared" si="5"/>
        <v>1</v>
      </c>
      <c r="C133" s="9">
        <f t="shared" si="6"/>
        <v>0</v>
      </c>
      <c r="D133" s="7" t="str">
        <f>Gmden!D132</f>
        <v>Oberpullendorf</v>
      </c>
      <c r="E133" s="8">
        <f>Gmden!E132</f>
        <v>3124</v>
      </c>
      <c r="F133" s="40">
        <f>Gmden!N132</f>
        <v>0</v>
      </c>
      <c r="G133" s="8">
        <f t="shared" si="7"/>
        <v>0</v>
      </c>
      <c r="H133" s="25">
        <f>ROUND(Anteile!$B$29/'Abs3'!$G$2107*'Abs3'!G133,0)</f>
        <v>0</v>
      </c>
      <c r="I133" s="40">
        <f>Gmden!O132</f>
        <v>0</v>
      </c>
      <c r="J133" s="8">
        <f t="shared" si="8"/>
        <v>0</v>
      </c>
      <c r="K133" s="25">
        <f>ROUND(Anteile!$B$30/'Abs3'!$J$2107*'Abs3'!J133,0)</f>
        <v>0</v>
      </c>
      <c r="L133" s="8">
        <f>Gmden!M132</f>
        <v>4283196.0986170443</v>
      </c>
      <c r="M133" s="8">
        <f ca="1">IF(AND(E133&gt;10000,Gmden!J132=500,Gmden!K132=500),MAX(0,OFFSET('Fk Abs3'!$E$7,'Abs3'!C133,0)*0.95*E133-L133),0)</f>
        <v>0</v>
      </c>
      <c r="N133" s="25">
        <f ca="1">ROUND(Anteile!$B$31/'Abs3'!$M$2107*'Abs3'!M133,0)</f>
        <v>0</v>
      </c>
      <c r="O133" s="27"/>
      <c r="P133" s="25">
        <f t="shared" ca="1" si="9"/>
        <v>0</v>
      </c>
    </row>
    <row r="134" spans="1:16" x14ac:dyDescent="0.25">
      <c r="A134" s="9">
        <f>Gmden!A133</f>
        <v>10817</v>
      </c>
      <c r="B134" s="9">
        <f t="shared" si="5"/>
        <v>1</v>
      </c>
      <c r="C134" s="9">
        <f t="shared" si="6"/>
        <v>0</v>
      </c>
      <c r="D134" s="7" t="str">
        <f>Gmden!D133</f>
        <v>Pilgersdorf</v>
      </c>
      <c r="E134" s="8">
        <f>Gmden!E133</f>
        <v>1664</v>
      </c>
      <c r="F134" s="40">
        <f>Gmden!N133</f>
        <v>0</v>
      </c>
      <c r="G134" s="8">
        <f t="shared" si="7"/>
        <v>0</v>
      </c>
      <c r="H134" s="25">
        <f>ROUND(Anteile!$B$29/'Abs3'!$G$2107*'Abs3'!G134,0)</f>
        <v>0</v>
      </c>
      <c r="I134" s="40">
        <f>Gmden!O133</f>
        <v>0</v>
      </c>
      <c r="J134" s="8">
        <f t="shared" si="8"/>
        <v>0</v>
      </c>
      <c r="K134" s="25">
        <f>ROUND(Anteile!$B$30/'Abs3'!$J$2107*'Abs3'!J134,0)</f>
        <v>0</v>
      </c>
      <c r="L134" s="8">
        <f>Gmden!M133</f>
        <v>1390444.9008353711</v>
      </c>
      <c r="M134" s="8">
        <f ca="1">IF(AND(E134&gt;10000,Gmden!J133=500,Gmden!K133=500),MAX(0,OFFSET('Fk Abs3'!$E$7,'Abs3'!C134,0)*0.95*E134-L134),0)</f>
        <v>0</v>
      </c>
      <c r="N134" s="25">
        <f ca="1">ROUND(Anteile!$B$31/'Abs3'!$M$2107*'Abs3'!M134,0)</f>
        <v>0</v>
      </c>
      <c r="O134" s="27"/>
      <c r="P134" s="25">
        <f t="shared" ca="1" si="9"/>
        <v>0</v>
      </c>
    </row>
    <row r="135" spans="1:16" x14ac:dyDescent="0.25">
      <c r="A135" s="9">
        <f>Gmden!A134</f>
        <v>10818</v>
      </c>
      <c r="B135" s="9">
        <f t="shared" si="5"/>
        <v>1</v>
      </c>
      <c r="C135" s="9">
        <f t="shared" si="6"/>
        <v>0</v>
      </c>
      <c r="D135" s="7" t="str">
        <f>Gmden!D134</f>
        <v>Piringsdorf</v>
      </c>
      <c r="E135" s="8">
        <f>Gmden!E134</f>
        <v>853</v>
      </c>
      <c r="F135" s="40">
        <f>Gmden!N134</f>
        <v>0</v>
      </c>
      <c r="G135" s="8">
        <f t="shared" si="7"/>
        <v>0</v>
      </c>
      <c r="H135" s="25">
        <f>ROUND(Anteile!$B$29/'Abs3'!$G$2107*'Abs3'!G135,0)</f>
        <v>0</v>
      </c>
      <c r="I135" s="40">
        <f>Gmden!O134</f>
        <v>0</v>
      </c>
      <c r="J135" s="8">
        <f t="shared" si="8"/>
        <v>0</v>
      </c>
      <c r="K135" s="25">
        <f>ROUND(Anteile!$B$30/'Abs3'!$J$2107*'Abs3'!J135,0)</f>
        <v>0</v>
      </c>
      <c r="L135" s="8">
        <f>Gmden!M134</f>
        <v>773466.58472200367</v>
      </c>
      <c r="M135" s="8">
        <f ca="1">IF(AND(E135&gt;10000,Gmden!J134=500,Gmden!K134=500),MAX(0,OFFSET('Fk Abs3'!$E$7,'Abs3'!C135,0)*0.95*E135-L135),0)</f>
        <v>0</v>
      </c>
      <c r="N135" s="25">
        <f ca="1">ROUND(Anteile!$B$31/'Abs3'!$M$2107*'Abs3'!M135,0)</f>
        <v>0</v>
      </c>
      <c r="O135" s="27"/>
      <c r="P135" s="25">
        <f t="shared" ca="1" si="9"/>
        <v>0</v>
      </c>
    </row>
    <row r="136" spans="1:16" x14ac:dyDescent="0.25">
      <c r="A136" s="9">
        <f>Gmden!A135</f>
        <v>10819</v>
      </c>
      <c r="B136" s="9">
        <f t="shared" ref="B136:B199" si="10">INT(A136/10000)</f>
        <v>1</v>
      </c>
      <c r="C136" s="9">
        <f t="shared" ref="C136:C199" si="11">IF(E136&lt;=10000,0,IF(E136&lt;=20000,1,IF(E136&lt;=50000,2,3)))</f>
        <v>0</v>
      </c>
      <c r="D136" s="7" t="str">
        <f>Gmden!D135</f>
        <v>Raiding</v>
      </c>
      <c r="E136" s="8">
        <f>Gmden!E135</f>
        <v>829</v>
      </c>
      <c r="F136" s="40">
        <f>Gmden!N135</f>
        <v>0</v>
      </c>
      <c r="G136" s="8">
        <f t="shared" ref="G136:G199" si="12">IF(AND(E136&gt;$G$5,F136=1),E136,0)</f>
        <v>0</v>
      </c>
      <c r="H136" s="25">
        <f>ROUND(Anteile!$B$29/'Abs3'!$G$2107*'Abs3'!G136,0)</f>
        <v>0</v>
      </c>
      <c r="I136" s="40">
        <f>Gmden!O135</f>
        <v>0</v>
      </c>
      <c r="J136" s="8">
        <f t="shared" ref="J136:J199" si="13">IF(I136=1,E136,0)</f>
        <v>0</v>
      </c>
      <c r="K136" s="25">
        <f>ROUND(Anteile!$B$30/'Abs3'!$J$2107*'Abs3'!J136,0)</f>
        <v>0</v>
      </c>
      <c r="L136" s="8">
        <f>Gmden!M135</f>
        <v>724229.94654619787</v>
      </c>
      <c r="M136" s="8">
        <f ca="1">IF(AND(E136&gt;10000,Gmden!J135=500,Gmden!K135=500),MAX(0,OFFSET('Fk Abs3'!$E$7,'Abs3'!C136,0)*0.95*E136-L136),0)</f>
        <v>0</v>
      </c>
      <c r="N136" s="25">
        <f ca="1">ROUND(Anteile!$B$31/'Abs3'!$M$2107*'Abs3'!M136,0)</f>
        <v>0</v>
      </c>
      <c r="O136" s="27"/>
      <c r="P136" s="25">
        <f t="shared" ref="P136:P199" ca="1" si="14">H136+K136+N136+O136</f>
        <v>0</v>
      </c>
    </row>
    <row r="137" spans="1:16" x14ac:dyDescent="0.25">
      <c r="A137" s="9">
        <f>Gmden!A136</f>
        <v>10820</v>
      </c>
      <c r="B137" s="9">
        <f t="shared" si="10"/>
        <v>1</v>
      </c>
      <c r="C137" s="9">
        <f t="shared" si="11"/>
        <v>0</v>
      </c>
      <c r="D137" s="7" t="str">
        <f>Gmden!D136</f>
        <v>Ritzing</v>
      </c>
      <c r="E137" s="8">
        <f>Gmden!E136</f>
        <v>897</v>
      </c>
      <c r="F137" s="40">
        <f>Gmden!N136</f>
        <v>0</v>
      </c>
      <c r="G137" s="8">
        <f t="shared" si="12"/>
        <v>0</v>
      </c>
      <c r="H137" s="25">
        <f>ROUND(Anteile!$B$29/'Abs3'!$G$2107*'Abs3'!G137,0)</f>
        <v>0</v>
      </c>
      <c r="I137" s="40">
        <f>Gmden!O136</f>
        <v>0</v>
      </c>
      <c r="J137" s="8">
        <f t="shared" si="13"/>
        <v>0</v>
      </c>
      <c r="K137" s="25">
        <f>ROUND(Anteile!$B$30/'Abs3'!$J$2107*'Abs3'!J137,0)</f>
        <v>0</v>
      </c>
      <c r="L137" s="8">
        <f>Gmden!M136</f>
        <v>789917.55670789373</v>
      </c>
      <c r="M137" s="8">
        <f ca="1">IF(AND(E137&gt;10000,Gmden!J136=500,Gmden!K136=500),MAX(0,OFFSET('Fk Abs3'!$E$7,'Abs3'!C137,0)*0.95*E137-L137),0)</f>
        <v>0</v>
      </c>
      <c r="N137" s="25">
        <f ca="1">ROUND(Anteile!$B$31/'Abs3'!$M$2107*'Abs3'!M137,0)</f>
        <v>0</v>
      </c>
      <c r="O137" s="27"/>
      <c r="P137" s="25">
        <f t="shared" ca="1" si="14"/>
        <v>0</v>
      </c>
    </row>
    <row r="138" spans="1:16" x14ac:dyDescent="0.25">
      <c r="A138" s="9">
        <f>Gmden!A137</f>
        <v>10821</v>
      </c>
      <c r="B138" s="9">
        <f t="shared" si="10"/>
        <v>1</v>
      </c>
      <c r="C138" s="9">
        <f t="shared" si="11"/>
        <v>0</v>
      </c>
      <c r="D138" s="7" t="str">
        <f>Gmden!D137</f>
        <v>Steinberg-Dörfl</v>
      </c>
      <c r="E138" s="8">
        <f>Gmden!E137</f>
        <v>1294</v>
      </c>
      <c r="F138" s="40">
        <f>Gmden!N137</f>
        <v>0</v>
      </c>
      <c r="G138" s="8">
        <f t="shared" si="12"/>
        <v>0</v>
      </c>
      <c r="H138" s="25">
        <f>ROUND(Anteile!$B$29/'Abs3'!$G$2107*'Abs3'!G138,0)</f>
        <v>0</v>
      </c>
      <c r="I138" s="40">
        <f>Gmden!O137</f>
        <v>0</v>
      </c>
      <c r="J138" s="8">
        <f t="shared" si="13"/>
        <v>0</v>
      </c>
      <c r="K138" s="25">
        <f>ROUND(Anteile!$B$30/'Abs3'!$J$2107*'Abs3'!J138,0)</f>
        <v>0</v>
      </c>
      <c r="L138" s="8">
        <f>Gmden!M137</f>
        <v>1252303.4338376382</v>
      </c>
      <c r="M138" s="8">
        <f ca="1">IF(AND(E138&gt;10000,Gmden!J137=500,Gmden!K137=500),MAX(0,OFFSET('Fk Abs3'!$E$7,'Abs3'!C138,0)*0.95*E138-L138),0)</f>
        <v>0</v>
      </c>
      <c r="N138" s="25">
        <f ca="1">ROUND(Anteile!$B$31/'Abs3'!$M$2107*'Abs3'!M138,0)</f>
        <v>0</v>
      </c>
      <c r="O138" s="27"/>
      <c r="P138" s="25">
        <f t="shared" ca="1" si="14"/>
        <v>0</v>
      </c>
    </row>
    <row r="139" spans="1:16" x14ac:dyDescent="0.25">
      <c r="A139" s="9">
        <f>Gmden!A138</f>
        <v>10822</v>
      </c>
      <c r="B139" s="9">
        <f t="shared" si="10"/>
        <v>1</v>
      </c>
      <c r="C139" s="9">
        <f t="shared" si="11"/>
        <v>0</v>
      </c>
      <c r="D139" s="7" t="str">
        <f>Gmden!D138</f>
        <v>Stoob</v>
      </c>
      <c r="E139" s="8">
        <f>Gmden!E138</f>
        <v>1413</v>
      </c>
      <c r="F139" s="40">
        <f>Gmden!N138</f>
        <v>0</v>
      </c>
      <c r="G139" s="8">
        <f t="shared" si="12"/>
        <v>0</v>
      </c>
      <c r="H139" s="25">
        <f>ROUND(Anteile!$B$29/'Abs3'!$G$2107*'Abs3'!G139,0)</f>
        <v>0</v>
      </c>
      <c r="I139" s="40">
        <f>Gmden!O138</f>
        <v>0</v>
      </c>
      <c r="J139" s="8">
        <f t="shared" si="13"/>
        <v>0</v>
      </c>
      <c r="K139" s="25">
        <f>ROUND(Anteile!$B$30/'Abs3'!$J$2107*'Abs3'!J139,0)</f>
        <v>0</v>
      </c>
      <c r="L139" s="8">
        <f>Gmden!M138</f>
        <v>1817219.33777087</v>
      </c>
      <c r="M139" s="8">
        <f ca="1">IF(AND(E139&gt;10000,Gmden!J138=500,Gmden!K138=500),MAX(0,OFFSET('Fk Abs3'!$E$7,'Abs3'!C139,0)*0.95*E139-L139),0)</f>
        <v>0</v>
      </c>
      <c r="N139" s="25">
        <f ca="1">ROUND(Anteile!$B$31/'Abs3'!$M$2107*'Abs3'!M139,0)</f>
        <v>0</v>
      </c>
      <c r="O139" s="27"/>
      <c r="P139" s="25">
        <f t="shared" ca="1" si="14"/>
        <v>0</v>
      </c>
    </row>
    <row r="140" spans="1:16" x14ac:dyDescent="0.25">
      <c r="A140" s="9">
        <f>Gmden!A139</f>
        <v>10823</v>
      </c>
      <c r="B140" s="9">
        <f t="shared" si="10"/>
        <v>1</v>
      </c>
      <c r="C140" s="9">
        <f t="shared" si="11"/>
        <v>0</v>
      </c>
      <c r="D140" s="7" t="str">
        <f>Gmden!D139</f>
        <v>Weppersdorf</v>
      </c>
      <c r="E140" s="8">
        <f>Gmden!E139</f>
        <v>1806</v>
      </c>
      <c r="F140" s="40">
        <f>Gmden!N139</f>
        <v>0</v>
      </c>
      <c r="G140" s="8">
        <f t="shared" si="12"/>
        <v>0</v>
      </c>
      <c r="H140" s="25">
        <f>ROUND(Anteile!$B$29/'Abs3'!$G$2107*'Abs3'!G140,0)</f>
        <v>0</v>
      </c>
      <c r="I140" s="40">
        <f>Gmden!O139</f>
        <v>0</v>
      </c>
      <c r="J140" s="8">
        <f t="shared" si="13"/>
        <v>0</v>
      </c>
      <c r="K140" s="25">
        <f>ROUND(Anteile!$B$30/'Abs3'!$J$2107*'Abs3'!J140,0)</f>
        <v>0</v>
      </c>
      <c r="L140" s="8">
        <f>Gmden!M139</f>
        <v>1736699.7719927765</v>
      </c>
      <c r="M140" s="8">
        <f ca="1">IF(AND(E140&gt;10000,Gmden!J139=500,Gmden!K139=500),MAX(0,OFFSET('Fk Abs3'!$E$7,'Abs3'!C140,0)*0.95*E140-L140),0)</f>
        <v>0</v>
      </c>
      <c r="N140" s="25">
        <f ca="1">ROUND(Anteile!$B$31/'Abs3'!$M$2107*'Abs3'!M140,0)</f>
        <v>0</v>
      </c>
      <c r="O140" s="27"/>
      <c r="P140" s="25">
        <f t="shared" ca="1" si="14"/>
        <v>0</v>
      </c>
    </row>
    <row r="141" spans="1:16" x14ac:dyDescent="0.25">
      <c r="A141" s="9">
        <f>Gmden!A140</f>
        <v>10824</v>
      </c>
      <c r="B141" s="9">
        <f t="shared" si="10"/>
        <v>1</v>
      </c>
      <c r="C141" s="9">
        <f t="shared" si="11"/>
        <v>0</v>
      </c>
      <c r="D141" s="7" t="str">
        <f>Gmden!D140</f>
        <v>Lackendorf</v>
      </c>
      <c r="E141" s="8">
        <f>Gmden!E140</f>
        <v>572</v>
      </c>
      <c r="F141" s="40">
        <f>Gmden!N140</f>
        <v>0</v>
      </c>
      <c r="G141" s="8">
        <f t="shared" si="12"/>
        <v>0</v>
      </c>
      <c r="H141" s="25">
        <f>ROUND(Anteile!$B$29/'Abs3'!$G$2107*'Abs3'!G141,0)</f>
        <v>0</v>
      </c>
      <c r="I141" s="40">
        <f>Gmden!O140</f>
        <v>0</v>
      </c>
      <c r="J141" s="8">
        <f t="shared" si="13"/>
        <v>0</v>
      </c>
      <c r="K141" s="25">
        <f>ROUND(Anteile!$B$30/'Abs3'!$J$2107*'Abs3'!J141,0)</f>
        <v>0</v>
      </c>
      <c r="L141" s="8">
        <f>Gmden!M140</f>
        <v>486295.3249873126</v>
      </c>
      <c r="M141" s="8">
        <f ca="1">IF(AND(E141&gt;10000,Gmden!J140=500,Gmden!K140=500),MAX(0,OFFSET('Fk Abs3'!$E$7,'Abs3'!C141,0)*0.95*E141-L141),0)</f>
        <v>0</v>
      </c>
      <c r="N141" s="25">
        <f ca="1">ROUND(Anteile!$B$31/'Abs3'!$M$2107*'Abs3'!M141,0)</f>
        <v>0</v>
      </c>
      <c r="O141" s="27"/>
      <c r="P141" s="25">
        <f t="shared" ca="1" si="14"/>
        <v>0</v>
      </c>
    </row>
    <row r="142" spans="1:16" x14ac:dyDescent="0.25">
      <c r="A142" s="9">
        <f>Gmden!A141</f>
        <v>10825</v>
      </c>
      <c r="B142" s="9">
        <f t="shared" si="10"/>
        <v>1</v>
      </c>
      <c r="C142" s="9">
        <f t="shared" si="11"/>
        <v>0</v>
      </c>
      <c r="D142" s="7" t="str">
        <f>Gmden!D141</f>
        <v>Unterfrauenhaid</v>
      </c>
      <c r="E142" s="8">
        <f>Gmden!E141</f>
        <v>677</v>
      </c>
      <c r="F142" s="40">
        <f>Gmden!N141</f>
        <v>0</v>
      </c>
      <c r="G142" s="8">
        <f t="shared" si="12"/>
        <v>0</v>
      </c>
      <c r="H142" s="25">
        <f>ROUND(Anteile!$B$29/'Abs3'!$G$2107*'Abs3'!G142,0)</f>
        <v>0</v>
      </c>
      <c r="I142" s="40">
        <f>Gmden!O141</f>
        <v>0</v>
      </c>
      <c r="J142" s="8">
        <f t="shared" si="13"/>
        <v>0</v>
      </c>
      <c r="K142" s="25">
        <f>ROUND(Anteile!$B$30/'Abs3'!$J$2107*'Abs3'!J142,0)</f>
        <v>0</v>
      </c>
      <c r="L142" s="8">
        <f>Gmden!M141</f>
        <v>617520.39219553489</v>
      </c>
      <c r="M142" s="8">
        <f ca="1">IF(AND(E142&gt;10000,Gmden!J141=500,Gmden!K141=500),MAX(0,OFFSET('Fk Abs3'!$E$7,'Abs3'!C142,0)*0.95*E142-L142),0)</f>
        <v>0</v>
      </c>
      <c r="N142" s="25">
        <f ca="1">ROUND(Anteile!$B$31/'Abs3'!$M$2107*'Abs3'!M142,0)</f>
        <v>0</v>
      </c>
      <c r="O142" s="27"/>
      <c r="P142" s="25">
        <f t="shared" ca="1" si="14"/>
        <v>0</v>
      </c>
    </row>
    <row r="143" spans="1:16" x14ac:dyDescent="0.25">
      <c r="A143" s="9">
        <f>Gmden!A142</f>
        <v>10826</v>
      </c>
      <c r="B143" s="9">
        <f t="shared" si="10"/>
        <v>1</v>
      </c>
      <c r="C143" s="9">
        <f t="shared" si="11"/>
        <v>0</v>
      </c>
      <c r="D143" s="7" t="str">
        <f>Gmden!D142</f>
        <v>Unterrabnitz-Schwendgraben</v>
      </c>
      <c r="E143" s="8">
        <f>Gmden!E142</f>
        <v>648</v>
      </c>
      <c r="F143" s="40">
        <f>Gmden!N142</f>
        <v>0</v>
      </c>
      <c r="G143" s="8">
        <f t="shared" si="12"/>
        <v>0</v>
      </c>
      <c r="H143" s="25">
        <f>ROUND(Anteile!$B$29/'Abs3'!$G$2107*'Abs3'!G143,0)</f>
        <v>0</v>
      </c>
      <c r="I143" s="40">
        <f>Gmden!O142</f>
        <v>0</v>
      </c>
      <c r="J143" s="8">
        <f t="shared" si="13"/>
        <v>0</v>
      </c>
      <c r="K143" s="25">
        <f>ROUND(Anteile!$B$30/'Abs3'!$J$2107*'Abs3'!J143,0)</f>
        <v>0</v>
      </c>
      <c r="L143" s="8">
        <f>Gmden!M142</f>
        <v>569556.09286561084</v>
      </c>
      <c r="M143" s="8">
        <f ca="1">IF(AND(E143&gt;10000,Gmden!J142=500,Gmden!K142=500),MAX(0,OFFSET('Fk Abs3'!$E$7,'Abs3'!C143,0)*0.95*E143-L143),0)</f>
        <v>0</v>
      </c>
      <c r="N143" s="25">
        <f ca="1">ROUND(Anteile!$B$31/'Abs3'!$M$2107*'Abs3'!M143,0)</f>
        <v>0</v>
      </c>
      <c r="O143" s="27"/>
      <c r="P143" s="25">
        <f t="shared" ca="1" si="14"/>
        <v>0</v>
      </c>
    </row>
    <row r="144" spans="1:16" x14ac:dyDescent="0.25">
      <c r="A144" s="9">
        <f>Gmden!A143</f>
        <v>10827</v>
      </c>
      <c r="B144" s="9">
        <f t="shared" si="10"/>
        <v>1</v>
      </c>
      <c r="C144" s="9">
        <f t="shared" si="11"/>
        <v>0</v>
      </c>
      <c r="D144" s="7" t="str">
        <f>Gmden!D143</f>
        <v>Weingraben</v>
      </c>
      <c r="E144" s="8">
        <f>Gmden!E143</f>
        <v>361</v>
      </c>
      <c r="F144" s="40">
        <f>Gmden!N143</f>
        <v>0</v>
      </c>
      <c r="G144" s="8">
        <f t="shared" si="12"/>
        <v>0</v>
      </c>
      <c r="H144" s="25">
        <f>ROUND(Anteile!$B$29/'Abs3'!$G$2107*'Abs3'!G144,0)</f>
        <v>0</v>
      </c>
      <c r="I144" s="40">
        <f>Gmden!O143</f>
        <v>0</v>
      </c>
      <c r="J144" s="8">
        <f t="shared" si="13"/>
        <v>0</v>
      </c>
      <c r="K144" s="25">
        <f>ROUND(Anteile!$B$30/'Abs3'!$J$2107*'Abs3'!J144,0)</f>
        <v>0</v>
      </c>
      <c r="L144" s="8">
        <f>Gmden!M143</f>
        <v>301457.07519130548</v>
      </c>
      <c r="M144" s="8">
        <f ca="1">IF(AND(E144&gt;10000,Gmden!J143=500,Gmden!K143=500),MAX(0,OFFSET('Fk Abs3'!$E$7,'Abs3'!C144,0)*0.95*E144-L144),0)</f>
        <v>0</v>
      </c>
      <c r="N144" s="25">
        <f ca="1">ROUND(Anteile!$B$31/'Abs3'!$M$2107*'Abs3'!M144,0)</f>
        <v>0</v>
      </c>
      <c r="O144" s="27"/>
      <c r="P144" s="25">
        <f t="shared" ca="1" si="14"/>
        <v>0</v>
      </c>
    </row>
    <row r="145" spans="1:16" x14ac:dyDescent="0.25">
      <c r="A145" s="9">
        <f>Gmden!A144</f>
        <v>10828</v>
      </c>
      <c r="B145" s="9">
        <f t="shared" si="10"/>
        <v>1</v>
      </c>
      <c r="C145" s="9">
        <f t="shared" si="11"/>
        <v>0</v>
      </c>
      <c r="D145" s="7" t="str">
        <f>Gmden!D144</f>
        <v>Oberloisdorf</v>
      </c>
      <c r="E145" s="8">
        <f>Gmden!E144</f>
        <v>800</v>
      </c>
      <c r="F145" s="40">
        <f>Gmden!N144</f>
        <v>0</v>
      </c>
      <c r="G145" s="8">
        <f t="shared" si="12"/>
        <v>0</v>
      </c>
      <c r="H145" s="25">
        <f>ROUND(Anteile!$B$29/'Abs3'!$G$2107*'Abs3'!G145,0)</f>
        <v>0</v>
      </c>
      <c r="I145" s="40">
        <f>Gmden!O144</f>
        <v>0</v>
      </c>
      <c r="J145" s="8">
        <f t="shared" si="13"/>
        <v>0</v>
      </c>
      <c r="K145" s="25">
        <f>ROUND(Anteile!$B$30/'Abs3'!$J$2107*'Abs3'!J145,0)</f>
        <v>0</v>
      </c>
      <c r="L145" s="8">
        <f>Gmden!M144</f>
        <v>657514.39332299109</v>
      </c>
      <c r="M145" s="8">
        <f ca="1">IF(AND(E145&gt;10000,Gmden!J144=500,Gmden!K144=500),MAX(0,OFFSET('Fk Abs3'!$E$7,'Abs3'!C145,0)*0.95*E145-L145),0)</f>
        <v>0</v>
      </c>
      <c r="N145" s="25">
        <f ca="1">ROUND(Anteile!$B$31/'Abs3'!$M$2107*'Abs3'!M145,0)</f>
        <v>0</v>
      </c>
      <c r="O145" s="27"/>
      <c r="P145" s="25">
        <f t="shared" ca="1" si="14"/>
        <v>0</v>
      </c>
    </row>
    <row r="146" spans="1:16" x14ac:dyDescent="0.25">
      <c r="A146" s="9">
        <f>Gmden!A145</f>
        <v>10901</v>
      </c>
      <c r="B146" s="9">
        <f t="shared" si="10"/>
        <v>1</v>
      </c>
      <c r="C146" s="9">
        <f t="shared" si="11"/>
        <v>0</v>
      </c>
      <c r="D146" s="7" t="str">
        <f>Gmden!D145</f>
        <v>Bad Tatzmannsdorf</v>
      </c>
      <c r="E146" s="8">
        <f>Gmden!E145</f>
        <v>1477</v>
      </c>
      <c r="F146" s="40">
        <f>Gmden!N145</f>
        <v>0</v>
      </c>
      <c r="G146" s="8">
        <f t="shared" si="12"/>
        <v>0</v>
      </c>
      <c r="H146" s="25">
        <f>ROUND(Anteile!$B$29/'Abs3'!$G$2107*'Abs3'!G146,0)</f>
        <v>0</v>
      </c>
      <c r="I146" s="40">
        <f>Gmden!O145</f>
        <v>0</v>
      </c>
      <c r="J146" s="8">
        <f t="shared" si="13"/>
        <v>0</v>
      </c>
      <c r="K146" s="25">
        <f>ROUND(Anteile!$B$30/'Abs3'!$J$2107*'Abs3'!J146,0)</f>
        <v>0</v>
      </c>
      <c r="L146" s="8">
        <f>Gmden!M145</f>
        <v>2454819.2762333183</v>
      </c>
      <c r="M146" s="8">
        <f ca="1">IF(AND(E146&gt;10000,Gmden!J145=500,Gmden!K145=500),MAX(0,OFFSET('Fk Abs3'!$E$7,'Abs3'!C146,0)*0.95*E146-L146),0)</f>
        <v>0</v>
      </c>
      <c r="N146" s="25">
        <f ca="1">ROUND(Anteile!$B$31/'Abs3'!$M$2107*'Abs3'!M146,0)</f>
        <v>0</v>
      </c>
      <c r="O146" s="27"/>
      <c r="P146" s="25">
        <f t="shared" ca="1" si="14"/>
        <v>0</v>
      </c>
    </row>
    <row r="147" spans="1:16" x14ac:dyDescent="0.25">
      <c r="A147" s="9">
        <f>Gmden!A146</f>
        <v>10902</v>
      </c>
      <c r="B147" s="9">
        <f t="shared" si="10"/>
        <v>1</v>
      </c>
      <c r="C147" s="9">
        <f t="shared" si="11"/>
        <v>0</v>
      </c>
      <c r="D147" s="7" t="str">
        <f>Gmden!D146</f>
        <v>Bernstein</v>
      </c>
      <c r="E147" s="8">
        <f>Gmden!E146</f>
        <v>2201</v>
      </c>
      <c r="F147" s="40">
        <f>Gmden!N146</f>
        <v>0</v>
      </c>
      <c r="G147" s="8">
        <f t="shared" si="12"/>
        <v>0</v>
      </c>
      <c r="H147" s="25">
        <f>ROUND(Anteile!$B$29/'Abs3'!$G$2107*'Abs3'!G147,0)</f>
        <v>0</v>
      </c>
      <c r="I147" s="40">
        <f>Gmden!O146</f>
        <v>0</v>
      </c>
      <c r="J147" s="8">
        <f t="shared" si="13"/>
        <v>0</v>
      </c>
      <c r="K147" s="25">
        <f>ROUND(Anteile!$B$30/'Abs3'!$J$2107*'Abs3'!J147,0)</f>
        <v>0</v>
      </c>
      <c r="L147" s="8">
        <f>Gmden!M146</f>
        <v>1918152.7134277942</v>
      </c>
      <c r="M147" s="8">
        <f ca="1">IF(AND(E147&gt;10000,Gmden!J146=500,Gmden!K146=500),MAX(0,OFFSET('Fk Abs3'!$E$7,'Abs3'!C147,0)*0.95*E147-L147),0)</f>
        <v>0</v>
      </c>
      <c r="N147" s="25">
        <f ca="1">ROUND(Anteile!$B$31/'Abs3'!$M$2107*'Abs3'!M147,0)</f>
        <v>0</v>
      </c>
      <c r="O147" s="27"/>
      <c r="P147" s="25">
        <f t="shared" ca="1" si="14"/>
        <v>0</v>
      </c>
    </row>
    <row r="148" spans="1:16" x14ac:dyDescent="0.25">
      <c r="A148" s="9">
        <f>Gmden!A147</f>
        <v>10903</v>
      </c>
      <c r="B148" s="9">
        <f t="shared" si="10"/>
        <v>1</v>
      </c>
      <c r="C148" s="9">
        <f t="shared" si="11"/>
        <v>0</v>
      </c>
      <c r="D148" s="7" t="str">
        <f>Gmden!D147</f>
        <v>Deutsch Schützen-Eisenberg</v>
      </c>
      <c r="E148" s="8">
        <f>Gmden!E147</f>
        <v>1138</v>
      </c>
      <c r="F148" s="40">
        <f>Gmden!N147</f>
        <v>0</v>
      </c>
      <c r="G148" s="8">
        <f t="shared" si="12"/>
        <v>0</v>
      </c>
      <c r="H148" s="25">
        <f>ROUND(Anteile!$B$29/'Abs3'!$G$2107*'Abs3'!G148,0)</f>
        <v>0</v>
      </c>
      <c r="I148" s="40">
        <f>Gmden!O147</f>
        <v>0</v>
      </c>
      <c r="J148" s="8">
        <f t="shared" si="13"/>
        <v>0</v>
      </c>
      <c r="K148" s="25">
        <f>ROUND(Anteile!$B$30/'Abs3'!$J$2107*'Abs3'!J148,0)</f>
        <v>0</v>
      </c>
      <c r="L148" s="8">
        <f>Gmden!M147</f>
        <v>954772.23968446581</v>
      </c>
      <c r="M148" s="8">
        <f ca="1">IF(AND(E148&gt;10000,Gmden!J147=500,Gmden!K147=500),MAX(0,OFFSET('Fk Abs3'!$E$7,'Abs3'!C148,0)*0.95*E148-L148),0)</f>
        <v>0</v>
      </c>
      <c r="N148" s="25">
        <f ca="1">ROUND(Anteile!$B$31/'Abs3'!$M$2107*'Abs3'!M148,0)</f>
        <v>0</v>
      </c>
      <c r="O148" s="27"/>
      <c r="P148" s="25">
        <f t="shared" ca="1" si="14"/>
        <v>0</v>
      </c>
    </row>
    <row r="149" spans="1:16" x14ac:dyDescent="0.25">
      <c r="A149" s="9">
        <f>Gmden!A148</f>
        <v>10904</v>
      </c>
      <c r="B149" s="9">
        <f t="shared" si="10"/>
        <v>1</v>
      </c>
      <c r="C149" s="9">
        <f t="shared" si="11"/>
        <v>0</v>
      </c>
      <c r="D149" s="7" t="str">
        <f>Gmden!D148</f>
        <v>Grafenschachen</v>
      </c>
      <c r="E149" s="8">
        <f>Gmden!E148</f>
        <v>1254</v>
      </c>
      <c r="F149" s="40">
        <f>Gmden!N148</f>
        <v>0</v>
      </c>
      <c r="G149" s="8">
        <f t="shared" si="12"/>
        <v>0</v>
      </c>
      <c r="H149" s="25">
        <f>ROUND(Anteile!$B$29/'Abs3'!$G$2107*'Abs3'!G149,0)</f>
        <v>0</v>
      </c>
      <c r="I149" s="40">
        <f>Gmden!O148</f>
        <v>0</v>
      </c>
      <c r="J149" s="8">
        <f t="shared" si="13"/>
        <v>0</v>
      </c>
      <c r="K149" s="25">
        <f>ROUND(Anteile!$B$30/'Abs3'!$J$2107*'Abs3'!J149,0)</f>
        <v>0</v>
      </c>
      <c r="L149" s="8">
        <f>Gmden!M148</f>
        <v>1341954.3434454221</v>
      </c>
      <c r="M149" s="8">
        <f ca="1">IF(AND(E149&gt;10000,Gmden!J148=500,Gmden!K148=500),MAX(0,OFFSET('Fk Abs3'!$E$7,'Abs3'!C149,0)*0.95*E149-L149),0)</f>
        <v>0</v>
      </c>
      <c r="N149" s="25">
        <f ca="1">ROUND(Anteile!$B$31/'Abs3'!$M$2107*'Abs3'!M149,0)</f>
        <v>0</v>
      </c>
      <c r="O149" s="27"/>
      <c r="P149" s="25">
        <f t="shared" ca="1" si="14"/>
        <v>0</v>
      </c>
    </row>
    <row r="150" spans="1:16" x14ac:dyDescent="0.25">
      <c r="A150" s="9">
        <f>Gmden!A149</f>
        <v>10905</v>
      </c>
      <c r="B150" s="9">
        <f t="shared" si="10"/>
        <v>1</v>
      </c>
      <c r="C150" s="9">
        <f t="shared" si="11"/>
        <v>0</v>
      </c>
      <c r="D150" s="7" t="str">
        <f>Gmden!D149</f>
        <v>Großpetersdorf</v>
      </c>
      <c r="E150" s="8">
        <f>Gmden!E149</f>
        <v>3515</v>
      </c>
      <c r="F150" s="40">
        <f>Gmden!N149</f>
        <v>0</v>
      </c>
      <c r="G150" s="8">
        <f t="shared" si="12"/>
        <v>0</v>
      </c>
      <c r="H150" s="25">
        <f>ROUND(Anteile!$B$29/'Abs3'!$G$2107*'Abs3'!G150,0)</f>
        <v>0</v>
      </c>
      <c r="I150" s="40">
        <f>Gmden!O149</f>
        <v>0</v>
      </c>
      <c r="J150" s="8">
        <f t="shared" si="13"/>
        <v>0</v>
      </c>
      <c r="K150" s="25">
        <f>ROUND(Anteile!$B$30/'Abs3'!$J$2107*'Abs3'!J150,0)</f>
        <v>0</v>
      </c>
      <c r="L150" s="8">
        <f>Gmden!M149</f>
        <v>3830007.2980999453</v>
      </c>
      <c r="M150" s="8">
        <f ca="1">IF(AND(E150&gt;10000,Gmden!J149=500,Gmden!K149=500),MAX(0,OFFSET('Fk Abs3'!$E$7,'Abs3'!C150,0)*0.95*E150-L150),0)</f>
        <v>0</v>
      </c>
      <c r="N150" s="25">
        <f ca="1">ROUND(Anteile!$B$31/'Abs3'!$M$2107*'Abs3'!M150,0)</f>
        <v>0</v>
      </c>
      <c r="O150" s="27"/>
      <c r="P150" s="25">
        <f t="shared" ca="1" si="14"/>
        <v>0</v>
      </c>
    </row>
    <row r="151" spans="1:16" x14ac:dyDescent="0.25">
      <c r="A151" s="9">
        <f>Gmden!A150</f>
        <v>10906</v>
      </c>
      <c r="B151" s="9">
        <f t="shared" si="10"/>
        <v>1</v>
      </c>
      <c r="C151" s="9">
        <f t="shared" si="11"/>
        <v>0</v>
      </c>
      <c r="D151" s="7" t="str">
        <f>Gmden!D150</f>
        <v>Hannersdorf</v>
      </c>
      <c r="E151" s="8">
        <f>Gmden!E150</f>
        <v>773</v>
      </c>
      <c r="F151" s="40">
        <f>Gmden!N150</f>
        <v>0</v>
      </c>
      <c r="G151" s="8">
        <f t="shared" si="12"/>
        <v>0</v>
      </c>
      <c r="H151" s="25">
        <f>ROUND(Anteile!$B$29/'Abs3'!$G$2107*'Abs3'!G151,0)</f>
        <v>0</v>
      </c>
      <c r="I151" s="40">
        <f>Gmden!O150</f>
        <v>0</v>
      </c>
      <c r="J151" s="8">
        <f t="shared" si="13"/>
        <v>0</v>
      </c>
      <c r="K151" s="25">
        <f>ROUND(Anteile!$B$30/'Abs3'!$J$2107*'Abs3'!J151,0)</f>
        <v>0</v>
      </c>
      <c r="L151" s="8">
        <f>Gmden!M150</f>
        <v>715516.80433621199</v>
      </c>
      <c r="M151" s="8">
        <f ca="1">IF(AND(E151&gt;10000,Gmden!J150=500,Gmden!K150=500),MAX(0,OFFSET('Fk Abs3'!$E$7,'Abs3'!C151,0)*0.95*E151-L151),0)</f>
        <v>0</v>
      </c>
      <c r="N151" s="25">
        <f ca="1">ROUND(Anteile!$B$31/'Abs3'!$M$2107*'Abs3'!M151,0)</f>
        <v>0</v>
      </c>
      <c r="O151" s="27"/>
      <c r="P151" s="25">
        <f t="shared" ca="1" si="14"/>
        <v>0</v>
      </c>
    </row>
    <row r="152" spans="1:16" x14ac:dyDescent="0.25">
      <c r="A152" s="9">
        <f>Gmden!A151</f>
        <v>10907</v>
      </c>
      <c r="B152" s="9">
        <f t="shared" si="10"/>
        <v>1</v>
      </c>
      <c r="C152" s="9">
        <f t="shared" si="11"/>
        <v>0</v>
      </c>
      <c r="D152" s="7" t="str">
        <f>Gmden!D151</f>
        <v>Kemeten</v>
      </c>
      <c r="E152" s="8">
        <f>Gmden!E151</f>
        <v>1485</v>
      </c>
      <c r="F152" s="40">
        <f>Gmden!N151</f>
        <v>0</v>
      </c>
      <c r="G152" s="8">
        <f t="shared" si="12"/>
        <v>0</v>
      </c>
      <c r="H152" s="25">
        <f>ROUND(Anteile!$B$29/'Abs3'!$G$2107*'Abs3'!G152,0)</f>
        <v>0</v>
      </c>
      <c r="I152" s="40">
        <f>Gmden!O151</f>
        <v>0</v>
      </c>
      <c r="J152" s="8">
        <f t="shared" si="13"/>
        <v>0</v>
      </c>
      <c r="K152" s="25">
        <f>ROUND(Anteile!$B$30/'Abs3'!$J$2107*'Abs3'!J152,0)</f>
        <v>0</v>
      </c>
      <c r="L152" s="8">
        <f>Gmden!M151</f>
        <v>1275257.3259537145</v>
      </c>
      <c r="M152" s="8">
        <f ca="1">IF(AND(E152&gt;10000,Gmden!J151=500,Gmden!K151=500),MAX(0,OFFSET('Fk Abs3'!$E$7,'Abs3'!C152,0)*0.95*E152-L152),0)</f>
        <v>0</v>
      </c>
      <c r="N152" s="25">
        <f ca="1">ROUND(Anteile!$B$31/'Abs3'!$M$2107*'Abs3'!M152,0)</f>
        <v>0</v>
      </c>
      <c r="O152" s="27"/>
      <c r="P152" s="25">
        <f t="shared" ca="1" si="14"/>
        <v>0</v>
      </c>
    </row>
    <row r="153" spans="1:16" x14ac:dyDescent="0.25">
      <c r="A153" s="9">
        <f>Gmden!A152</f>
        <v>10908</v>
      </c>
      <c r="B153" s="9">
        <f t="shared" si="10"/>
        <v>1</v>
      </c>
      <c r="C153" s="9">
        <f t="shared" si="11"/>
        <v>0</v>
      </c>
      <c r="D153" s="7" t="str">
        <f>Gmden!D152</f>
        <v>Kohfidisch</v>
      </c>
      <c r="E153" s="8">
        <f>Gmden!E152</f>
        <v>1437</v>
      </c>
      <c r="F153" s="40">
        <f>Gmden!N152</f>
        <v>0</v>
      </c>
      <c r="G153" s="8">
        <f t="shared" si="12"/>
        <v>0</v>
      </c>
      <c r="H153" s="25">
        <f>ROUND(Anteile!$B$29/'Abs3'!$G$2107*'Abs3'!G153,0)</f>
        <v>0</v>
      </c>
      <c r="I153" s="40">
        <f>Gmden!O152</f>
        <v>0</v>
      </c>
      <c r="J153" s="8">
        <f t="shared" si="13"/>
        <v>0</v>
      </c>
      <c r="K153" s="25">
        <f>ROUND(Anteile!$B$30/'Abs3'!$J$2107*'Abs3'!J153,0)</f>
        <v>0</v>
      </c>
      <c r="L153" s="8">
        <f>Gmden!M152</f>
        <v>1227430.8636547276</v>
      </c>
      <c r="M153" s="8">
        <f ca="1">IF(AND(E153&gt;10000,Gmden!J152=500,Gmden!K152=500),MAX(0,OFFSET('Fk Abs3'!$E$7,'Abs3'!C153,0)*0.95*E153-L153),0)</f>
        <v>0</v>
      </c>
      <c r="N153" s="25">
        <f ca="1">ROUND(Anteile!$B$31/'Abs3'!$M$2107*'Abs3'!M153,0)</f>
        <v>0</v>
      </c>
      <c r="O153" s="27"/>
      <c r="P153" s="25">
        <f t="shared" ca="1" si="14"/>
        <v>0</v>
      </c>
    </row>
    <row r="154" spans="1:16" x14ac:dyDescent="0.25">
      <c r="A154" s="9">
        <f>Gmden!A153</f>
        <v>10909</v>
      </c>
      <c r="B154" s="9">
        <f t="shared" si="10"/>
        <v>1</v>
      </c>
      <c r="C154" s="9">
        <f t="shared" si="11"/>
        <v>0</v>
      </c>
      <c r="D154" s="7" t="str">
        <f>Gmden!D153</f>
        <v>Litzelsdorf</v>
      </c>
      <c r="E154" s="8">
        <f>Gmden!E153</f>
        <v>1149</v>
      </c>
      <c r="F154" s="40">
        <f>Gmden!N153</f>
        <v>0</v>
      </c>
      <c r="G154" s="8">
        <f t="shared" si="12"/>
        <v>0</v>
      </c>
      <c r="H154" s="25">
        <f>ROUND(Anteile!$B$29/'Abs3'!$G$2107*'Abs3'!G154,0)</f>
        <v>0</v>
      </c>
      <c r="I154" s="40">
        <f>Gmden!O153</f>
        <v>0</v>
      </c>
      <c r="J154" s="8">
        <f t="shared" si="13"/>
        <v>0</v>
      </c>
      <c r="K154" s="25">
        <f>ROUND(Anteile!$B$30/'Abs3'!$J$2107*'Abs3'!J154,0)</f>
        <v>0</v>
      </c>
      <c r="L154" s="8">
        <f>Gmden!M153</f>
        <v>1031424.3673032271</v>
      </c>
      <c r="M154" s="8">
        <f ca="1">IF(AND(E154&gt;10000,Gmden!J153=500,Gmden!K153=500),MAX(0,OFFSET('Fk Abs3'!$E$7,'Abs3'!C154,0)*0.95*E154-L154),0)</f>
        <v>0</v>
      </c>
      <c r="N154" s="25">
        <f ca="1">ROUND(Anteile!$B$31/'Abs3'!$M$2107*'Abs3'!M154,0)</f>
        <v>0</v>
      </c>
      <c r="O154" s="27"/>
      <c r="P154" s="25">
        <f t="shared" ca="1" si="14"/>
        <v>0</v>
      </c>
    </row>
    <row r="155" spans="1:16" x14ac:dyDescent="0.25">
      <c r="A155" s="9">
        <f>Gmden!A154</f>
        <v>10910</v>
      </c>
      <c r="B155" s="9">
        <f t="shared" si="10"/>
        <v>1</v>
      </c>
      <c r="C155" s="9">
        <f t="shared" si="11"/>
        <v>0</v>
      </c>
      <c r="D155" s="7" t="str">
        <f>Gmden!D154</f>
        <v>Loipersdorf-Kitzladen</v>
      </c>
      <c r="E155" s="8">
        <f>Gmden!E154</f>
        <v>1282</v>
      </c>
      <c r="F155" s="40">
        <f>Gmden!N154</f>
        <v>0</v>
      </c>
      <c r="G155" s="8">
        <f t="shared" si="12"/>
        <v>0</v>
      </c>
      <c r="H155" s="25">
        <f>ROUND(Anteile!$B$29/'Abs3'!$G$2107*'Abs3'!G155,0)</f>
        <v>0</v>
      </c>
      <c r="I155" s="40">
        <f>Gmden!O154</f>
        <v>0</v>
      </c>
      <c r="J155" s="8">
        <f t="shared" si="13"/>
        <v>0</v>
      </c>
      <c r="K155" s="25">
        <f>ROUND(Anteile!$B$30/'Abs3'!$J$2107*'Abs3'!J155,0)</f>
        <v>0</v>
      </c>
      <c r="L155" s="8">
        <f>Gmden!M154</f>
        <v>1325390.3290594653</v>
      </c>
      <c r="M155" s="8">
        <f ca="1">IF(AND(E155&gt;10000,Gmden!J154=500,Gmden!K154=500),MAX(0,OFFSET('Fk Abs3'!$E$7,'Abs3'!C155,0)*0.95*E155-L155),0)</f>
        <v>0</v>
      </c>
      <c r="N155" s="25">
        <f ca="1">ROUND(Anteile!$B$31/'Abs3'!$M$2107*'Abs3'!M155,0)</f>
        <v>0</v>
      </c>
      <c r="O155" s="27"/>
      <c r="P155" s="25">
        <f t="shared" ca="1" si="14"/>
        <v>0</v>
      </c>
    </row>
    <row r="156" spans="1:16" x14ac:dyDescent="0.25">
      <c r="A156" s="9">
        <f>Gmden!A155</f>
        <v>10911</v>
      </c>
      <c r="B156" s="9">
        <f t="shared" si="10"/>
        <v>1</v>
      </c>
      <c r="C156" s="9">
        <f t="shared" si="11"/>
        <v>0</v>
      </c>
      <c r="D156" s="7" t="str">
        <f>Gmden!D155</f>
        <v>Mariasdorf</v>
      </c>
      <c r="E156" s="8">
        <f>Gmden!E155</f>
        <v>1157</v>
      </c>
      <c r="F156" s="40">
        <f>Gmden!N155</f>
        <v>0</v>
      </c>
      <c r="G156" s="8">
        <f t="shared" si="12"/>
        <v>0</v>
      </c>
      <c r="H156" s="25">
        <f>ROUND(Anteile!$B$29/'Abs3'!$G$2107*'Abs3'!G156,0)</f>
        <v>0</v>
      </c>
      <c r="I156" s="40">
        <f>Gmden!O155</f>
        <v>0</v>
      </c>
      <c r="J156" s="8">
        <f t="shared" si="13"/>
        <v>0</v>
      </c>
      <c r="K156" s="25">
        <f>ROUND(Anteile!$B$30/'Abs3'!$J$2107*'Abs3'!J156,0)</f>
        <v>0</v>
      </c>
      <c r="L156" s="8">
        <f>Gmden!M155</f>
        <v>991447.53802557033</v>
      </c>
      <c r="M156" s="8">
        <f ca="1">IF(AND(E156&gt;10000,Gmden!J155=500,Gmden!K155=500),MAX(0,OFFSET('Fk Abs3'!$E$7,'Abs3'!C156,0)*0.95*E156-L156),0)</f>
        <v>0</v>
      </c>
      <c r="N156" s="25">
        <f ca="1">ROUND(Anteile!$B$31/'Abs3'!$M$2107*'Abs3'!M156,0)</f>
        <v>0</v>
      </c>
      <c r="O156" s="27"/>
      <c r="P156" s="25">
        <f t="shared" ca="1" si="14"/>
        <v>0</v>
      </c>
    </row>
    <row r="157" spans="1:16" x14ac:dyDescent="0.25">
      <c r="A157" s="9">
        <f>Gmden!A156</f>
        <v>10912</v>
      </c>
      <c r="B157" s="9">
        <f t="shared" si="10"/>
        <v>1</v>
      </c>
      <c r="C157" s="9">
        <f t="shared" si="11"/>
        <v>0</v>
      </c>
      <c r="D157" s="7" t="str">
        <f>Gmden!D156</f>
        <v>Markt Allhau</v>
      </c>
      <c r="E157" s="8">
        <f>Gmden!E156</f>
        <v>1878</v>
      </c>
      <c r="F157" s="40">
        <f>Gmden!N156</f>
        <v>0</v>
      </c>
      <c r="G157" s="8">
        <f t="shared" si="12"/>
        <v>0</v>
      </c>
      <c r="H157" s="25">
        <f>ROUND(Anteile!$B$29/'Abs3'!$G$2107*'Abs3'!G157,0)</f>
        <v>0</v>
      </c>
      <c r="I157" s="40">
        <f>Gmden!O156</f>
        <v>0</v>
      </c>
      <c r="J157" s="8">
        <f t="shared" si="13"/>
        <v>0</v>
      </c>
      <c r="K157" s="25">
        <f>ROUND(Anteile!$B$30/'Abs3'!$J$2107*'Abs3'!J157,0)</f>
        <v>0</v>
      </c>
      <c r="L157" s="8">
        <f>Gmden!M156</f>
        <v>1885362.6985384014</v>
      </c>
      <c r="M157" s="8">
        <f ca="1">IF(AND(E157&gt;10000,Gmden!J156=500,Gmden!K156=500),MAX(0,OFFSET('Fk Abs3'!$E$7,'Abs3'!C157,0)*0.95*E157-L157),0)</f>
        <v>0</v>
      </c>
      <c r="N157" s="25">
        <f ca="1">ROUND(Anteile!$B$31/'Abs3'!$M$2107*'Abs3'!M157,0)</f>
        <v>0</v>
      </c>
      <c r="O157" s="27"/>
      <c r="P157" s="25">
        <f t="shared" ca="1" si="14"/>
        <v>0</v>
      </c>
    </row>
    <row r="158" spans="1:16" x14ac:dyDescent="0.25">
      <c r="A158" s="9">
        <f>Gmden!A157</f>
        <v>10913</v>
      </c>
      <c r="B158" s="9">
        <f t="shared" si="10"/>
        <v>1</v>
      </c>
      <c r="C158" s="9">
        <f t="shared" si="11"/>
        <v>0</v>
      </c>
      <c r="D158" s="7" t="str">
        <f>Gmden!D157</f>
        <v>Markt Neuhodis</v>
      </c>
      <c r="E158" s="8">
        <f>Gmden!E157</f>
        <v>644</v>
      </c>
      <c r="F158" s="40">
        <f>Gmden!N157</f>
        <v>0</v>
      </c>
      <c r="G158" s="8">
        <f t="shared" si="12"/>
        <v>0</v>
      </c>
      <c r="H158" s="25">
        <f>ROUND(Anteile!$B$29/'Abs3'!$G$2107*'Abs3'!G158,0)</f>
        <v>0</v>
      </c>
      <c r="I158" s="40">
        <f>Gmden!O157</f>
        <v>0</v>
      </c>
      <c r="J158" s="8">
        <f t="shared" si="13"/>
        <v>0</v>
      </c>
      <c r="K158" s="25">
        <f>ROUND(Anteile!$B$30/'Abs3'!$J$2107*'Abs3'!J158,0)</f>
        <v>0</v>
      </c>
      <c r="L158" s="8">
        <f>Gmden!M157</f>
        <v>533709.32504877681</v>
      </c>
      <c r="M158" s="8">
        <f ca="1">IF(AND(E158&gt;10000,Gmden!J157=500,Gmden!K157=500),MAX(0,OFFSET('Fk Abs3'!$E$7,'Abs3'!C158,0)*0.95*E158-L158),0)</f>
        <v>0</v>
      </c>
      <c r="N158" s="25">
        <f ca="1">ROUND(Anteile!$B$31/'Abs3'!$M$2107*'Abs3'!M158,0)</f>
        <v>0</v>
      </c>
      <c r="O158" s="27"/>
      <c r="P158" s="25">
        <f t="shared" ca="1" si="14"/>
        <v>0</v>
      </c>
    </row>
    <row r="159" spans="1:16" x14ac:dyDescent="0.25">
      <c r="A159" s="9">
        <f>Gmden!A158</f>
        <v>10914</v>
      </c>
      <c r="B159" s="9">
        <f t="shared" si="10"/>
        <v>1</v>
      </c>
      <c r="C159" s="9">
        <f t="shared" si="11"/>
        <v>0</v>
      </c>
      <c r="D159" s="7" t="str">
        <f>Gmden!D158</f>
        <v>Mischendorf</v>
      </c>
      <c r="E159" s="8">
        <f>Gmden!E158</f>
        <v>1633</v>
      </c>
      <c r="F159" s="40">
        <f>Gmden!N158</f>
        <v>0</v>
      </c>
      <c r="G159" s="8">
        <f t="shared" si="12"/>
        <v>0</v>
      </c>
      <c r="H159" s="25">
        <f>ROUND(Anteile!$B$29/'Abs3'!$G$2107*'Abs3'!G159,0)</f>
        <v>0</v>
      </c>
      <c r="I159" s="40">
        <f>Gmden!O158</f>
        <v>0</v>
      </c>
      <c r="J159" s="8">
        <f t="shared" si="13"/>
        <v>0</v>
      </c>
      <c r="K159" s="25">
        <f>ROUND(Anteile!$B$30/'Abs3'!$J$2107*'Abs3'!J159,0)</f>
        <v>0</v>
      </c>
      <c r="L159" s="8">
        <f>Gmden!M158</f>
        <v>1348174.4375919423</v>
      </c>
      <c r="M159" s="8">
        <f ca="1">IF(AND(E159&gt;10000,Gmden!J158=500,Gmden!K158=500),MAX(0,OFFSET('Fk Abs3'!$E$7,'Abs3'!C159,0)*0.95*E159-L159),0)</f>
        <v>0</v>
      </c>
      <c r="N159" s="25">
        <f ca="1">ROUND(Anteile!$B$31/'Abs3'!$M$2107*'Abs3'!M159,0)</f>
        <v>0</v>
      </c>
      <c r="O159" s="27"/>
      <c r="P159" s="25">
        <f t="shared" ca="1" si="14"/>
        <v>0</v>
      </c>
    </row>
    <row r="160" spans="1:16" x14ac:dyDescent="0.25">
      <c r="A160" s="9">
        <f>Gmden!A159</f>
        <v>10915</v>
      </c>
      <c r="B160" s="9">
        <f t="shared" si="10"/>
        <v>1</v>
      </c>
      <c r="C160" s="9">
        <f t="shared" si="11"/>
        <v>0</v>
      </c>
      <c r="D160" s="7" t="str">
        <f>Gmden!D159</f>
        <v>Oberdorf im Burgenland</v>
      </c>
      <c r="E160" s="8">
        <f>Gmden!E159</f>
        <v>998</v>
      </c>
      <c r="F160" s="40">
        <f>Gmden!N159</f>
        <v>0</v>
      </c>
      <c r="G160" s="8">
        <f t="shared" si="12"/>
        <v>0</v>
      </c>
      <c r="H160" s="25">
        <f>ROUND(Anteile!$B$29/'Abs3'!$G$2107*'Abs3'!G160,0)</f>
        <v>0</v>
      </c>
      <c r="I160" s="40">
        <f>Gmden!O159</f>
        <v>0</v>
      </c>
      <c r="J160" s="8">
        <f t="shared" si="13"/>
        <v>0</v>
      </c>
      <c r="K160" s="25">
        <f>ROUND(Anteile!$B$30/'Abs3'!$J$2107*'Abs3'!J160,0)</f>
        <v>0</v>
      </c>
      <c r="L160" s="8">
        <f>Gmden!M159</f>
        <v>814172.73987459403</v>
      </c>
      <c r="M160" s="8">
        <f ca="1">IF(AND(E160&gt;10000,Gmden!J159=500,Gmden!K159=500),MAX(0,OFFSET('Fk Abs3'!$E$7,'Abs3'!C160,0)*0.95*E160-L160),0)</f>
        <v>0</v>
      </c>
      <c r="N160" s="25">
        <f ca="1">ROUND(Anteile!$B$31/'Abs3'!$M$2107*'Abs3'!M160,0)</f>
        <v>0</v>
      </c>
      <c r="O160" s="27"/>
      <c r="P160" s="25">
        <f t="shared" ca="1" si="14"/>
        <v>0</v>
      </c>
    </row>
    <row r="161" spans="1:16" x14ac:dyDescent="0.25">
      <c r="A161" s="9">
        <f>Gmden!A160</f>
        <v>10916</v>
      </c>
      <c r="B161" s="9">
        <f t="shared" si="10"/>
        <v>1</v>
      </c>
      <c r="C161" s="9">
        <f t="shared" si="11"/>
        <v>0</v>
      </c>
      <c r="D161" s="7" t="str">
        <f>Gmden!D160</f>
        <v>Oberschützen</v>
      </c>
      <c r="E161" s="8">
        <f>Gmden!E160</f>
        <v>2419</v>
      </c>
      <c r="F161" s="40">
        <f>Gmden!N160</f>
        <v>0</v>
      </c>
      <c r="G161" s="8">
        <f t="shared" si="12"/>
        <v>0</v>
      </c>
      <c r="H161" s="25">
        <f>ROUND(Anteile!$B$29/'Abs3'!$G$2107*'Abs3'!G161,0)</f>
        <v>0</v>
      </c>
      <c r="I161" s="40">
        <f>Gmden!O160</f>
        <v>0</v>
      </c>
      <c r="J161" s="8">
        <f t="shared" si="13"/>
        <v>0</v>
      </c>
      <c r="K161" s="25">
        <f>ROUND(Anteile!$B$30/'Abs3'!$J$2107*'Abs3'!J161,0)</f>
        <v>0</v>
      </c>
      <c r="L161" s="8">
        <f>Gmden!M160</f>
        <v>2153339.6628830945</v>
      </c>
      <c r="M161" s="8">
        <f ca="1">IF(AND(E161&gt;10000,Gmden!J160=500,Gmden!K160=500),MAX(0,OFFSET('Fk Abs3'!$E$7,'Abs3'!C161,0)*0.95*E161-L161),0)</f>
        <v>0</v>
      </c>
      <c r="N161" s="25">
        <f ca="1">ROUND(Anteile!$B$31/'Abs3'!$M$2107*'Abs3'!M161,0)</f>
        <v>0</v>
      </c>
      <c r="O161" s="27"/>
      <c r="P161" s="25">
        <f t="shared" ca="1" si="14"/>
        <v>0</v>
      </c>
    </row>
    <row r="162" spans="1:16" x14ac:dyDescent="0.25">
      <c r="A162" s="9">
        <f>Gmden!A161</f>
        <v>10917</v>
      </c>
      <c r="B162" s="9">
        <f t="shared" si="10"/>
        <v>1</v>
      </c>
      <c r="C162" s="9">
        <f t="shared" si="11"/>
        <v>0</v>
      </c>
      <c r="D162" s="7" t="str">
        <f>Gmden!D161</f>
        <v>Oberwart</v>
      </c>
      <c r="E162" s="8">
        <f>Gmden!E161</f>
        <v>7293</v>
      </c>
      <c r="F162" s="40">
        <f>Gmden!N161</f>
        <v>0</v>
      </c>
      <c r="G162" s="8">
        <f t="shared" si="12"/>
        <v>0</v>
      </c>
      <c r="H162" s="25">
        <f>ROUND(Anteile!$B$29/'Abs3'!$G$2107*'Abs3'!G162,0)</f>
        <v>0</v>
      </c>
      <c r="I162" s="40">
        <f>Gmden!O161</f>
        <v>0</v>
      </c>
      <c r="J162" s="8">
        <f t="shared" si="13"/>
        <v>0</v>
      </c>
      <c r="K162" s="25">
        <f>ROUND(Anteile!$B$30/'Abs3'!$J$2107*'Abs3'!J162,0)</f>
        <v>0</v>
      </c>
      <c r="L162" s="8">
        <f>Gmden!M161</f>
        <v>10024250.365633987</v>
      </c>
      <c r="M162" s="8">
        <f ca="1">IF(AND(E162&gt;10000,Gmden!J161=500,Gmden!K161=500),MAX(0,OFFSET('Fk Abs3'!$E$7,'Abs3'!C162,0)*0.95*E162-L162),0)</f>
        <v>0</v>
      </c>
      <c r="N162" s="25">
        <f ca="1">ROUND(Anteile!$B$31/'Abs3'!$M$2107*'Abs3'!M162,0)</f>
        <v>0</v>
      </c>
      <c r="O162" s="27"/>
      <c r="P162" s="25">
        <f t="shared" ca="1" si="14"/>
        <v>0</v>
      </c>
    </row>
    <row r="163" spans="1:16" x14ac:dyDescent="0.25">
      <c r="A163" s="9">
        <f>Gmden!A162</f>
        <v>10918</v>
      </c>
      <c r="B163" s="9">
        <f t="shared" si="10"/>
        <v>1</v>
      </c>
      <c r="C163" s="9">
        <f t="shared" si="11"/>
        <v>0</v>
      </c>
      <c r="D163" s="7" t="str">
        <f>Gmden!D162</f>
        <v>Pinkafeld</v>
      </c>
      <c r="E163" s="8">
        <f>Gmden!E162</f>
        <v>5566</v>
      </c>
      <c r="F163" s="40">
        <f>Gmden!N162</f>
        <v>0</v>
      </c>
      <c r="G163" s="8">
        <f t="shared" si="12"/>
        <v>0</v>
      </c>
      <c r="H163" s="25">
        <f>ROUND(Anteile!$B$29/'Abs3'!$G$2107*'Abs3'!G163,0)</f>
        <v>0</v>
      </c>
      <c r="I163" s="40">
        <f>Gmden!O162</f>
        <v>0</v>
      </c>
      <c r="J163" s="8">
        <f t="shared" si="13"/>
        <v>0</v>
      </c>
      <c r="K163" s="25">
        <f>ROUND(Anteile!$B$30/'Abs3'!$J$2107*'Abs3'!J163,0)</f>
        <v>0</v>
      </c>
      <c r="L163" s="8">
        <f>Gmden!M162</f>
        <v>6175916.5536536779</v>
      </c>
      <c r="M163" s="8">
        <f ca="1">IF(AND(E163&gt;10000,Gmden!J162=500,Gmden!K162=500),MAX(0,OFFSET('Fk Abs3'!$E$7,'Abs3'!C163,0)*0.95*E163-L163),0)</f>
        <v>0</v>
      </c>
      <c r="N163" s="25">
        <f ca="1">ROUND(Anteile!$B$31/'Abs3'!$M$2107*'Abs3'!M163,0)</f>
        <v>0</v>
      </c>
      <c r="O163" s="27"/>
      <c r="P163" s="25">
        <f t="shared" ca="1" si="14"/>
        <v>0</v>
      </c>
    </row>
    <row r="164" spans="1:16" x14ac:dyDescent="0.25">
      <c r="A164" s="9">
        <f>Gmden!A163</f>
        <v>10919</v>
      </c>
      <c r="B164" s="9">
        <f t="shared" si="10"/>
        <v>1</v>
      </c>
      <c r="C164" s="9">
        <f t="shared" si="11"/>
        <v>0</v>
      </c>
      <c r="D164" s="7" t="str">
        <f>Gmden!D163</f>
        <v>Rechnitz</v>
      </c>
      <c r="E164" s="8">
        <f>Gmden!E163</f>
        <v>3163</v>
      </c>
      <c r="F164" s="40">
        <f>Gmden!N163</f>
        <v>0</v>
      </c>
      <c r="G164" s="8">
        <f t="shared" si="12"/>
        <v>0</v>
      </c>
      <c r="H164" s="25">
        <f>ROUND(Anteile!$B$29/'Abs3'!$G$2107*'Abs3'!G164,0)</f>
        <v>0</v>
      </c>
      <c r="I164" s="40">
        <f>Gmden!O163</f>
        <v>0</v>
      </c>
      <c r="J164" s="8">
        <f t="shared" si="13"/>
        <v>0</v>
      </c>
      <c r="K164" s="25">
        <f>ROUND(Anteile!$B$30/'Abs3'!$J$2107*'Abs3'!J164,0)</f>
        <v>0</v>
      </c>
      <c r="L164" s="8">
        <f>Gmden!M163</f>
        <v>2818937.6634372766</v>
      </c>
      <c r="M164" s="8">
        <f ca="1">IF(AND(E164&gt;10000,Gmden!J163=500,Gmden!K163=500),MAX(0,OFFSET('Fk Abs3'!$E$7,'Abs3'!C164,0)*0.95*E164-L164),0)</f>
        <v>0</v>
      </c>
      <c r="N164" s="25">
        <f ca="1">ROUND(Anteile!$B$31/'Abs3'!$M$2107*'Abs3'!M164,0)</f>
        <v>0</v>
      </c>
      <c r="O164" s="27"/>
      <c r="P164" s="25">
        <f t="shared" ca="1" si="14"/>
        <v>0</v>
      </c>
    </row>
    <row r="165" spans="1:16" x14ac:dyDescent="0.25">
      <c r="A165" s="9">
        <f>Gmden!A164</f>
        <v>10920</v>
      </c>
      <c r="B165" s="9">
        <f t="shared" si="10"/>
        <v>1</v>
      </c>
      <c r="C165" s="9">
        <f t="shared" si="11"/>
        <v>0</v>
      </c>
      <c r="D165" s="7" t="str">
        <f>Gmden!D164</f>
        <v>Riedlingsdorf</v>
      </c>
      <c r="E165" s="8">
        <f>Gmden!E164</f>
        <v>1645</v>
      </c>
      <c r="F165" s="40">
        <f>Gmden!N164</f>
        <v>0</v>
      </c>
      <c r="G165" s="8">
        <f t="shared" si="12"/>
        <v>0</v>
      </c>
      <c r="H165" s="25">
        <f>ROUND(Anteile!$B$29/'Abs3'!$G$2107*'Abs3'!G165,0)</f>
        <v>0</v>
      </c>
      <c r="I165" s="40">
        <f>Gmden!O164</f>
        <v>0</v>
      </c>
      <c r="J165" s="8">
        <f t="shared" si="13"/>
        <v>0</v>
      </c>
      <c r="K165" s="25">
        <f>ROUND(Anteile!$B$30/'Abs3'!$J$2107*'Abs3'!J165,0)</f>
        <v>0</v>
      </c>
      <c r="L165" s="8">
        <f>Gmden!M164</f>
        <v>1447385.649315929</v>
      </c>
      <c r="M165" s="8">
        <f ca="1">IF(AND(E165&gt;10000,Gmden!J164=500,Gmden!K164=500),MAX(0,OFFSET('Fk Abs3'!$E$7,'Abs3'!C165,0)*0.95*E165-L165),0)</f>
        <v>0</v>
      </c>
      <c r="N165" s="25">
        <f ca="1">ROUND(Anteile!$B$31/'Abs3'!$M$2107*'Abs3'!M165,0)</f>
        <v>0</v>
      </c>
      <c r="O165" s="27"/>
      <c r="P165" s="25">
        <f t="shared" ca="1" si="14"/>
        <v>0</v>
      </c>
    </row>
    <row r="166" spans="1:16" x14ac:dyDescent="0.25">
      <c r="A166" s="9">
        <f>Gmden!A165</f>
        <v>10921</v>
      </c>
      <c r="B166" s="9">
        <f t="shared" si="10"/>
        <v>1</v>
      </c>
      <c r="C166" s="9">
        <f t="shared" si="11"/>
        <v>0</v>
      </c>
      <c r="D166" s="7" t="str">
        <f>Gmden!D165</f>
        <v>Rotenturm an der Pinka</v>
      </c>
      <c r="E166" s="8">
        <f>Gmden!E165</f>
        <v>1443</v>
      </c>
      <c r="F166" s="40">
        <f>Gmden!N165</f>
        <v>0</v>
      </c>
      <c r="G166" s="8">
        <f t="shared" si="12"/>
        <v>0</v>
      </c>
      <c r="H166" s="25">
        <f>ROUND(Anteile!$B$29/'Abs3'!$G$2107*'Abs3'!G166,0)</f>
        <v>0</v>
      </c>
      <c r="I166" s="40">
        <f>Gmden!O165</f>
        <v>0</v>
      </c>
      <c r="J166" s="8">
        <f t="shared" si="13"/>
        <v>0</v>
      </c>
      <c r="K166" s="25">
        <f>ROUND(Anteile!$B$30/'Abs3'!$J$2107*'Abs3'!J166,0)</f>
        <v>0</v>
      </c>
      <c r="L166" s="8">
        <f>Gmden!M165</f>
        <v>1261496.5113673871</v>
      </c>
      <c r="M166" s="8">
        <f ca="1">IF(AND(E166&gt;10000,Gmden!J165=500,Gmden!K165=500),MAX(0,OFFSET('Fk Abs3'!$E$7,'Abs3'!C166,0)*0.95*E166-L166),0)</f>
        <v>0</v>
      </c>
      <c r="N166" s="25">
        <f ca="1">ROUND(Anteile!$B$31/'Abs3'!$M$2107*'Abs3'!M166,0)</f>
        <v>0</v>
      </c>
      <c r="O166" s="27"/>
      <c r="P166" s="25">
        <f t="shared" ca="1" si="14"/>
        <v>0</v>
      </c>
    </row>
    <row r="167" spans="1:16" x14ac:dyDescent="0.25">
      <c r="A167" s="9">
        <f>Gmden!A166</f>
        <v>10922</v>
      </c>
      <c r="B167" s="9">
        <f t="shared" si="10"/>
        <v>1</v>
      </c>
      <c r="C167" s="9">
        <f t="shared" si="11"/>
        <v>0</v>
      </c>
      <c r="D167" s="7" t="str">
        <f>Gmden!D166</f>
        <v>Schachendorf</v>
      </c>
      <c r="E167" s="8">
        <f>Gmden!E166</f>
        <v>757</v>
      </c>
      <c r="F167" s="40">
        <f>Gmden!N166</f>
        <v>0</v>
      </c>
      <c r="G167" s="8">
        <f t="shared" si="12"/>
        <v>0</v>
      </c>
      <c r="H167" s="25">
        <f>ROUND(Anteile!$B$29/'Abs3'!$G$2107*'Abs3'!G167,0)</f>
        <v>0</v>
      </c>
      <c r="I167" s="40">
        <f>Gmden!O166</f>
        <v>0</v>
      </c>
      <c r="J167" s="8">
        <f t="shared" si="13"/>
        <v>0</v>
      </c>
      <c r="K167" s="25">
        <f>ROUND(Anteile!$B$30/'Abs3'!$J$2107*'Abs3'!J167,0)</f>
        <v>0</v>
      </c>
      <c r="L167" s="8">
        <f>Gmden!M166</f>
        <v>630140.30656222126</v>
      </c>
      <c r="M167" s="8">
        <f ca="1">IF(AND(E167&gt;10000,Gmden!J166=500,Gmden!K166=500),MAX(0,OFFSET('Fk Abs3'!$E$7,'Abs3'!C167,0)*0.95*E167-L167),0)</f>
        <v>0</v>
      </c>
      <c r="N167" s="25">
        <f ca="1">ROUND(Anteile!$B$31/'Abs3'!$M$2107*'Abs3'!M167,0)</f>
        <v>0</v>
      </c>
      <c r="O167" s="27"/>
      <c r="P167" s="25">
        <f t="shared" ca="1" si="14"/>
        <v>0</v>
      </c>
    </row>
    <row r="168" spans="1:16" x14ac:dyDescent="0.25">
      <c r="A168" s="9">
        <f>Gmden!A167</f>
        <v>10923</v>
      </c>
      <c r="B168" s="9">
        <f t="shared" si="10"/>
        <v>1</v>
      </c>
      <c r="C168" s="9">
        <f t="shared" si="11"/>
        <v>0</v>
      </c>
      <c r="D168" s="7" t="str">
        <f>Gmden!D167</f>
        <v>Stadtschlaining</v>
      </c>
      <c r="E168" s="8">
        <f>Gmden!E167</f>
        <v>1993</v>
      </c>
      <c r="F168" s="40">
        <f>Gmden!N167</f>
        <v>0</v>
      </c>
      <c r="G168" s="8">
        <f t="shared" si="12"/>
        <v>0</v>
      </c>
      <c r="H168" s="25">
        <f>ROUND(Anteile!$B$29/'Abs3'!$G$2107*'Abs3'!G168,0)</f>
        <v>0</v>
      </c>
      <c r="I168" s="40">
        <f>Gmden!O167</f>
        <v>0</v>
      </c>
      <c r="J168" s="8">
        <f t="shared" si="13"/>
        <v>0</v>
      </c>
      <c r="K168" s="25">
        <f>ROUND(Anteile!$B$30/'Abs3'!$J$2107*'Abs3'!J168,0)</f>
        <v>0</v>
      </c>
      <c r="L168" s="8">
        <f>Gmden!M167</f>
        <v>1672121.5888995528</v>
      </c>
      <c r="M168" s="8">
        <f ca="1">IF(AND(E168&gt;10000,Gmden!J167=500,Gmden!K167=500),MAX(0,OFFSET('Fk Abs3'!$E$7,'Abs3'!C168,0)*0.95*E168-L168),0)</f>
        <v>0</v>
      </c>
      <c r="N168" s="25">
        <f ca="1">ROUND(Anteile!$B$31/'Abs3'!$M$2107*'Abs3'!M168,0)</f>
        <v>0</v>
      </c>
      <c r="O168" s="27"/>
      <c r="P168" s="25">
        <f t="shared" ca="1" si="14"/>
        <v>0</v>
      </c>
    </row>
    <row r="169" spans="1:16" x14ac:dyDescent="0.25">
      <c r="A169" s="9">
        <f>Gmden!A168</f>
        <v>10924</v>
      </c>
      <c r="B169" s="9">
        <f t="shared" si="10"/>
        <v>1</v>
      </c>
      <c r="C169" s="9">
        <f t="shared" si="11"/>
        <v>0</v>
      </c>
      <c r="D169" s="7" t="str">
        <f>Gmden!D168</f>
        <v>Unterkohlstätten</v>
      </c>
      <c r="E169" s="8">
        <f>Gmden!E168</f>
        <v>1024</v>
      </c>
      <c r="F169" s="40">
        <f>Gmden!N168</f>
        <v>0</v>
      </c>
      <c r="G169" s="8">
        <f t="shared" si="12"/>
        <v>0</v>
      </c>
      <c r="H169" s="25">
        <f>ROUND(Anteile!$B$29/'Abs3'!$G$2107*'Abs3'!G169,0)</f>
        <v>0</v>
      </c>
      <c r="I169" s="40">
        <f>Gmden!O168</f>
        <v>0</v>
      </c>
      <c r="J169" s="8">
        <f t="shared" si="13"/>
        <v>0</v>
      </c>
      <c r="K169" s="25">
        <f>ROUND(Anteile!$B$30/'Abs3'!$J$2107*'Abs3'!J169,0)</f>
        <v>0</v>
      </c>
      <c r="L169" s="8">
        <f>Gmden!M168</f>
        <v>894886.63101244858</v>
      </c>
      <c r="M169" s="8">
        <f ca="1">IF(AND(E169&gt;10000,Gmden!J168=500,Gmden!K168=500),MAX(0,OFFSET('Fk Abs3'!$E$7,'Abs3'!C169,0)*0.95*E169-L169),0)</f>
        <v>0</v>
      </c>
      <c r="N169" s="25">
        <f ca="1">ROUND(Anteile!$B$31/'Abs3'!$M$2107*'Abs3'!M169,0)</f>
        <v>0</v>
      </c>
      <c r="O169" s="27"/>
      <c r="P169" s="25">
        <f t="shared" ca="1" si="14"/>
        <v>0</v>
      </c>
    </row>
    <row r="170" spans="1:16" x14ac:dyDescent="0.25">
      <c r="A170" s="9">
        <f>Gmden!A169</f>
        <v>10925</v>
      </c>
      <c r="B170" s="9">
        <f t="shared" si="10"/>
        <v>1</v>
      </c>
      <c r="C170" s="9">
        <f t="shared" si="11"/>
        <v>0</v>
      </c>
      <c r="D170" s="7" t="str">
        <f>Gmden!D169</f>
        <v>Unterwart</v>
      </c>
      <c r="E170" s="8">
        <f>Gmden!E169</f>
        <v>900</v>
      </c>
      <c r="F170" s="40">
        <f>Gmden!N169</f>
        <v>0</v>
      </c>
      <c r="G170" s="8">
        <f t="shared" si="12"/>
        <v>0</v>
      </c>
      <c r="H170" s="25">
        <f>ROUND(Anteile!$B$29/'Abs3'!$G$2107*'Abs3'!G170,0)</f>
        <v>0</v>
      </c>
      <c r="I170" s="40">
        <f>Gmden!O169</f>
        <v>0</v>
      </c>
      <c r="J170" s="8">
        <f t="shared" si="13"/>
        <v>0</v>
      </c>
      <c r="K170" s="25">
        <f>ROUND(Anteile!$B$30/'Abs3'!$J$2107*'Abs3'!J170,0)</f>
        <v>0</v>
      </c>
      <c r="L170" s="8">
        <f>Gmden!M169</f>
        <v>1264913.1223761265</v>
      </c>
      <c r="M170" s="8">
        <f ca="1">IF(AND(E170&gt;10000,Gmden!J169=500,Gmden!K169=500),MAX(0,OFFSET('Fk Abs3'!$E$7,'Abs3'!C170,0)*0.95*E170-L170),0)</f>
        <v>0</v>
      </c>
      <c r="N170" s="25">
        <f ca="1">ROUND(Anteile!$B$31/'Abs3'!$M$2107*'Abs3'!M170,0)</f>
        <v>0</v>
      </c>
      <c r="O170" s="27"/>
      <c r="P170" s="25">
        <f t="shared" ca="1" si="14"/>
        <v>0</v>
      </c>
    </row>
    <row r="171" spans="1:16" x14ac:dyDescent="0.25">
      <c r="A171" s="9">
        <f>Gmden!A170</f>
        <v>10926</v>
      </c>
      <c r="B171" s="9">
        <f t="shared" si="10"/>
        <v>1</v>
      </c>
      <c r="C171" s="9">
        <f t="shared" si="11"/>
        <v>0</v>
      </c>
      <c r="D171" s="7" t="str">
        <f>Gmden!D170</f>
        <v>Weiden bei Rechnitz</v>
      </c>
      <c r="E171" s="8">
        <f>Gmden!E170</f>
        <v>805</v>
      </c>
      <c r="F171" s="40">
        <f>Gmden!N170</f>
        <v>0</v>
      </c>
      <c r="G171" s="8">
        <f t="shared" si="12"/>
        <v>0</v>
      </c>
      <c r="H171" s="25">
        <f>ROUND(Anteile!$B$29/'Abs3'!$G$2107*'Abs3'!G171,0)</f>
        <v>0</v>
      </c>
      <c r="I171" s="40">
        <f>Gmden!O170</f>
        <v>0</v>
      </c>
      <c r="J171" s="8">
        <f t="shared" si="13"/>
        <v>0</v>
      </c>
      <c r="K171" s="25">
        <f>ROUND(Anteile!$B$30/'Abs3'!$J$2107*'Abs3'!J171,0)</f>
        <v>0</v>
      </c>
      <c r="L171" s="8">
        <f>Gmden!M170</f>
        <v>665788.82220396691</v>
      </c>
      <c r="M171" s="8">
        <f ca="1">IF(AND(E171&gt;10000,Gmden!J170=500,Gmden!K170=500),MAX(0,OFFSET('Fk Abs3'!$E$7,'Abs3'!C171,0)*0.95*E171-L171),0)</f>
        <v>0</v>
      </c>
      <c r="N171" s="25">
        <f ca="1">ROUND(Anteile!$B$31/'Abs3'!$M$2107*'Abs3'!M171,0)</f>
        <v>0</v>
      </c>
      <c r="O171" s="27"/>
      <c r="P171" s="25">
        <f t="shared" ca="1" si="14"/>
        <v>0</v>
      </c>
    </row>
    <row r="172" spans="1:16" x14ac:dyDescent="0.25">
      <c r="A172" s="9">
        <f>Gmden!A171</f>
        <v>10927</v>
      </c>
      <c r="B172" s="9">
        <f t="shared" si="10"/>
        <v>1</v>
      </c>
      <c r="C172" s="9">
        <f t="shared" si="11"/>
        <v>0</v>
      </c>
      <c r="D172" s="7" t="str">
        <f>Gmden!D171</f>
        <v>Wiesfleck</v>
      </c>
      <c r="E172" s="8">
        <f>Gmden!E171</f>
        <v>1129</v>
      </c>
      <c r="F172" s="40">
        <f>Gmden!N171</f>
        <v>0</v>
      </c>
      <c r="G172" s="8">
        <f t="shared" si="12"/>
        <v>0</v>
      </c>
      <c r="H172" s="25">
        <f>ROUND(Anteile!$B$29/'Abs3'!$G$2107*'Abs3'!G172,0)</f>
        <v>0</v>
      </c>
      <c r="I172" s="40">
        <f>Gmden!O171</f>
        <v>0</v>
      </c>
      <c r="J172" s="8">
        <f t="shared" si="13"/>
        <v>0</v>
      </c>
      <c r="K172" s="25">
        <f>ROUND(Anteile!$B$30/'Abs3'!$J$2107*'Abs3'!J172,0)</f>
        <v>0</v>
      </c>
      <c r="L172" s="8">
        <f>Gmden!M171</f>
        <v>927832.22632210737</v>
      </c>
      <c r="M172" s="8">
        <f ca="1">IF(AND(E172&gt;10000,Gmden!J171=500,Gmden!K171=500),MAX(0,OFFSET('Fk Abs3'!$E$7,'Abs3'!C172,0)*0.95*E172-L172),0)</f>
        <v>0</v>
      </c>
      <c r="N172" s="25">
        <f ca="1">ROUND(Anteile!$B$31/'Abs3'!$M$2107*'Abs3'!M172,0)</f>
        <v>0</v>
      </c>
      <c r="O172" s="27"/>
      <c r="P172" s="25">
        <f t="shared" ca="1" si="14"/>
        <v>0</v>
      </c>
    </row>
    <row r="173" spans="1:16" x14ac:dyDescent="0.25">
      <c r="A173" s="9">
        <f>Gmden!A172</f>
        <v>10928</v>
      </c>
      <c r="B173" s="9">
        <f t="shared" si="10"/>
        <v>1</v>
      </c>
      <c r="C173" s="9">
        <f t="shared" si="11"/>
        <v>0</v>
      </c>
      <c r="D173" s="7" t="str">
        <f>Gmden!D172</f>
        <v>Wolfau</v>
      </c>
      <c r="E173" s="8">
        <f>Gmden!E172</f>
        <v>1359</v>
      </c>
      <c r="F173" s="40">
        <f>Gmden!N172</f>
        <v>0</v>
      </c>
      <c r="G173" s="8">
        <f t="shared" si="12"/>
        <v>0</v>
      </c>
      <c r="H173" s="25">
        <f>ROUND(Anteile!$B$29/'Abs3'!$G$2107*'Abs3'!G173,0)</f>
        <v>0</v>
      </c>
      <c r="I173" s="40">
        <f>Gmden!O172</f>
        <v>0</v>
      </c>
      <c r="J173" s="8">
        <f t="shared" si="13"/>
        <v>0</v>
      </c>
      <c r="K173" s="25">
        <f>ROUND(Anteile!$B$30/'Abs3'!$J$2107*'Abs3'!J173,0)</f>
        <v>0</v>
      </c>
      <c r="L173" s="8">
        <f>Gmden!M172</f>
        <v>1224055.8798601683</v>
      </c>
      <c r="M173" s="8">
        <f ca="1">IF(AND(E173&gt;10000,Gmden!J172=500,Gmden!K172=500),MAX(0,OFFSET('Fk Abs3'!$E$7,'Abs3'!C173,0)*0.95*E173-L173),0)</f>
        <v>0</v>
      </c>
      <c r="N173" s="25">
        <f ca="1">ROUND(Anteile!$B$31/'Abs3'!$M$2107*'Abs3'!M173,0)</f>
        <v>0</v>
      </c>
      <c r="O173" s="27"/>
      <c r="P173" s="25">
        <f t="shared" ca="1" si="14"/>
        <v>0</v>
      </c>
    </row>
    <row r="174" spans="1:16" x14ac:dyDescent="0.25">
      <c r="A174" s="9">
        <f>Gmden!A173</f>
        <v>10929</v>
      </c>
      <c r="B174" s="9">
        <f t="shared" si="10"/>
        <v>1</v>
      </c>
      <c r="C174" s="9">
        <f t="shared" si="11"/>
        <v>0</v>
      </c>
      <c r="D174" s="7" t="str">
        <f>Gmden!D173</f>
        <v>Neustift an der Lafnitz</v>
      </c>
      <c r="E174" s="8">
        <f>Gmden!E173</f>
        <v>782</v>
      </c>
      <c r="F174" s="40">
        <f>Gmden!N173</f>
        <v>0</v>
      </c>
      <c r="G174" s="8">
        <f t="shared" si="12"/>
        <v>0</v>
      </c>
      <c r="H174" s="25">
        <f>ROUND(Anteile!$B$29/'Abs3'!$G$2107*'Abs3'!G174,0)</f>
        <v>0</v>
      </c>
      <c r="I174" s="40">
        <f>Gmden!O173</f>
        <v>0</v>
      </c>
      <c r="J174" s="8">
        <f t="shared" si="13"/>
        <v>0</v>
      </c>
      <c r="K174" s="25">
        <f>ROUND(Anteile!$B$30/'Abs3'!$J$2107*'Abs3'!J174,0)</f>
        <v>0</v>
      </c>
      <c r="L174" s="8">
        <f>Gmden!M173</f>
        <v>645173.05008555448</v>
      </c>
      <c r="M174" s="8">
        <f ca="1">IF(AND(E174&gt;10000,Gmden!J173=500,Gmden!K173=500),MAX(0,OFFSET('Fk Abs3'!$E$7,'Abs3'!C174,0)*0.95*E174-L174),0)</f>
        <v>0</v>
      </c>
      <c r="N174" s="25">
        <f ca="1">ROUND(Anteile!$B$31/'Abs3'!$M$2107*'Abs3'!M174,0)</f>
        <v>0</v>
      </c>
      <c r="O174" s="27"/>
      <c r="P174" s="25">
        <f t="shared" ca="1" si="14"/>
        <v>0</v>
      </c>
    </row>
    <row r="175" spans="1:16" x14ac:dyDescent="0.25">
      <c r="A175" s="9">
        <f>Gmden!A174</f>
        <v>10930</v>
      </c>
      <c r="B175" s="9">
        <f t="shared" si="10"/>
        <v>1</v>
      </c>
      <c r="C175" s="9">
        <f t="shared" si="11"/>
        <v>0</v>
      </c>
      <c r="D175" s="7" t="str">
        <f>Gmden!D174</f>
        <v>Jabing</v>
      </c>
      <c r="E175" s="8">
        <f>Gmden!E174</f>
        <v>747</v>
      </c>
      <c r="F175" s="40">
        <f>Gmden!N174</f>
        <v>0</v>
      </c>
      <c r="G175" s="8">
        <f t="shared" si="12"/>
        <v>0</v>
      </c>
      <c r="H175" s="25">
        <f>ROUND(Anteile!$B$29/'Abs3'!$G$2107*'Abs3'!G175,0)</f>
        <v>0</v>
      </c>
      <c r="I175" s="40">
        <f>Gmden!O174</f>
        <v>0</v>
      </c>
      <c r="J175" s="8">
        <f t="shared" si="13"/>
        <v>0</v>
      </c>
      <c r="K175" s="25">
        <f>ROUND(Anteile!$B$30/'Abs3'!$J$2107*'Abs3'!J175,0)</f>
        <v>0</v>
      </c>
      <c r="L175" s="8">
        <f>Gmden!M174</f>
        <v>605364.01441269997</v>
      </c>
      <c r="M175" s="8">
        <f ca="1">IF(AND(E175&gt;10000,Gmden!J174=500,Gmden!K174=500),MAX(0,OFFSET('Fk Abs3'!$E$7,'Abs3'!C175,0)*0.95*E175-L175),0)</f>
        <v>0</v>
      </c>
      <c r="N175" s="25">
        <f ca="1">ROUND(Anteile!$B$31/'Abs3'!$M$2107*'Abs3'!M175,0)</f>
        <v>0</v>
      </c>
      <c r="O175" s="27"/>
      <c r="P175" s="25">
        <f t="shared" ca="1" si="14"/>
        <v>0</v>
      </c>
    </row>
    <row r="176" spans="1:16" x14ac:dyDescent="0.25">
      <c r="A176" s="9">
        <f>Gmden!A175</f>
        <v>10931</v>
      </c>
      <c r="B176" s="9">
        <f t="shared" si="10"/>
        <v>1</v>
      </c>
      <c r="C176" s="9">
        <f t="shared" si="11"/>
        <v>0</v>
      </c>
      <c r="D176" s="7" t="str">
        <f>Gmden!D175</f>
        <v>Badersdorf</v>
      </c>
      <c r="E176" s="8">
        <f>Gmden!E175</f>
        <v>293</v>
      </c>
      <c r="F176" s="40">
        <f>Gmden!N175</f>
        <v>0</v>
      </c>
      <c r="G176" s="8">
        <f t="shared" si="12"/>
        <v>0</v>
      </c>
      <c r="H176" s="25">
        <f>ROUND(Anteile!$B$29/'Abs3'!$G$2107*'Abs3'!G176,0)</f>
        <v>0</v>
      </c>
      <c r="I176" s="40">
        <f>Gmden!O175</f>
        <v>0</v>
      </c>
      <c r="J176" s="8">
        <f t="shared" si="13"/>
        <v>0</v>
      </c>
      <c r="K176" s="25">
        <f>ROUND(Anteile!$B$30/'Abs3'!$J$2107*'Abs3'!J176,0)</f>
        <v>0</v>
      </c>
      <c r="L176" s="8">
        <f>Gmden!M175</f>
        <v>247051.47835310202</v>
      </c>
      <c r="M176" s="8">
        <f ca="1">IF(AND(E176&gt;10000,Gmden!J175=500,Gmden!K175=500),MAX(0,OFFSET('Fk Abs3'!$E$7,'Abs3'!C176,0)*0.95*E176-L176),0)</f>
        <v>0</v>
      </c>
      <c r="N176" s="25">
        <f ca="1">ROUND(Anteile!$B$31/'Abs3'!$M$2107*'Abs3'!M176,0)</f>
        <v>0</v>
      </c>
      <c r="O176" s="27"/>
      <c r="P176" s="25">
        <f t="shared" ca="1" si="14"/>
        <v>0</v>
      </c>
    </row>
    <row r="177" spans="1:16" x14ac:dyDescent="0.25">
      <c r="A177" s="9">
        <f>Gmden!A176</f>
        <v>10932</v>
      </c>
      <c r="B177" s="9">
        <f t="shared" si="10"/>
        <v>1</v>
      </c>
      <c r="C177" s="9">
        <f t="shared" si="11"/>
        <v>0</v>
      </c>
      <c r="D177" s="7" t="str">
        <f>Gmden!D176</f>
        <v>Schandorf</v>
      </c>
      <c r="E177" s="8">
        <f>Gmden!E176</f>
        <v>284</v>
      </c>
      <c r="F177" s="40">
        <f>Gmden!N176</f>
        <v>0</v>
      </c>
      <c r="G177" s="8">
        <f t="shared" si="12"/>
        <v>0</v>
      </c>
      <c r="H177" s="25">
        <f>ROUND(Anteile!$B$29/'Abs3'!$G$2107*'Abs3'!G177,0)</f>
        <v>0</v>
      </c>
      <c r="I177" s="40">
        <f>Gmden!O176</f>
        <v>0</v>
      </c>
      <c r="J177" s="8">
        <f t="shared" si="13"/>
        <v>0</v>
      </c>
      <c r="K177" s="25">
        <f>ROUND(Anteile!$B$30/'Abs3'!$J$2107*'Abs3'!J177,0)</f>
        <v>0</v>
      </c>
      <c r="L177" s="8">
        <f>Gmden!M176</f>
        <v>230401.52647355234</v>
      </c>
      <c r="M177" s="8">
        <f ca="1">IF(AND(E177&gt;10000,Gmden!J176=500,Gmden!K176=500),MAX(0,OFFSET('Fk Abs3'!$E$7,'Abs3'!C177,0)*0.95*E177-L177),0)</f>
        <v>0</v>
      </c>
      <c r="N177" s="25">
        <f ca="1">ROUND(Anteile!$B$31/'Abs3'!$M$2107*'Abs3'!M177,0)</f>
        <v>0</v>
      </c>
      <c r="O177" s="27"/>
      <c r="P177" s="25">
        <f t="shared" ca="1" si="14"/>
        <v>0</v>
      </c>
    </row>
    <row r="178" spans="1:16" x14ac:dyDescent="0.25">
      <c r="A178" s="9">
        <f>Gmden!A177</f>
        <v>20101</v>
      </c>
      <c r="B178" s="9">
        <f t="shared" si="10"/>
        <v>2</v>
      </c>
      <c r="C178" s="9">
        <f t="shared" si="11"/>
        <v>3</v>
      </c>
      <c r="D178" s="7" t="str">
        <f>Gmden!D177</f>
        <v>Klagenfurt am Wörthersee</v>
      </c>
      <c r="E178" s="8">
        <f>Gmden!E177</f>
        <v>97688</v>
      </c>
      <c r="F178" s="40">
        <f>Gmden!N177</f>
        <v>1</v>
      </c>
      <c r="G178" s="8">
        <f t="shared" si="12"/>
        <v>97688</v>
      </c>
      <c r="H178" s="25">
        <f>ROUND(Anteile!$B$29/'Abs3'!$G$2107*'Abs3'!G178,0)</f>
        <v>749266</v>
      </c>
      <c r="I178" s="40">
        <f>Gmden!O177</f>
        <v>1</v>
      </c>
      <c r="J178" s="8">
        <f t="shared" si="13"/>
        <v>97688</v>
      </c>
      <c r="K178" s="25">
        <f>ROUND(Anteile!$B$30/'Abs3'!$J$2107*'Abs3'!J178,0)</f>
        <v>499263</v>
      </c>
      <c r="L178" s="8">
        <f>Gmden!M177</f>
        <v>167511030.36349338</v>
      </c>
      <c r="M178" s="8">
        <f ca="1">IF(AND(E178&gt;10000,Gmden!J177=500,Gmden!K177=500),MAX(0,OFFSET('Fk Abs3'!$E$7,'Abs3'!C178,0)*0.95*E178-L178),0)</f>
        <v>6532359.3058740795</v>
      </c>
      <c r="N178" s="25">
        <f ca="1">ROUND(Anteile!$B$31/'Abs3'!$M$2107*'Abs3'!M178,0)</f>
        <v>187513</v>
      </c>
      <c r="O178" s="27"/>
      <c r="P178" s="25">
        <f t="shared" ca="1" si="14"/>
        <v>1436042</v>
      </c>
    </row>
    <row r="179" spans="1:16" x14ac:dyDescent="0.25">
      <c r="A179" s="9">
        <f>Gmden!A178</f>
        <v>20201</v>
      </c>
      <c r="B179" s="9">
        <f t="shared" si="10"/>
        <v>2</v>
      </c>
      <c r="C179" s="9">
        <f t="shared" si="11"/>
        <v>3</v>
      </c>
      <c r="D179" s="7" t="str">
        <f>Gmden!D178</f>
        <v>Villach</v>
      </c>
      <c r="E179" s="8">
        <f>Gmden!E178</f>
        <v>60489</v>
      </c>
      <c r="F179" s="40">
        <f>Gmden!N178</f>
        <v>1</v>
      </c>
      <c r="G179" s="8">
        <f t="shared" si="12"/>
        <v>60489</v>
      </c>
      <c r="H179" s="25">
        <f>ROUND(Anteile!$B$29/'Abs3'!$G$2107*'Abs3'!G179,0)</f>
        <v>463950</v>
      </c>
      <c r="I179" s="40">
        <f>Gmden!O178</f>
        <v>0</v>
      </c>
      <c r="J179" s="8">
        <f t="shared" si="13"/>
        <v>0</v>
      </c>
      <c r="K179" s="25">
        <f>ROUND(Anteile!$B$30/'Abs3'!$J$2107*'Abs3'!J179,0)</f>
        <v>0</v>
      </c>
      <c r="L179" s="8">
        <f>Gmden!M178</f>
        <v>106541215.11310102</v>
      </c>
      <c r="M179" s="8">
        <f ca="1">IF(AND(E179&gt;10000,Gmden!J178=500,Gmden!K178=500),MAX(0,OFFSET('Fk Abs3'!$E$7,'Abs3'!C179,0)*0.95*E179-L179),0)</f>
        <v>1227503.6416116357</v>
      </c>
      <c r="N179" s="25">
        <f ca="1">ROUND(Anteile!$B$31/'Abs3'!$M$2107*'Abs3'!M179,0)</f>
        <v>35236</v>
      </c>
      <c r="O179" s="27"/>
      <c r="P179" s="25">
        <f t="shared" ca="1" si="14"/>
        <v>499186</v>
      </c>
    </row>
    <row r="180" spans="1:16" x14ac:dyDescent="0.25">
      <c r="A180" s="9">
        <f>Gmden!A179</f>
        <v>20302</v>
      </c>
      <c r="B180" s="9">
        <f t="shared" si="10"/>
        <v>2</v>
      </c>
      <c r="C180" s="9">
        <f t="shared" si="11"/>
        <v>0</v>
      </c>
      <c r="D180" s="7" t="str">
        <f>Gmden!D179</f>
        <v>Dellach</v>
      </c>
      <c r="E180" s="8">
        <f>Gmden!E179</f>
        <v>1238</v>
      </c>
      <c r="F180" s="40">
        <f>Gmden!N179</f>
        <v>0</v>
      </c>
      <c r="G180" s="8">
        <f t="shared" si="12"/>
        <v>0</v>
      </c>
      <c r="H180" s="25">
        <f>ROUND(Anteile!$B$29/'Abs3'!$G$2107*'Abs3'!G180,0)</f>
        <v>0</v>
      </c>
      <c r="I180" s="40">
        <f>Gmden!O179</f>
        <v>0</v>
      </c>
      <c r="J180" s="8">
        <f t="shared" si="13"/>
        <v>0</v>
      </c>
      <c r="K180" s="25">
        <f>ROUND(Anteile!$B$30/'Abs3'!$J$2107*'Abs3'!J180,0)</f>
        <v>0</v>
      </c>
      <c r="L180" s="8">
        <f>Gmden!M179</f>
        <v>1134075.3361624172</v>
      </c>
      <c r="M180" s="8">
        <f ca="1">IF(AND(E180&gt;10000,Gmden!J179=500,Gmden!K179=500),MAX(0,OFFSET('Fk Abs3'!$E$7,'Abs3'!C180,0)*0.95*E180-L180),0)</f>
        <v>0</v>
      </c>
      <c r="N180" s="25">
        <f ca="1">ROUND(Anteile!$B$31/'Abs3'!$M$2107*'Abs3'!M180,0)</f>
        <v>0</v>
      </c>
      <c r="O180" s="27"/>
      <c r="P180" s="25">
        <f t="shared" ca="1" si="14"/>
        <v>0</v>
      </c>
    </row>
    <row r="181" spans="1:16" x14ac:dyDescent="0.25">
      <c r="A181" s="9">
        <f>Gmden!A180</f>
        <v>20305</v>
      </c>
      <c r="B181" s="9">
        <f t="shared" si="10"/>
        <v>2</v>
      </c>
      <c r="C181" s="9">
        <f t="shared" si="11"/>
        <v>0</v>
      </c>
      <c r="D181" s="7" t="str">
        <f>Gmden!D180</f>
        <v>Hermagor-Pressegger See</v>
      </c>
      <c r="E181" s="8">
        <f>Gmden!E180</f>
        <v>6895</v>
      </c>
      <c r="F181" s="40">
        <f>Gmden!N180</f>
        <v>0</v>
      </c>
      <c r="G181" s="8">
        <f t="shared" si="12"/>
        <v>0</v>
      </c>
      <c r="H181" s="25">
        <f>ROUND(Anteile!$B$29/'Abs3'!$G$2107*'Abs3'!G181,0)</f>
        <v>0</v>
      </c>
      <c r="I181" s="40">
        <f>Gmden!O180</f>
        <v>0</v>
      </c>
      <c r="J181" s="8">
        <f t="shared" si="13"/>
        <v>0</v>
      </c>
      <c r="K181" s="25">
        <f>ROUND(Anteile!$B$30/'Abs3'!$J$2107*'Abs3'!J181,0)</f>
        <v>0</v>
      </c>
      <c r="L181" s="8">
        <f>Gmden!M180</f>
        <v>8751590.840459723</v>
      </c>
      <c r="M181" s="8">
        <f ca="1">IF(AND(E181&gt;10000,Gmden!J180=500,Gmden!K180=500),MAX(0,OFFSET('Fk Abs3'!$E$7,'Abs3'!C181,0)*0.95*E181-L181),0)</f>
        <v>0</v>
      </c>
      <c r="N181" s="25">
        <f ca="1">ROUND(Anteile!$B$31/'Abs3'!$M$2107*'Abs3'!M181,0)</f>
        <v>0</v>
      </c>
      <c r="O181" s="27"/>
      <c r="P181" s="25">
        <f t="shared" ca="1" si="14"/>
        <v>0</v>
      </c>
    </row>
    <row r="182" spans="1:16" x14ac:dyDescent="0.25">
      <c r="A182" s="9">
        <f>Gmden!A181</f>
        <v>20306</v>
      </c>
      <c r="B182" s="9">
        <f t="shared" si="10"/>
        <v>2</v>
      </c>
      <c r="C182" s="9">
        <f t="shared" si="11"/>
        <v>0</v>
      </c>
      <c r="D182" s="7" t="str">
        <f>Gmden!D181</f>
        <v>Kirchbach</v>
      </c>
      <c r="E182" s="8">
        <f>Gmden!E181</f>
        <v>2648</v>
      </c>
      <c r="F182" s="40">
        <f>Gmden!N181</f>
        <v>0</v>
      </c>
      <c r="G182" s="8">
        <f t="shared" si="12"/>
        <v>0</v>
      </c>
      <c r="H182" s="25">
        <f>ROUND(Anteile!$B$29/'Abs3'!$G$2107*'Abs3'!G182,0)</f>
        <v>0</v>
      </c>
      <c r="I182" s="40">
        <f>Gmden!O181</f>
        <v>0</v>
      </c>
      <c r="J182" s="8">
        <f t="shared" si="13"/>
        <v>0</v>
      </c>
      <c r="K182" s="25">
        <f>ROUND(Anteile!$B$30/'Abs3'!$J$2107*'Abs3'!J182,0)</f>
        <v>0</v>
      </c>
      <c r="L182" s="8">
        <f>Gmden!M181</f>
        <v>2582636.4424642674</v>
      </c>
      <c r="M182" s="8">
        <f ca="1">IF(AND(E182&gt;10000,Gmden!J181=500,Gmden!K181=500),MAX(0,OFFSET('Fk Abs3'!$E$7,'Abs3'!C182,0)*0.95*E182-L182),0)</f>
        <v>0</v>
      </c>
      <c r="N182" s="25">
        <f ca="1">ROUND(Anteile!$B$31/'Abs3'!$M$2107*'Abs3'!M182,0)</f>
        <v>0</v>
      </c>
      <c r="O182" s="27"/>
      <c r="P182" s="25">
        <f t="shared" ca="1" si="14"/>
        <v>0</v>
      </c>
    </row>
    <row r="183" spans="1:16" x14ac:dyDescent="0.25">
      <c r="A183" s="9">
        <f>Gmden!A182</f>
        <v>20307</v>
      </c>
      <c r="B183" s="9">
        <f t="shared" si="10"/>
        <v>2</v>
      </c>
      <c r="C183" s="9">
        <f t="shared" si="11"/>
        <v>0</v>
      </c>
      <c r="D183" s="7" t="str">
        <f>Gmden!D182</f>
        <v>Kötschach-Mauthen</v>
      </c>
      <c r="E183" s="8">
        <f>Gmden!E182</f>
        <v>3423</v>
      </c>
      <c r="F183" s="40">
        <f>Gmden!N182</f>
        <v>0</v>
      </c>
      <c r="G183" s="8">
        <f t="shared" si="12"/>
        <v>0</v>
      </c>
      <c r="H183" s="25">
        <f>ROUND(Anteile!$B$29/'Abs3'!$G$2107*'Abs3'!G183,0)</f>
        <v>0</v>
      </c>
      <c r="I183" s="40">
        <f>Gmden!O182</f>
        <v>0</v>
      </c>
      <c r="J183" s="8">
        <f t="shared" si="13"/>
        <v>0</v>
      </c>
      <c r="K183" s="25">
        <f>ROUND(Anteile!$B$30/'Abs3'!$J$2107*'Abs3'!J183,0)</f>
        <v>0</v>
      </c>
      <c r="L183" s="8">
        <f>Gmden!M182</f>
        <v>3757909.8773231832</v>
      </c>
      <c r="M183" s="8">
        <f ca="1">IF(AND(E183&gt;10000,Gmden!J182=500,Gmden!K182=500),MAX(0,OFFSET('Fk Abs3'!$E$7,'Abs3'!C183,0)*0.95*E183-L183),0)</f>
        <v>0</v>
      </c>
      <c r="N183" s="25">
        <f ca="1">ROUND(Anteile!$B$31/'Abs3'!$M$2107*'Abs3'!M183,0)</f>
        <v>0</v>
      </c>
      <c r="O183" s="27"/>
      <c r="P183" s="25">
        <f t="shared" ca="1" si="14"/>
        <v>0</v>
      </c>
    </row>
    <row r="184" spans="1:16" x14ac:dyDescent="0.25">
      <c r="A184" s="9">
        <f>Gmden!A183</f>
        <v>20316</v>
      </c>
      <c r="B184" s="9">
        <f t="shared" si="10"/>
        <v>2</v>
      </c>
      <c r="C184" s="9">
        <f t="shared" si="11"/>
        <v>0</v>
      </c>
      <c r="D184" s="7" t="str">
        <f>Gmden!D183</f>
        <v>St. Stefan im Gailtal</v>
      </c>
      <c r="E184" s="8">
        <f>Gmden!E183</f>
        <v>1595</v>
      </c>
      <c r="F184" s="40">
        <f>Gmden!N183</f>
        <v>0</v>
      </c>
      <c r="G184" s="8">
        <f t="shared" si="12"/>
        <v>0</v>
      </c>
      <c r="H184" s="25">
        <f>ROUND(Anteile!$B$29/'Abs3'!$G$2107*'Abs3'!G184,0)</f>
        <v>0</v>
      </c>
      <c r="I184" s="40">
        <f>Gmden!O183</f>
        <v>0</v>
      </c>
      <c r="J184" s="8">
        <f t="shared" si="13"/>
        <v>0</v>
      </c>
      <c r="K184" s="25">
        <f>ROUND(Anteile!$B$30/'Abs3'!$J$2107*'Abs3'!J184,0)</f>
        <v>0</v>
      </c>
      <c r="L184" s="8">
        <f>Gmden!M183</f>
        <v>1347070.2176768994</v>
      </c>
      <c r="M184" s="8">
        <f ca="1">IF(AND(E184&gt;10000,Gmden!J183=500,Gmden!K183=500),MAX(0,OFFSET('Fk Abs3'!$E$7,'Abs3'!C184,0)*0.95*E184-L184),0)</f>
        <v>0</v>
      </c>
      <c r="N184" s="25">
        <f ca="1">ROUND(Anteile!$B$31/'Abs3'!$M$2107*'Abs3'!M184,0)</f>
        <v>0</v>
      </c>
      <c r="O184" s="27"/>
      <c r="P184" s="25">
        <f t="shared" ca="1" si="14"/>
        <v>0</v>
      </c>
    </row>
    <row r="185" spans="1:16" x14ac:dyDescent="0.25">
      <c r="A185" s="9">
        <f>Gmden!A184</f>
        <v>20320</v>
      </c>
      <c r="B185" s="9">
        <f t="shared" si="10"/>
        <v>2</v>
      </c>
      <c r="C185" s="9">
        <f t="shared" si="11"/>
        <v>0</v>
      </c>
      <c r="D185" s="7" t="str">
        <f>Gmden!D184</f>
        <v>Gitschtal</v>
      </c>
      <c r="E185" s="8">
        <f>Gmden!E184</f>
        <v>1261</v>
      </c>
      <c r="F185" s="40">
        <f>Gmden!N184</f>
        <v>0</v>
      </c>
      <c r="G185" s="8">
        <f t="shared" si="12"/>
        <v>0</v>
      </c>
      <c r="H185" s="25">
        <f>ROUND(Anteile!$B$29/'Abs3'!$G$2107*'Abs3'!G185,0)</f>
        <v>0</v>
      </c>
      <c r="I185" s="40">
        <f>Gmden!O184</f>
        <v>0</v>
      </c>
      <c r="J185" s="8">
        <f t="shared" si="13"/>
        <v>0</v>
      </c>
      <c r="K185" s="25">
        <f>ROUND(Anteile!$B$30/'Abs3'!$J$2107*'Abs3'!J185,0)</f>
        <v>0</v>
      </c>
      <c r="L185" s="8">
        <f>Gmden!M184</f>
        <v>1308427.6622761358</v>
      </c>
      <c r="M185" s="8">
        <f ca="1">IF(AND(E185&gt;10000,Gmden!J184=500,Gmden!K184=500),MAX(0,OFFSET('Fk Abs3'!$E$7,'Abs3'!C185,0)*0.95*E185-L185),0)</f>
        <v>0</v>
      </c>
      <c r="N185" s="25">
        <f ca="1">ROUND(Anteile!$B$31/'Abs3'!$M$2107*'Abs3'!M185,0)</f>
        <v>0</v>
      </c>
      <c r="O185" s="27"/>
      <c r="P185" s="25">
        <f t="shared" ca="1" si="14"/>
        <v>0</v>
      </c>
    </row>
    <row r="186" spans="1:16" x14ac:dyDescent="0.25">
      <c r="A186" s="9">
        <f>Gmden!A185</f>
        <v>20321</v>
      </c>
      <c r="B186" s="9">
        <f t="shared" si="10"/>
        <v>2</v>
      </c>
      <c r="C186" s="9">
        <f t="shared" si="11"/>
        <v>0</v>
      </c>
      <c r="D186" s="7" t="str">
        <f>Gmden!D185</f>
        <v>Lesachtal</v>
      </c>
      <c r="E186" s="8">
        <f>Gmden!E185</f>
        <v>1366</v>
      </c>
      <c r="F186" s="40">
        <f>Gmden!N185</f>
        <v>0</v>
      </c>
      <c r="G186" s="8">
        <f t="shared" si="12"/>
        <v>0</v>
      </c>
      <c r="H186" s="25">
        <f>ROUND(Anteile!$B$29/'Abs3'!$G$2107*'Abs3'!G186,0)</f>
        <v>0</v>
      </c>
      <c r="I186" s="40">
        <f>Gmden!O185</f>
        <v>0</v>
      </c>
      <c r="J186" s="8">
        <f t="shared" si="13"/>
        <v>0</v>
      </c>
      <c r="K186" s="25">
        <f>ROUND(Anteile!$B$30/'Abs3'!$J$2107*'Abs3'!J186,0)</f>
        <v>0</v>
      </c>
      <c r="L186" s="8">
        <f>Gmden!M185</f>
        <v>1337188.4167875147</v>
      </c>
      <c r="M186" s="8">
        <f ca="1">IF(AND(E186&gt;10000,Gmden!J185=500,Gmden!K185=500),MAX(0,OFFSET('Fk Abs3'!$E$7,'Abs3'!C186,0)*0.95*E186-L186),0)</f>
        <v>0</v>
      </c>
      <c r="N186" s="25">
        <f ca="1">ROUND(Anteile!$B$31/'Abs3'!$M$2107*'Abs3'!M186,0)</f>
        <v>0</v>
      </c>
      <c r="O186" s="27"/>
      <c r="P186" s="25">
        <f t="shared" ca="1" si="14"/>
        <v>0</v>
      </c>
    </row>
    <row r="187" spans="1:16" x14ac:dyDescent="0.25">
      <c r="A187" s="9">
        <f>Gmden!A186</f>
        <v>20402</v>
      </c>
      <c r="B187" s="9">
        <f t="shared" si="10"/>
        <v>2</v>
      </c>
      <c r="C187" s="9">
        <f t="shared" si="11"/>
        <v>0</v>
      </c>
      <c r="D187" s="7" t="str">
        <f>Gmden!D186</f>
        <v>Ebenthal in Kärnten</v>
      </c>
      <c r="E187" s="8">
        <f>Gmden!E186</f>
        <v>7670</v>
      </c>
      <c r="F187" s="40">
        <f>Gmden!N186</f>
        <v>0</v>
      </c>
      <c r="G187" s="8">
        <f t="shared" si="12"/>
        <v>0</v>
      </c>
      <c r="H187" s="25">
        <f>ROUND(Anteile!$B$29/'Abs3'!$G$2107*'Abs3'!G187,0)</f>
        <v>0</v>
      </c>
      <c r="I187" s="40">
        <f>Gmden!O186</f>
        <v>0</v>
      </c>
      <c r="J187" s="8">
        <f t="shared" si="13"/>
        <v>0</v>
      </c>
      <c r="K187" s="25">
        <f>ROUND(Anteile!$B$30/'Abs3'!$J$2107*'Abs3'!J187,0)</f>
        <v>0</v>
      </c>
      <c r="L187" s="8">
        <f>Gmden!M186</f>
        <v>6868494.4228342334</v>
      </c>
      <c r="M187" s="8">
        <f ca="1">IF(AND(E187&gt;10000,Gmden!J186=500,Gmden!K186=500),MAX(0,OFFSET('Fk Abs3'!$E$7,'Abs3'!C187,0)*0.95*E187-L187),0)</f>
        <v>0</v>
      </c>
      <c r="N187" s="25">
        <f ca="1">ROUND(Anteile!$B$31/'Abs3'!$M$2107*'Abs3'!M187,0)</f>
        <v>0</v>
      </c>
      <c r="O187" s="27"/>
      <c r="P187" s="25">
        <f t="shared" ca="1" si="14"/>
        <v>0</v>
      </c>
    </row>
    <row r="188" spans="1:16" x14ac:dyDescent="0.25">
      <c r="A188" s="9">
        <f>Gmden!A187</f>
        <v>20403</v>
      </c>
      <c r="B188" s="9">
        <f t="shared" si="10"/>
        <v>2</v>
      </c>
      <c r="C188" s="9">
        <f t="shared" si="11"/>
        <v>0</v>
      </c>
      <c r="D188" s="7" t="str">
        <f>Gmden!D187</f>
        <v>Feistritz im Rosental</v>
      </c>
      <c r="E188" s="8">
        <f>Gmden!E187</f>
        <v>2507</v>
      </c>
      <c r="F188" s="40">
        <f>Gmden!N187</f>
        <v>0</v>
      </c>
      <c r="G188" s="8">
        <f t="shared" si="12"/>
        <v>0</v>
      </c>
      <c r="H188" s="25">
        <f>ROUND(Anteile!$B$29/'Abs3'!$G$2107*'Abs3'!G188,0)</f>
        <v>0</v>
      </c>
      <c r="I188" s="40">
        <f>Gmden!O187</f>
        <v>0</v>
      </c>
      <c r="J188" s="8">
        <f t="shared" si="13"/>
        <v>0</v>
      </c>
      <c r="K188" s="25">
        <f>ROUND(Anteile!$B$30/'Abs3'!$J$2107*'Abs3'!J188,0)</f>
        <v>0</v>
      </c>
      <c r="L188" s="8">
        <f>Gmden!M187</f>
        <v>2689230.0485483808</v>
      </c>
      <c r="M188" s="8">
        <f ca="1">IF(AND(E188&gt;10000,Gmden!J187=500,Gmden!K187=500),MAX(0,OFFSET('Fk Abs3'!$E$7,'Abs3'!C188,0)*0.95*E188-L188),0)</f>
        <v>0</v>
      </c>
      <c r="N188" s="25">
        <f ca="1">ROUND(Anteile!$B$31/'Abs3'!$M$2107*'Abs3'!M188,0)</f>
        <v>0</v>
      </c>
      <c r="O188" s="27"/>
      <c r="P188" s="25">
        <f t="shared" ca="1" si="14"/>
        <v>0</v>
      </c>
    </row>
    <row r="189" spans="1:16" x14ac:dyDescent="0.25">
      <c r="A189" s="9">
        <f>Gmden!A188</f>
        <v>20405</v>
      </c>
      <c r="B189" s="9">
        <f t="shared" si="10"/>
        <v>2</v>
      </c>
      <c r="C189" s="9">
        <f t="shared" si="11"/>
        <v>0</v>
      </c>
      <c r="D189" s="7" t="str">
        <f>Gmden!D188</f>
        <v>Ferlach</v>
      </c>
      <c r="E189" s="8">
        <f>Gmden!E188</f>
        <v>7161</v>
      </c>
      <c r="F189" s="40">
        <f>Gmden!N188</f>
        <v>0</v>
      </c>
      <c r="G189" s="8">
        <f t="shared" si="12"/>
        <v>0</v>
      </c>
      <c r="H189" s="25">
        <f>ROUND(Anteile!$B$29/'Abs3'!$G$2107*'Abs3'!G189,0)</f>
        <v>0</v>
      </c>
      <c r="I189" s="40">
        <f>Gmden!O188</f>
        <v>0</v>
      </c>
      <c r="J189" s="8">
        <f t="shared" si="13"/>
        <v>0</v>
      </c>
      <c r="K189" s="25">
        <f>ROUND(Anteile!$B$30/'Abs3'!$J$2107*'Abs3'!J189,0)</f>
        <v>0</v>
      </c>
      <c r="L189" s="8">
        <f>Gmden!M188</f>
        <v>7933596.9646566091</v>
      </c>
      <c r="M189" s="8">
        <f ca="1">IF(AND(E189&gt;10000,Gmden!J188=500,Gmden!K188=500),MAX(0,OFFSET('Fk Abs3'!$E$7,'Abs3'!C189,0)*0.95*E189-L189),0)</f>
        <v>0</v>
      </c>
      <c r="N189" s="25">
        <f ca="1">ROUND(Anteile!$B$31/'Abs3'!$M$2107*'Abs3'!M189,0)</f>
        <v>0</v>
      </c>
      <c r="O189" s="27"/>
      <c r="P189" s="25">
        <f t="shared" ca="1" si="14"/>
        <v>0</v>
      </c>
    </row>
    <row r="190" spans="1:16" x14ac:dyDescent="0.25">
      <c r="A190" s="9">
        <f>Gmden!A189</f>
        <v>20409</v>
      </c>
      <c r="B190" s="9">
        <f t="shared" si="10"/>
        <v>2</v>
      </c>
      <c r="C190" s="9">
        <f t="shared" si="11"/>
        <v>0</v>
      </c>
      <c r="D190" s="7" t="str">
        <f>Gmden!D189</f>
        <v>Grafenstein</v>
      </c>
      <c r="E190" s="8">
        <f>Gmden!E189</f>
        <v>2836</v>
      </c>
      <c r="F190" s="40">
        <f>Gmden!N189</f>
        <v>0</v>
      </c>
      <c r="G190" s="8">
        <f t="shared" si="12"/>
        <v>0</v>
      </c>
      <c r="H190" s="25">
        <f>ROUND(Anteile!$B$29/'Abs3'!$G$2107*'Abs3'!G190,0)</f>
        <v>0</v>
      </c>
      <c r="I190" s="40">
        <f>Gmden!O189</f>
        <v>0</v>
      </c>
      <c r="J190" s="8">
        <f t="shared" si="13"/>
        <v>0</v>
      </c>
      <c r="K190" s="25">
        <f>ROUND(Anteile!$B$30/'Abs3'!$J$2107*'Abs3'!J190,0)</f>
        <v>0</v>
      </c>
      <c r="L190" s="8">
        <f>Gmden!M189</f>
        <v>2818107.2258691769</v>
      </c>
      <c r="M190" s="8">
        <f ca="1">IF(AND(E190&gt;10000,Gmden!J189=500,Gmden!K189=500),MAX(0,OFFSET('Fk Abs3'!$E$7,'Abs3'!C190,0)*0.95*E190-L190),0)</f>
        <v>0</v>
      </c>
      <c r="N190" s="25">
        <f ca="1">ROUND(Anteile!$B$31/'Abs3'!$M$2107*'Abs3'!M190,0)</f>
        <v>0</v>
      </c>
      <c r="O190" s="27"/>
      <c r="P190" s="25">
        <f t="shared" ca="1" si="14"/>
        <v>0</v>
      </c>
    </row>
    <row r="191" spans="1:16" x14ac:dyDescent="0.25">
      <c r="A191" s="9">
        <f>Gmden!A190</f>
        <v>20412</v>
      </c>
      <c r="B191" s="9">
        <f t="shared" si="10"/>
        <v>2</v>
      </c>
      <c r="C191" s="9">
        <f t="shared" si="11"/>
        <v>0</v>
      </c>
      <c r="D191" s="7" t="str">
        <f>Gmden!D190</f>
        <v>Keutschach am See</v>
      </c>
      <c r="E191" s="8">
        <f>Gmden!E190</f>
        <v>2449</v>
      </c>
      <c r="F191" s="40">
        <f>Gmden!N190</f>
        <v>0</v>
      </c>
      <c r="G191" s="8">
        <f t="shared" si="12"/>
        <v>0</v>
      </c>
      <c r="H191" s="25">
        <f>ROUND(Anteile!$B$29/'Abs3'!$G$2107*'Abs3'!G191,0)</f>
        <v>0</v>
      </c>
      <c r="I191" s="40">
        <f>Gmden!O190</f>
        <v>0</v>
      </c>
      <c r="J191" s="8">
        <f t="shared" si="13"/>
        <v>0</v>
      </c>
      <c r="K191" s="25">
        <f>ROUND(Anteile!$B$30/'Abs3'!$J$2107*'Abs3'!J191,0)</f>
        <v>0</v>
      </c>
      <c r="L191" s="8">
        <f>Gmden!M190</f>
        <v>2472300.6685699304</v>
      </c>
      <c r="M191" s="8">
        <f ca="1">IF(AND(E191&gt;10000,Gmden!J190=500,Gmden!K190=500),MAX(0,OFFSET('Fk Abs3'!$E$7,'Abs3'!C191,0)*0.95*E191-L191),0)</f>
        <v>0</v>
      </c>
      <c r="N191" s="25">
        <f ca="1">ROUND(Anteile!$B$31/'Abs3'!$M$2107*'Abs3'!M191,0)</f>
        <v>0</v>
      </c>
      <c r="O191" s="27"/>
      <c r="P191" s="25">
        <f t="shared" ca="1" si="14"/>
        <v>0</v>
      </c>
    </row>
    <row r="192" spans="1:16" x14ac:dyDescent="0.25">
      <c r="A192" s="9">
        <f>Gmden!A191</f>
        <v>20414</v>
      </c>
      <c r="B192" s="9">
        <f t="shared" si="10"/>
        <v>2</v>
      </c>
      <c r="C192" s="9">
        <f t="shared" si="11"/>
        <v>0</v>
      </c>
      <c r="D192" s="7" t="str">
        <f>Gmden!D191</f>
        <v>Köttmannsdorf</v>
      </c>
      <c r="E192" s="8">
        <f>Gmden!E191</f>
        <v>2905</v>
      </c>
      <c r="F192" s="40">
        <f>Gmden!N191</f>
        <v>0</v>
      </c>
      <c r="G192" s="8">
        <f t="shared" si="12"/>
        <v>0</v>
      </c>
      <c r="H192" s="25">
        <f>ROUND(Anteile!$B$29/'Abs3'!$G$2107*'Abs3'!G192,0)</f>
        <v>0</v>
      </c>
      <c r="I192" s="40">
        <f>Gmden!O191</f>
        <v>0</v>
      </c>
      <c r="J192" s="8">
        <f t="shared" si="13"/>
        <v>0</v>
      </c>
      <c r="K192" s="25">
        <f>ROUND(Anteile!$B$30/'Abs3'!$J$2107*'Abs3'!J192,0)</f>
        <v>0</v>
      </c>
      <c r="L192" s="8">
        <f>Gmden!M191</f>
        <v>2475724.9526413046</v>
      </c>
      <c r="M192" s="8">
        <f ca="1">IF(AND(E192&gt;10000,Gmden!J191=500,Gmden!K191=500),MAX(0,OFFSET('Fk Abs3'!$E$7,'Abs3'!C192,0)*0.95*E192-L192),0)</f>
        <v>0</v>
      </c>
      <c r="N192" s="25">
        <f ca="1">ROUND(Anteile!$B$31/'Abs3'!$M$2107*'Abs3'!M192,0)</f>
        <v>0</v>
      </c>
      <c r="O192" s="27"/>
      <c r="P192" s="25">
        <f t="shared" ca="1" si="14"/>
        <v>0</v>
      </c>
    </row>
    <row r="193" spans="1:16" x14ac:dyDescent="0.25">
      <c r="A193" s="9">
        <f>Gmden!A192</f>
        <v>20415</v>
      </c>
      <c r="B193" s="9">
        <f t="shared" si="10"/>
        <v>2</v>
      </c>
      <c r="C193" s="9">
        <f t="shared" si="11"/>
        <v>0</v>
      </c>
      <c r="D193" s="7" t="str">
        <f>Gmden!D192</f>
        <v>Krumpendorf am Wörthersee</v>
      </c>
      <c r="E193" s="8">
        <f>Gmden!E192</f>
        <v>3419</v>
      </c>
      <c r="F193" s="40">
        <f>Gmden!N192</f>
        <v>0</v>
      </c>
      <c r="G193" s="8">
        <f t="shared" si="12"/>
        <v>0</v>
      </c>
      <c r="H193" s="25">
        <f>ROUND(Anteile!$B$29/'Abs3'!$G$2107*'Abs3'!G193,0)</f>
        <v>0</v>
      </c>
      <c r="I193" s="40">
        <f>Gmden!O192</f>
        <v>0</v>
      </c>
      <c r="J193" s="8">
        <f t="shared" si="13"/>
        <v>0</v>
      </c>
      <c r="K193" s="25">
        <f>ROUND(Anteile!$B$30/'Abs3'!$J$2107*'Abs3'!J193,0)</f>
        <v>0</v>
      </c>
      <c r="L193" s="8">
        <f>Gmden!M192</f>
        <v>3779238.3733661203</v>
      </c>
      <c r="M193" s="8">
        <f ca="1">IF(AND(E193&gt;10000,Gmden!J192=500,Gmden!K192=500),MAX(0,OFFSET('Fk Abs3'!$E$7,'Abs3'!C193,0)*0.95*E193-L193),0)</f>
        <v>0</v>
      </c>
      <c r="N193" s="25">
        <f ca="1">ROUND(Anteile!$B$31/'Abs3'!$M$2107*'Abs3'!M193,0)</f>
        <v>0</v>
      </c>
      <c r="O193" s="27"/>
      <c r="P193" s="25">
        <f t="shared" ca="1" si="14"/>
        <v>0</v>
      </c>
    </row>
    <row r="194" spans="1:16" x14ac:dyDescent="0.25">
      <c r="A194" s="9">
        <f>Gmden!A193</f>
        <v>20416</v>
      </c>
      <c r="B194" s="9">
        <f t="shared" si="10"/>
        <v>2</v>
      </c>
      <c r="C194" s="9">
        <f t="shared" si="11"/>
        <v>0</v>
      </c>
      <c r="D194" s="7" t="str">
        <f>Gmden!D193</f>
        <v>Ludmannsdorf</v>
      </c>
      <c r="E194" s="8">
        <f>Gmden!E193</f>
        <v>1796</v>
      </c>
      <c r="F194" s="40">
        <f>Gmden!N193</f>
        <v>0</v>
      </c>
      <c r="G194" s="8">
        <f t="shared" si="12"/>
        <v>0</v>
      </c>
      <c r="H194" s="25">
        <f>ROUND(Anteile!$B$29/'Abs3'!$G$2107*'Abs3'!G194,0)</f>
        <v>0</v>
      </c>
      <c r="I194" s="40">
        <f>Gmden!O193</f>
        <v>0</v>
      </c>
      <c r="J194" s="8">
        <f t="shared" si="13"/>
        <v>0</v>
      </c>
      <c r="K194" s="25">
        <f>ROUND(Anteile!$B$30/'Abs3'!$J$2107*'Abs3'!J194,0)</f>
        <v>0</v>
      </c>
      <c r="L194" s="8">
        <f>Gmden!M193</f>
        <v>1654348.1316732131</v>
      </c>
      <c r="M194" s="8">
        <f ca="1">IF(AND(E194&gt;10000,Gmden!J193=500,Gmden!K193=500),MAX(0,OFFSET('Fk Abs3'!$E$7,'Abs3'!C194,0)*0.95*E194-L194),0)</f>
        <v>0</v>
      </c>
      <c r="N194" s="25">
        <f ca="1">ROUND(Anteile!$B$31/'Abs3'!$M$2107*'Abs3'!M194,0)</f>
        <v>0</v>
      </c>
      <c r="O194" s="27"/>
      <c r="P194" s="25">
        <f t="shared" ca="1" si="14"/>
        <v>0</v>
      </c>
    </row>
    <row r="195" spans="1:16" x14ac:dyDescent="0.25">
      <c r="A195" s="9">
        <f>Gmden!A194</f>
        <v>20417</v>
      </c>
      <c r="B195" s="9">
        <f t="shared" si="10"/>
        <v>2</v>
      </c>
      <c r="C195" s="9">
        <f t="shared" si="11"/>
        <v>0</v>
      </c>
      <c r="D195" s="7" t="str">
        <f>Gmden!D194</f>
        <v>Maria Rain</v>
      </c>
      <c r="E195" s="8">
        <f>Gmden!E194</f>
        <v>2427</v>
      </c>
      <c r="F195" s="40">
        <f>Gmden!N194</f>
        <v>0</v>
      </c>
      <c r="G195" s="8">
        <f t="shared" si="12"/>
        <v>0</v>
      </c>
      <c r="H195" s="25">
        <f>ROUND(Anteile!$B$29/'Abs3'!$G$2107*'Abs3'!G195,0)</f>
        <v>0</v>
      </c>
      <c r="I195" s="40">
        <f>Gmden!O194</f>
        <v>0</v>
      </c>
      <c r="J195" s="8">
        <f t="shared" si="13"/>
        <v>0</v>
      </c>
      <c r="K195" s="25">
        <f>ROUND(Anteile!$B$30/'Abs3'!$J$2107*'Abs3'!J195,0)</f>
        <v>0</v>
      </c>
      <c r="L195" s="8">
        <f>Gmden!M194</f>
        <v>2109912.1522582294</v>
      </c>
      <c r="M195" s="8">
        <f ca="1">IF(AND(E195&gt;10000,Gmden!J194=500,Gmden!K194=500),MAX(0,OFFSET('Fk Abs3'!$E$7,'Abs3'!C195,0)*0.95*E195-L195),0)</f>
        <v>0</v>
      </c>
      <c r="N195" s="25">
        <f ca="1">ROUND(Anteile!$B$31/'Abs3'!$M$2107*'Abs3'!M195,0)</f>
        <v>0</v>
      </c>
      <c r="O195" s="27"/>
      <c r="P195" s="25">
        <f t="shared" ca="1" si="14"/>
        <v>0</v>
      </c>
    </row>
    <row r="196" spans="1:16" x14ac:dyDescent="0.25">
      <c r="A196" s="9">
        <f>Gmden!A195</f>
        <v>20418</v>
      </c>
      <c r="B196" s="9">
        <f t="shared" si="10"/>
        <v>2</v>
      </c>
      <c r="C196" s="9">
        <f t="shared" si="11"/>
        <v>0</v>
      </c>
      <c r="D196" s="7" t="str">
        <f>Gmden!D195</f>
        <v>Maria Saal</v>
      </c>
      <c r="E196" s="8">
        <f>Gmden!E195</f>
        <v>3835</v>
      </c>
      <c r="F196" s="40">
        <f>Gmden!N195</f>
        <v>0</v>
      </c>
      <c r="G196" s="8">
        <f t="shared" si="12"/>
        <v>0</v>
      </c>
      <c r="H196" s="25">
        <f>ROUND(Anteile!$B$29/'Abs3'!$G$2107*'Abs3'!G196,0)</f>
        <v>0</v>
      </c>
      <c r="I196" s="40">
        <f>Gmden!O195</f>
        <v>0</v>
      </c>
      <c r="J196" s="8">
        <f t="shared" si="13"/>
        <v>0</v>
      </c>
      <c r="K196" s="25">
        <f>ROUND(Anteile!$B$30/'Abs3'!$J$2107*'Abs3'!J196,0)</f>
        <v>0</v>
      </c>
      <c r="L196" s="8">
        <f>Gmden!M195</f>
        <v>3798725.7324418924</v>
      </c>
      <c r="M196" s="8">
        <f ca="1">IF(AND(E196&gt;10000,Gmden!J195=500,Gmden!K195=500),MAX(0,OFFSET('Fk Abs3'!$E$7,'Abs3'!C196,0)*0.95*E196-L196),0)</f>
        <v>0</v>
      </c>
      <c r="N196" s="25">
        <f ca="1">ROUND(Anteile!$B$31/'Abs3'!$M$2107*'Abs3'!M196,0)</f>
        <v>0</v>
      </c>
      <c r="O196" s="27"/>
      <c r="P196" s="25">
        <f t="shared" ca="1" si="14"/>
        <v>0</v>
      </c>
    </row>
    <row r="197" spans="1:16" x14ac:dyDescent="0.25">
      <c r="A197" s="9">
        <f>Gmden!A196</f>
        <v>20419</v>
      </c>
      <c r="B197" s="9">
        <f t="shared" si="10"/>
        <v>2</v>
      </c>
      <c r="C197" s="9">
        <f t="shared" si="11"/>
        <v>0</v>
      </c>
      <c r="D197" s="7" t="str">
        <f>Gmden!D196</f>
        <v>Maria Wörth</v>
      </c>
      <c r="E197" s="8">
        <f>Gmden!E196</f>
        <v>1531</v>
      </c>
      <c r="F197" s="40">
        <f>Gmden!N196</f>
        <v>0</v>
      </c>
      <c r="G197" s="8">
        <f t="shared" si="12"/>
        <v>0</v>
      </c>
      <c r="H197" s="25">
        <f>ROUND(Anteile!$B$29/'Abs3'!$G$2107*'Abs3'!G197,0)</f>
        <v>0</v>
      </c>
      <c r="I197" s="40">
        <f>Gmden!O196</f>
        <v>0</v>
      </c>
      <c r="J197" s="8">
        <f t="shared" si="13"/>
        <v>0</v>
      </c>
      <c r="K197" s="25">
        <f>ROUND(Anteile!$B$30/'Abs3'!$J$2107*'Abs3'!J197,0)</f>
        <v>0</v>
      </c>
      <c r="L197" s="8">
        <f>Gmden!M196</f>
        <v>2138330.7281888453</v>
      </c>
      <c r="M197" s="8">
        <f ca="1">IF(AND(E197&gt;10000,Gmden!J196=500,Gmden!K196=500),MAX(0,OFFSET('Fk Abs3'!$E$7,'Abs3'!C197,0)*0.95*E197-L197),0)</f>
        <v>0</v>
      </c>
      <c r="N197" s="25">
        <f ca="1">ROUND(Anteile!$B$31/'Abs3'!$M$2107*'Abs3'!M197,0)</f>
        <v>0</v>
      </c>
      <c r="O197" s="27"/>
      <c r="P197" s="25">
        <f t="shared" ca="1" si="14"/>
        <v>0</v>
      </c>
    </row>
    <row r="198" spans="1:16" x14ac:dyDescent="0.25">
      <c r="A198" s="9">
        <f>Gmden!A197</f>
        <v>20421</v>
      </c>
      <c r="B198" s="9">
        <f t="shared" si="10"/>
        <v>2</v>
      </c>
      <c r="C198" s="9">
        <f t="shared" si="11"/>
        <v>0</v>
      </c>
      <c r="D198" s="7" t="str">
        <f>Gmden!D197</f>
        <v>Moosburg</v>
      </c>
      <c r="E198" s="8">
        <f>Gmden!E197</f>
        <v>4501</v>
      </c>
      <c r="F198" s="40">
        <f>Gmden!N197</f>
        <v>0</v>
      </c>
      <c r="G198" s="8">
        <f t="shared" si="12"/>
        <v>0</v>
      </c>
      <c r="H198" s="25">
        <f>ROUND(Anteile!$B$29/'Abs3'!$G$2107*'Abs3'!G198,0)</f>
        <v>0</v>
      </c>
      <c r="I198" s="40">
        <f>Gmden!O197</f>
        <v>0</v>
      </c>
      <c r="J198" s="8">
        <f t="shared" si="13"/>
        <v>0</v>
      </c>
      <c r="K198" s="25">
        <f>ROUND(Anteile!$B$30/'Abs3'!$J$2107*'Abs3'!J198,0)</f>
        <v>0</v>
      </c>
      <c r="L198" s="8">
        <f>Gmden!M197</f>
        <v>4094863.8182986444</v>
      </c>
      <c r="M198" s="8">
        <f ca="1">IF(AND(E198&gt;10000,Gmden!J197=500,Gmden!K197=500),MAX(0,OFFSET('Fk Abs3'!$E$7,'Abs3'!C198,0)*0.95*E198-L198),0)</f>
        <v>0</v>
      </c>
      <c r="N198" s="25">
        <f ca="1">ROUND(Anteile!$B$31/'Abs3'!$M$2107*'Abs3'!M198,0)</f>
        <v>0</v>
      </c>
      <c r="O198" s="27"/>
      <c r="P198" s="25">
        <f t="shared" ca="1" si="14"/>
        <v>0</v>
      </c>
    </row>
    <row r="199" spans="1:16" x14ac:dyDescent="0.25">
      <c r="A199" s="9">
        <f>Gmden!A198</f>
        <v>20424</v>
      </c>
      <c r="B199" s="9">
        <f t="shared" si="10"/>
        <v>2</v>
      </c>
      <c r="C199" s="9">
        <f t="shared" si="11"/>
        <v>0</v>
      </c>
      <c r="D199" s="7" t="str">
        <f>Gmden!D198</f>
        <v>Pörtschach am Wörther See</v>
      </c>
      <c r="E199" s="8">
        <f>Gmden!E198</f>
        <v>2690</v>
      </c>
      <c r="F199" s="40">
        <f>Gmden!N198</f>
        <v>0</v>
      </c>
      <c r="G199" s="8">
        <f t="shared" si="12"/>
        <v>0</v>
      </c>
      <c r="H199" s="25">
        <f>ROUND(Anteile!$B$29/'Abs3'!$G$2107*'Abs3'!G199,0)</f>
        <v>0</v>
      </c>
      <c r="I199" s="40">
        <f>Gmden!O198</f>
        <v>0</v>
      </c>
      <c r="J199" s="8">
        <f t="shared" si="13"/>
        <v>0</v>
      </c>
      <c r="K199" s="25">
        <f>ROUND(Anteile!$B$30/'Abs3'!$J$2107*'Abs3'!J199,0)</f>
        <v>0</v>
      </c>
      <c r="L199" s="8">
        <f>Gmden!M198</f>
        <v>3627366.4613778065</v>
      </c>
      <c r="M199" s="8">
        <f ca="1">IF(AND(E199&gt;10000,Gmden!J198=500,Gmden!K198=500),MAX(0,OFFSET('Fk Abs3'!$E$7,'Abs3'!C199,0)*0.95*E199-L199),0)</f>
        <v>0</v>
      </c>
      <c r="N199" s="25">
        <f ca="1">ROUND(Anteile!$B$31/'Abs3'!$M$2107*'Abs3'!M199,0)</f>
        <v>0</v>
      </c>
      <c r="O199" s="27"/>
      <c r="P199" s="25">
        <f t="shared" ca="1" si="14"/>
        <v>0</v>
      </c>
    </row>
    <row r="200" spans="1:16" x14ac:dyDescent="0.25">
      <c r="A200" s="9">
        <f>Gmden!A199</f>
        <v>20425</v>
      </c>
      <c r="B200" s="9">
        <f t="shared" ref="B200:B263" si="15">INT(A200/10000)</f>
        <v>2</v>
      </c>
      <c r="C200" s="9">
        <f t="shared" ref="C200:C263" si="16">IF(E200&lt;=10000,0,IF(E200&lt;=20000,1,IF(E200&lt;=50000,2,3)))</f>
        <v>0</v>
      </c>
      <c r="D200" s="7" t="str">
        <f>Gmden!D199</f>
        <v>Poggersdorf</v>
      </c>
      <c r="E200" s="8">
        <f>Gmden!E199</f>
        <v>3109</v>
      </c>
      <c r="F200" s="40">
        <f>Gmden!N199</f>
        <v>0</v>
      </c>
      <c r="G200" s="8">
        <f t="shared" ref="G200:G263" si="17">IF(AND(E200&gt;$G$5,F200=1),E200,0)</f>
        <v>0</v>
      </c>
      <c r="H200" s="25">
        <f>ROUND(Anteile!$B$29/'Abs3'!$G$2107*'Abs3'!G200,0)</f>
        <v>0</v>
      </c>
      <c r="I200" s="40">
        <f>Gmden!O199</f>
        <v>0</v>
      </c>
      <c r="J200" s="8">
        <f t="shared" ref="J200:J263" si="18">IF(I200=1,E200,0)</f>
        <v>0</v>
      </c>
      <c r="K200" s="25">
        <f>ROUND(Anteile!$B$30/'Abs3'!$J$2107*'Abs3'!J200,0)</f>
        <v>0</v>
      </c>
      <c r="L200" s="8">
        <f>Gmden!M199</f>
        <v>3125099.7320775744</v>
      </c>
      <c r="M200" s="8">
        <f ca="1">IF(AND(E200&gt;10000,Gmden!J199=500,Gmden!K199=500),MAX(0,OFFSET('Fk Abs3'!$E$7,'Abs3'!C200,0)*0.95*E200-L200),0)</f>
        <v>0</v>
      </c>
      <c r="N200" s="25">
        <f ca="1">ROUND(Anteile!$B$31/'Abs3'!$M$2107*'Abs3'!M200,0)</f>
        <v>0</v>
      </c>
      <c r="O200" s="27"/>
      <c r="P200" s="25">
        <f t="shared" ref="P200:P263" ca="1" si="19">H200+K200+N200+O200</f>
        <v>0</v>
      </c>
    </row>
    <row r="201" spans="1:16" x14ac:dyDescent="0.25">
      <c r="A201" s="9">
        <f>Gmden!A200</f>
        <v>20428</v>
      </c>
      <c r="B201" s="9">
        <f t="shared" si="15"/>
        <v>2</v>
      </c>
      <c r="C201" s="9">
        <f t="shared" si="16"/>
        <v>0</v>
      </c>
      <c r="D201" s="7" t="str">
        <f>Gmden!D200</f>
        <v>St. Margareten im Rosental</v>
      </c>
      <c r="E201" s="8">
        <f>Gmden!E200</f>
        <v>1070</v>
      </c>
      <c r="F201" s="40">
        <f>Gmden!N200</f>
        <v>0</v>
      </c>
      <c r="G201" s="8">
        <f t="shared" si="17"/>
        <v>0</v>
      </c>
      <c r="H201" s="25">
        <f>ROUND(Anteile!$B$29/'Abs3'!$G$2107*'Abs3'!G201,0)</f>
        <v>0</v>
      </c>
      <c r="I201" s="40">
        <f>Gmden!O200</f>
        <v>0</v>
      </c>
      <c r="J201" s="8">
        <f t="shared" si="18"/>
        <v>0</v>
      </c>
      <c r="K201" s="25">
        <f>ROUND(Anteile!$B$30/'Abs3'!$J$2107*'Abs3'!J201,0)</f>
        <v>0</v>
      </c>
      <c r="L201" s="8">
        <f>Gmden!M200</f>
        <v>937659.76302640396</v>
      </c>
      <c r="M201" s="8">
        <f ca="1">IF(AND(E201&gt;10000,Gmden!J200=500,Gmden!K200=500),MAX(0,OFFSET('Fk Abs3'!$E$7,'Abs3'!C201,0)*0.95*E201-L201),0)</f>
        <v>0</v>
      </c>
      <c r="N201" s="25">
        <f ca="1">ROUND(Anteile!$B$31/'Abs3'!$M$2107*'Abs3'!M201,0)</f>
        <v>0</v>
      </c>
      <c r="O201" s="27"/>
      <c r="P201" s="25">
        <f t="shared" ca="1" si="19"/>
        <v>0</v>
      </c>
    </row>
    <row r="202" spans="1:16" x14ac:dyDescent="0.25">
      <c r="A202" s="9">
        <f>Gmden!A201</f>
        <v>20432</v>
      </c>
      <c r="B202" s="9">
        <f t="shared" si="15"/>
        <v>2</v>
      </c>
      <c r="C202" s="9">
        <f t="shared" si="16"/>
        <v>0</v>
      </c>
      <c r="D202" s="7" t="str">
        <f>Gmden!D201</f>
        <v>Schiefling am Wörthersee</v>
      </c>
      <c r="E202" s="8">
        <f>Gmden!E201</f>
        <v>2614</v>
      </c>
      <c r="F202" s="40">
        <f>Gmden!N201</f>
        <v>0</v>
      </c>
      <c r="G202" s="8">
        <f t="shared" si="17"/>
        <v>0</v>
      </c>
      <c r="H202" s="25">
        <f>ROUND(Anteile!$B$29/'Abs3'!$G$2107*'Abs3'!G202,0)</f>
        <v>0</v>
      </c>
      <c r="I202" s="40">
        <f>Gmden!O201</f>
        <v>0</v>
      </c>
      <c r="J202" s="8">
        <f t="shared" si="18"/>
        <v>0</v>
      </c>
      <c r="K202" s="25">
        <f>ROUND(Anteile!$B$30/'Abs3'!$J$2107*'Abs3'!J202,0)</f>
        <v>0</v>
      </c>
      <c r="L202" s="8">
        <f>Gmden!M201</f>
        <v>2460554.6901016105</v>
      </c>
      <c r="M202" s="8">
        <f ca="1">IF(AND(E202&gt;10000,Gmden!J201=500,Gmden!K201=500),MAX(0,OFFSET('Fk Abs3'!$E$7,'Abs3'!C202,0)*0.95*E202-L202),0)</f>
        <v>0</v>
      </c>
      <c r="N202" s="25">
        <f ca="1">ROUND(Anteile!$B$31/'Abs3'!$M$2107*'Abs3'!M202,0)</f>
        <v>0</v>
      </c>
      <c r="O202" s="27"/>
      <c r="P202" s="25">
        <f t="shared" ca="1" si="19"/>
        <v>0</v>
      </c>
    </row>
    <row r="203" spans="1:16" x14ac:dyDescent="0.25">
      <c r="A203" s="9">
        <f>Gmden!A202</f>
        <v>20435</v>
      </c>
      <c r="B203" s="9">
        <f t="shared" si="15"/>
        <v>2</v>
      </c>
      <c r="C203" s="9">
        <f t="shared" si="16"/>
        <v>0</v>
      </c>
      <c r="D203" s="7" t="str">
        <f>Gmden!D202</f>
        <v>Techelsberg am Wörther See</v>
      </c>
      <c r="E203" s="8">
        <f>Gmden!E202</f>
        <v>2191</v>
      </c>
      <c r="F203" s="40">
        <f>Gmden!N202</f>
        <v>0</v>
      </c>
      <c r="G203" s="8">
        <f t="shared" si="17"/>
        <v>0</v>
      </c>
      <c r="H203" s="25">
        <f>ROUND(Anteile!$B$29/'Abs3'!$G$2107*'Abs3'!G203,0)</f>
        <v>0</v>
      </c>
      <c r="I203" s="40">
        <f>Gmden!O202</f>
        <v>0</v>
      </c>
      <c r="J203" s="8">
        <f t="shared" si="18"/>
        <v>0</v>
      </c>
      <c r="K203" s="25">
        <f>ROUND(Anteile!$B$30/'Abs3'!$J$2107*'Abs3'!J203,0)</f>
        <v>0</v>
      </c>
      <c r="L203" s="8">
        <f>Gmden!M202</f>
        <v>2195701.1747048497</v>
      </c>
      <c r="M203" s="8">
        <f ca="1">IF(AND(E203&gt;10000,Gmden!J202=500,Gmden!K202=500),MAX(0,OFFSET('Fk Abs3'!$E$7,'Abs3'!C203,0)*0.95*E203-L203),0)</f>
        <v>0</v>
      </c>
      <c r="N203" s="25">
        <f ca="1">ROUND(Anteile!$B$31/'Abs3'!$M$2107*'Abs3'!M203,0)</f>
        <v>0</v>
      </c>
      <c r="O203" s="27"/>
      <c r="P203" s="25">
        <f t="shared" ca="1" si="19"/>
        <v>0</v>
      </c>
    </row>
    <row r="204" spans="1:16" x14ac:dyDescent="0.25">
      <c r="A204" s="9">
        <f>Gmden!A203</f>
        <v>20441</v>
      </c>
      <c r="B204" s="9">
        <f t="shared" si="15"/>
        <v>2</v>
      </c>
      <c r="C204" s="9">
        <f t="shared" si="16"/>
        <v>0</v>
      </c>
      <c r="D204" s="7" t="str">
        <f>Gmden!D203</f>
        <v>Zell</v>
      </c>
      <c r="E204" s="8">
        <f>Gmden!E203</f>
        <v>617</v>
      </c>
      <c r="F204" s="40">
        <f>Gmden!N203</f>
        <v>0</v>
      </c>
      <c r="G204" s="8">
        <f t="shared" si="17"/>
        <v>0</v>
      </c>
      <c r="H204" s="25">
        <f>ROUND(Anteile!$B$29/'Abs3'!$G$2107*'Abs3'!G204,0)</f>
        <v>0</v>
      </c>
      <c r="I204" s="40">
        <f>Gmden!O203</f>
        <v>0</v>
      </c>
      <c r="J204" s="8">
        <f t="shared" si="18"/>
        <v>0</v>
      </c>
      <c r="K204" s="25">
        <f>ROUND(Anteile!$B$30/'Abs3'!$J$2107*'Abs3'!J204,0)</f>
        <v>0</v>
      </c>
      <c r="L204" s="8">
        <f>Gmden!M203</f>
        <v>506410.44621132454</v>
      </c>
      <c r="M204" s="8">
        <f ca="1">IF(AND(E204&gt;10000,Gmden!J203=500,Gmden!K203=500),MAX(0,OFFSET('Fk Abs3'!$E$7,'Abs3'!C204,0)*0.95*E204-L204),0)</f>
        <v>0</v>
      </c>
      <c r="N204" s="25">
        <f ca="1">ROUND(Anteile!$B$31/'Abs3'!$M$2107*'Abs3'!M204,0)</f>
        <v>0</v>
      </c>
      <c r="O204" s="27"/>
      <c r="P204" s="25">
        <f t="shared" ca="1" si="19"/>
        <v>0</v>
      </c>
    </row>
    <row r="205" spans="1:16" x14ac:dyDescent="0.25">
      <c r="A205" s="9">
        <f>Gmden!A204</f>
        <v>20442</v>
      </c>
      <c r="B205" s="9">
        <f t="shared" si="15"/>
        <v>2</v>
      </c>
      <c r="C205" s="9">
        <f t="shared" si="16"/>
        <v>0</v>
      </c>
      <c r="D205" s="7" t="str">
        <f>Gmden!D204</f>
        <v>Magdalensberg</v>
      </c>
      <c r="E205" s="8">
        <f>Gmden!E204</f>
        <v>3327</v>
      </c>
      <c r="F205" s="40">
        <f>Gmden!N204</f>
        <v>0</v>
      </c>
      <c r="G205" s="8">
        <f t="shared" si="17"/>
        <v>0</v>
      </c>
      <c r="H205" s="25">
        <f>ROUND(Anteile!$B$29/'Abs3'!$G$2107*'Abs3'!G205,0)</f>
        <v>0</v>
      </c>
      <c r="I205" s="40">
        <f>Gmden!O204</f>
        <v>0</v>
      </c>
      <c r="J205" s="8">
        <f t="shared" si="18"/>
        <v>0</v>
      </c>
      <c r="K205" s="25">
        <f>ROUND(Anteile!$B$30/'Abs3'!$J$2107*'Abs3'!J205,0)</f>
        <v>0</v>
      </c>
      <c r="L205" s="8">
        <f>Gmden!M204</f>
        <v>3109126.2901060535</v>
      </c>
      <c r="M205" s="8">
        <f ca="1">IF(AND(E205&gt;10000,Gmden!J204=500,Gmden!K204=500),MAX(0,OFFSET('Fk Abs3'!$E$7,'Abs3'!C205,0)*0.95*E205-L205),0)</f>
        <v>0</v>
      </c>
      <c r="N205" s="25">
        <f ca="1">ROUND(Anteile!$B$31/'Abs3'!$M$2107*'Abs3'!M205,0)</f>
        <v>0</v>
      </c>
      <c r="O205" s="27"/>
      <c r="P205" s="25">
        <f t="shared" ca="1" si="19"/>
        <v>0</v>
      </c>
    </row>
    <row r="206" spans="1:16" x14ac:dyDescent="0.25">
      <c r="A206" s="9">
        <f>Gmden!A205</f>
        <v>20501</v>
      </c>
      <c r="B206" s="9">
        <f t="shared" si="15"/>
        <v>2</v>
      </c>
      <c r="C206" s="9">
        <f t="shared" si="16"/>
        <v>0</v>
      </c>
      <c r="D206" s="7" t="str">
        <f>Gmden!D205</f>
        <v>Althofen</v>
      </c>
      <c r="E206" s="8">
        <f>Gmden!E205</f>
        <v>4613</v>
      </c>
      <c r="F206" s="40">
        <f>Gmden!N205</f>
        <v>0</v>
      </c>
      <c r="G206" s="8">
        <f t="shared" si="17"/>
        <v>0</v>
      </c>
      <c r="H206" s="25">
        <f>ROUND(Anteile!$B$29/'Abs3'!$G$2107*'Abs3'!G206,0)</f>
        <v>0</v>
      </c>
      <c r="I206" s="40">
        <f>Gmden!O205</f>
        <v>0</v>
      </c>
      <c r="J206" s="8">
        <f t="shared" si="18"/>
        <v>0</v>
      </c>
      <c r="K206" s="25">
        <f>ROUND(Anteile!$B$30/'Abs3'!$J$2107*'Abs3'!J206,0)</f>
        <v>0</v>
      </c>
      <c r="L206" s="8">
        <f>Gmden!M205</f>
        <v>7548142.6606906662</v>
      </c>
      <c r="M206" s="8">
        <f ca="1">IF(AND(E206&gt;10000,Gmden!J205=500,Gmden!K205=500),MAX(0,OFFSET('Fk Abs3'!$E$7,'Abs3'!C206,0)*0.95*E206-L206),0)</f>
        <v>0</v>
      </c>
      <c r="N206" s="25">
        <f ca="1">ROUND(Anteile!$B$31/'Abs3'!$M$2107*'Abs3'!M206,0)</f>
        <v>0</v>
      </c>
      <c r="O206" s="27"/>
      <c r="P206" s="25">
        <f t="shared" ca="1" si="19"/>
        <v>0</v>
      </c>
    </row>
    <row r="207" spans="1:16" x14ac:dyDescent="0.25">
      <c r="A207" s="9">
        <f>Gmden!A206</f>
        <v>20502</v>
      </c>
      <c r="B207" s="9">
        <f t="shared" si="15"/>
        <v>2</v>
      </c>
      <c r="C207" s="9">
        <f t="shared" si="16"/>
        <v>0</v>
      </c>
      <c r="D207" s="7" t="str">
        <f>Gmden!D206</f>
        <v>Brückl</v>
      </c>
      <c r="E207" s="8">
        <f>Gmden!E206</f>
        <v>2804</v>
      </c>
      <c r="F207" s="40">
        <f>Gmden!N206</f>
        <v>0</v>
      </c>
      <c r="G207" s="8">
        <f t="shared" si="17"/>
        <v>0</v>
      </c>
      <c r="H207" s="25">
        <f>ROUND(Anteile!$B$29/'Abs3'!$G$2107*'Abs3'!G207,0)</f>
        <v>0</v>
      </c>
      <c r="I207" s="40">
        <f>Gmden!O206</f>
        <v>0</v>
      </c>
      <c r="J207" s="8">
        <f t="shared" si="18"/>
        <v>0</v>
      </c>
      <c r="K207" s="25">
        <f>ROUND(Anteile!$B$30/'Abs3'!$J$2107*'Abs3'!J207,0)</f>
        <v>0</v>
      </c>
      <c r="L207" s="8">
        <f>Gmden!M206</f>
        <v>2800309.1385222008</v>
      </c>
      <c r="M207" s="8">
        <f ca="1">IF(AND(E207&gt;10000,Gmden!J206=500,Gmden!K206=500),MAX(0,OFFSET('Fk Abs3'!$E$7,'Abs3'!C207,0)*0.95*E207-L207),0)</f>
        <v>0</v>
      </c>
      <c r="N207" s="25">
        <f ca="1">ROUND(Anteile!$B$31/'Abs3'!$M$2107*'Abs3'!M207,0)</f>
        <v>0</v>
      </c>
      <c r="O207" s="27"/>
      <c r="P207" s="25">
        <f t="shared" ca="1" si="19"/>
        <v>0</v>
      </c>
    </row>
    <row r="208" spans="1:16" x14ac:dyDescent="0.25">
      <c r="A208" s="9">
        <f>Gmden!A207</f>
        <v>20503</v>
      </c>
      <c r="B208" s="9">
        <f t="shared" si="15"/>
        <v>2</v>
      </c>
      <c r="C208" s="9">
        <f t="shared" si="16"/>
        <v>0</v>
      </c>
      <c r="D208" s="7" t="str">
        <f>Gmden!D207</f>
        <v>Deutsch-Griffen</v>
      </c>
      <c r="E208" s="8">
        <f>Gmden!E207</f>
        <v>951</v>
      </c>
      <c r="F208" s="40">
        <f>Gmden!N207</f>
        <v>0</v>
      </c>
      <c r="G208" s="8">
        <f t="shared" si="17"/>
        <v>0</v>
      </c>
      <c r="H208" s="25">
        <f>ROUND(Anteile!$B$29/'Abs3'!$G$2107*'Abs3'!G208,0)</f>
        <v>0</v>
      </c>
      <c r="I208" s="40">
        <f>Gmden!O207</f>
        <v>0</v>
      </c>
      <c r="J208" s="8">
        <f t="shared" si="18"/>
        <v>0</v>
      </c>
      <c r="K208" s="25">
        <f>ROUND(Anteile!$B$30/'Abs3'!$J$2107*'Abs3'!J208,0)</f>
        <v>0</v>
      </c>
      <c r="L208" s="8">
        <f>Gmden!M207</f>
        <v>816011.96557546791</v>
      </c>
      <c r="M208" s="8">
        <f ca="1">IF(AND(E208&gt;10000,Gmden!J207=500,Gmden!K207=500),MAX(0,OFFSET('Fk Abs3'!$E$7,'Abs3'!C208,0)*0.95*E208-L208),0)</f>
        <v>0</v>
      </c>
      <c r="N208" s="25">
        <f ca="1">ROUND(Anteile!$B$31/'Abs3'!$M$2107*'Abs3'!M208,0)</f>
        <v>0</v>
      </c>
      <c r="O208" s="27"/>
      <c r="P208" s="25">
        <f t="shared" ca="1" si="19"/>
        <v>0</v>
      </c>
    </row>
    <row r="209" spans="1:16" x14ac:dyDescent="0.25">
      <c r="A209" s="9">
        <f>Gmden!A208</f>
        <v>20504</v>
      </c>
      <c r="B209" s="9">
        <f t="shared" si="15"/>
        <v>2</v>
      </c>
      <c r="C209" s="9">
        <f t="shared" si="16"/>
        <v>0</v>
      </c>
      <c r="D209" s="7" t="str">
        <f>Gmden!D208</f>
        <v>Eberstein</v>
      </c>
      <c r="E209" s="8">
        <f>Gmden!E208</f>
        <v>1335</v>
      </c>
      <c r="F209" s="40">
        <f>Gmden!N208</f>
        <v>0</v>
      </c>
      <c r="G209" s="8">
        <f t="shared" si="17"/>
        <v>0</v>
      </c>
      <c r="H209" s="25">
        <f>ROUND(Anteile!$B$29/'Abs3'!$G$2107*'Abs3'!G209,0)</f>
        <v>0</v>
      </c>
      <c r="I209" s="40">
        <f>Gmden!O208</f>
        <v>0</v>
      </c>
      <c r="J209" s="8">
        <f t="shared" si="18"/>
        <v>0</v>
      </c>
      <c r="K209" s="25">
        <f>ROUND(Anteile!$B$30/'Abs3'!$J$2107*'Abs3'!J209,0)</f>
        <v>0</v>
      </c>
      <c r="L209" s="8">
        <f>Gmden!M208</f>
        <v>1244123.131396913</v>
      </c>
      <c r="M209" s="8">
        <f ca="1">IF(AND(E209&gt;10000,Gmden!J208=500,Gmden!K208=500),MAX(0,OFFSET('Fk Abs3'!$E$7,'Abs3'!C209,0)*0.95*E209-L209),0)</f>
        <v>0</v>
      </c>
      <c r="N209" s="25">
        <f ca="1">ROUND(Anteile!$B$31/'Abs3'!$M$2107*'Abs3'!M209,0)</f>
        <v>0</v>
      </c>
      <c r="O209" s="27"/>
      <c r="P209" s="25">
        <f t="shared" ca="1" si="19"/>
        <v>0</v>
      </c>
    </row>
    <row r="210" spans="1:16" x14ac:dyDescent="0.25">
      <c r="A210" s="9">
        <f>Gmden!A209</f>
        <v>20505</v>
      </c>
      <c r="B210" s="9">
        <f t="shared" si="15"/>
        <v>2</v>
      </c>
      <c r="C210" s="9">
        <f t="shared" si="16"/>
        <v>0</v>
      </c>
      <c r="D210" s="7" t="str">
        <f>Gmden!D209</f>
        <v>Friesach</v>
      </c>
      <c r="E210" s="8">
        <f>Gmden!E209</f>
        <v>5049</v>
      </c>
      <c r="F210" s="40">
        <f>Gmden!N209</f>
        <v>0</v>
      </c>
      <c r="G210" s="8">
        <f t="shared" si="17"/>
        <v>0</v>
      </c>
      <c r="H210" s="25">
        <f>ROUND(Anteile!$B$29/'Abs3'!$G$2107*'Abs3'!G210,0)</f>
        <v>0</v>
      </c>
      <c r="I210" s="40">
        <f>Gmden!O209</f>
        <v>0</v>
      </c>
      <c r="J210" s="8">
        <f t="shared" si="18"/>
        <v>0</v>
      </c>
      <c r="K210" s="25">
        <f>ROUND(Anteile!$B$30/'Abs3'!$J$2107*'Abs3'!J210,0)</f>
        <v>0</v>
      </c>
      <c r="L210" s="8">
        <f>Gmden!M209</f>
        <v>5034035.2068833373</v>
      </c>
      <c r="M210" s="8">
        <f ca="1">IF(AND(E210&gt;10000,Gmden!J209=500,Gmden!K209=500),MAX(0,OFFSET('Fk Abs3'!$E$7,'Abs3'!C210,0)*0.95*E210-L210),0)</f>
        <v>0</v>
      </c>
      <c r="N210" s="25">
        <f ca="1">ROUND(Anteile!$B$31/'Abs3'!$M$2107*'Abs3'!M210,0)</f>
        <v>0</v>
      </c>
      <c r="O210" s="27"/>
      <c r="P210" s="25">
        <f t="shared" ca="1" si="19"/>
        <v>0</v>
      </c>
    </row>
    <row r="211" spans="1:16" x14ac:dyDescent="0.25">
      <c r="A211" s="9">
        <f>Gmden!A210</f>
        <v>20506</v>
      </c>
      <c r="B211" s="9">
        <f t="shared" si="15"/>
        <v>2</v>
      </c>
      <c r="C211" s="9">
        <f t="shared" si="16"/>
        <v>0</v>
      </c>
      <c r="D211" s="7" t="str">
        <f>Gmden!D210</f>
        <v>Glödnitz</v>
      </c>
      <c r="E211" s="8">
        <f>Gmden!E210</f>
        <v>832</v>
      </c>
      <c r="F211" s="40">
        <f>Gmden!N210</f>
        <v>0</v>
      </c>
      <c r="G211" s="8">
        <f t="shared" si="17"/>
        <v>0</v>
      </c>
      <c r="H211" s="25">
        <f>ROUND(Anteile!$B$29/'Abs3'!$G$2107*'Abs3'!G211,0)</f>
        <v>0</v>
      </c>
      <c r="I211" s="40">
        <f>Gmden!O210</f>
        <v>0</v>
      </c>
      <c r="J211" s="8">
        <f t="shared" si="18"/>
        <v>0</v>
      </c>
      <c r="K211" s="25">
        <f>ROUND(Anteile!$B$30/'Abs3'!$J$2107*'Abs3'!J211,0)</f>
        <v>0</v>
      </c>
      <c r="L211" s="8">
        <f>Gmden!M210</f>
        <v>820750.86694907688</v>
      </c>
      <c r="M211" s="8">
        <f ca="1">IF(AND(E211&gt;10000,Gmden!J210=500,Gmden!K210=500),MAX(0,OFFSET('Fk Abs3'!$E$7,'Abs3'!C211,0)*0.95*E211-L211),0)</f>
        <v>0</v>
      </c>
      <c r="N211" s="25">
        <f ca="1">ROUND(Anteile!$B$31/'Abs3'!$M$2107*'Abs3'!M211,0)</f>
        <v>0</v>
      </c>
      <c r="O211" s="27"/>
      <c r="P211" s="25">
        <f t="shared" ca="1" si="19"/>
        <v>0</v>
      </c>
    </row>
    <row r="212" spans="1:16" x14ac:dyDescent="0.25">
      <c r="A212" s="9">
        <f>Gmden!A211</f>
        <v>20508</v>
      </c>
      <c r="B212" s="9">
        <f t="shared" si="15"/>
        <v>2</v>
      </c>
      <c r="C212" s="9">
        <f t="shared" si="16"/>
        <v>0</v>
      </c>
      <c r="D212" s="7" t="str">
        <f>Gmden!D211</f>
        <v>Gurk</v>
      </c>
      <c r="E212" s="8">
        <f>Gmden!E211</f>
        <v>1281</v>
      </c>
      <c r="F212" s="40">
        <f>Gmden!N211</f>
        <v>0</v>
      </c>
      <c r="G212" s="8">
        <f t="shared" si="17"/>
        <v>0</v>
      </c>
      <c r="H212" s="25">
        <f>ROUND(Anteile!$B$29/'Abs3'!$G$2107*'Abs3'!G212,0)</f>
        <v>0</v>
      </c>
      <c r="I212" s="40">
        <f>Gmden!O211</f>
        <v>0</v>
      </c>
      <c r="J212" s="8">
        <f t="shared" si="18"/>
        <v>0</v>
      </c>
      <c r="K212" s="25">
        <f>ROUND(Anteile!$B$30/'Abs3'!$J$2107*'Abs3'!J212,0)</f>
        <v>0</v>
      </c>
      <c r="L212" s="8">
        <f>Gmden!M211</f>
        <v>1138622.0537225695</v>
      </c>
      <c r="M212" s="8">
        <f ca="1">IF(AND(E212&gt;10000,Gmden!J211=500,Gmden!K211=500),MAX(0,OFFSET('Fk Abs3'!$E$7,'Abs3'!C212,0)*0.95*E212-L212),0)</f>
        <v>0</v>
      </c>
      <c r="N212" s="25">
        <f ca="1">ROUND(Anteile!$B$31/'Abs3'!$M$2107*'Abs3'!M212,0)</f>
        <v>0</v>
      </c>
      <c r="O212" s="27"/>
      <c r="P212" s="25">
        <f t="shared" ca="1" si="19"/>
        <v>0</v>
      </c>
    </row>
    <row r="213" spans="1:16" x14ac:dyDescent="0.25">
      <c r="A213" s="9">
        <f>Gmden!A212</f>
        <v>20509</v>
      </c>
      <c r="B213" s="9">
        <f t="shared" si="15"/>
        <v>2</v>
      </c>
      <c r="C213" s="9">
        <f t="shared" si="16"/>
        <v>0</v>
      </c>
      <c r="D213" s="7" t="str">
        <f>Gmden!D212</f>
        <v>Guttaring</v>
      </c>
      <c r="E213" s="8">
        <f>Gmden!E212</f>
        <v>1480</v>
      </c>
      <c r="F213" s="40">
        <f>Gmden!N212</f>
        <v>0</v>
      </c>
      <c r="G213" s="8">
        <f t="shared" si="17"/>
        <v>0</v>
      </c>
      <c r="H213" s="25">
        <f>ROUND(Anteile!$B$29/'Abs3'!$G$2107*'Abs3'!G213,0)</f>
        <v>0</v>
      </c>
      <c r="I213" s="40">
        <f>Gmden!O212</f>
        <v>0</v>
      </c>
      <c r="J213" s="8">
        <f t="shared" si="18"/>
        <v>0</v>
      </c>
      <c r="K213" s="25">
        <f>ROUND(Anteile!$B$30/'Abs3'!$J$2107*'Abs3'!J213,0)</f>
        <v>0</v>
      </c>
      <c r="L213" s="8">
        <f>Gmden!M212</f>
        <v>1359777.1258835085</v>
      </c>
      <c r="M213" s="8">
        <f ca="1">IF(AND(E213&gt;10000,Gmden!J212=500,Gmden!K212=500),MAX(0,OFFSET('Fk Abs3'!$E$7,'Abs3'!C213,0)*0.95*E213-L213),0)</f>
        <v>0</v>
      </c>
      <c r="N213" s="25">
        <f ca="1">ROUND(Anteile!$B$31/'Abs3'!$M$2107*'Abs3'!M213,0)</f>
        <v>0</v>
      </c>
      <c r="O213" s="27"/>
      <c r="P213" s="25">
        <f t="shared" ca="1" si="19"/>
        <v>0</v>
      </c>
    </row>
    <row r="214" spans="1:16" x14ac:dyDescent="0.25">
      <c r="A214" s="9">
        <f>Gmden!A213</f>
        <v>20511</v>
      </c>
      <c r="B214" s="9">
        <f t="shared" si="15"/>
        <v>2</v>
      </c>
      <c r="C214" s="9">
        <f t="shared" si="16"/>
        <v>0</v>
      </c>
      <c r="D214" s="7" t="str">
        <f>Gmden!D213</f>
        <v>Hüttenberg</v>
      </c>
      <c r="E214" s="8">
        <f>Gmden!E213</f>
        <v>1474</v>
      </c>
      <c r="F214" s="40">
        <f>Gmden!N213</f>
        <v>0</v>
      </c>
      <c r="G214" s="8">
        <f t="shared" si="17"/>
        <v>0</v>
      </c>
      <c r="H214" s="25">
        <f>ROUND(Anteile!$B$29/'Abs3'!$G$2107*'Abs3'!G214,0)</f>
        <v>0</v>
      </c>
      <c r="I214" s="40">
        <f>Gmden!O213</f>
        <v>0</v>
      </c>
      <c r="J214" s="8">
        <f t="shared" si="18"/>
        <v>0</v>
      </c>
      <c r="K214" s="25">
        <f>ROUND(Anteile!$B$30/'Abs3'!$J$2107*'Abs3'!J214,0)</f>
        <v>0</v>
      </c>
      <c r="L214" s="8">
        <f>Gmden!M213</f>
        <v>1284834.5182618024</v>
      </c>
      <c r="M214" s="8">
        <f ca="1">IF(AND(E214&gt;10000,Gmden!J213=500,Gmden!K213=500),MAX(0,OFFSET('Fk Abs3'!$E$7,'Abs3'!C214,0)*0.95*E214-L214),0)</f>
        <v>0</v>
      </c>
      <c r="N214" s="25">
        <f ca="1">ROUND(Anteile!$B$31/'Abs3'!$M$2107*'Abs3'!M214,0)</f>
        <v>0</v>
      </c>
      <c r="O214" s="27"/>
      <c r="P214" s="25">
        <f t="shared" ca="1" si="19"/>
        <v>0</v>
      </c>
    </row>
    <row r="215" spans="1:16" x14ac:dyDescent="0.25">
      <c r="A215" s="9">
        <f>Gmden!A214</f>
        <v>20512</v>
      </c>
      <c r="B215" s="9">
        <f t="shared" si="15"/>
        <v>2</v>
      </c>
      <c r="C215" s="9">
        <f t="shared" si="16"/>
        <v>0</v>
      </c>
      <c r="D215" s="7" t="str">
        <f>Gmden!D214</f>
        <v>Kappel am Krappfeld</v>
      </c>
      <c r="E215" s="8">
        <f>Gmden!E214</f>
        <v>1968</v>
      </c>
      <c r="F215" s="40">
        <f>Gmden!N214</f>
        <v>0</v>
      </c>
      <c r="G215" s="8">
        <f t="shared" si="17"/>
        <v>0</v>
      </c>
      <c r="H215" s="25">
        <f>ROUND(Anteile!$B$29/'Abs3'!$G$2107*'Abs3'!G215,0)</f>
        <v>0</v>
      </c>
      <c r="I215" s="40">
        <f>Gmden!O214</f>
        <v>0</v>
      </c>
      <c r="J215" s="8">
        <f t="shared" si="18"/>
        <v>0</v>
      </c>
      <c r="K215" s="25">
        <f>ROUND(Anteile!$B$30/'Abs3'!$J$2107*'Abs3'!J215,0)</f>
        <v>0</v>
      </c>
      <c r="L215" s="8">
        <f>Gmden!M214</f>
        <v>1739448.8692729997</v>
      </c>
      <c r="M215" s="8">
        <f ca="1">IF(AND(E215&gt;10000,Gmden!J214=500,Gmden!K214=500),MAX(0,OFFSET('Fk Abs3'!$E$7,'Abs3'!C215,0)*0.95*E215-L215),0)</f>
        <v>0</v>
      </c>
      <c r="N215" s="25">
        <f ca="1">ROUND(Anteile!$B$31/'Abs3'!$M$2107*'Abs3'!M215,0)</f>
        <v>0</v>
      </c>
      <c r="O215" s="27"/>
      <c r="P215" s="25">
        <f t="shared" ca="1" si="19"/>
        <v>0</v>
      </c>
    </row>
    <row r="216" spans="1:16" x14ac:dyDescent="0.25">
      <c r="A216" s="9">
        <f>Gmden!A215</f>
        <v>20513</v>
      </c>
      <c r="B216" s="9">
        <f t="shared" si="15"/>
        <v>2</v>
      </c>
      <c r="C216" s="9">
        <f t="shared" si="16"/>
        <v>0</v>
      </c>
      <c r="D216" s="7" t="str">
        <f>Gmden!D215</f>
        <v>Klein St. Paul</v>
      </c>
      <c r="E216" s="8">
        <f>Gmden!E215</f>
        <v>1860</v>
      </c>
      <c r="F216" s="40">
        <f>Gmden!N215</f>
        <v>0</v>
      </c>
      <c r="G216" s="8">
        <f t="shared" si="17"/>
        <v>0</v>
      </c>
      <c r="H216" s="25">
        <f>ROUND(Anteile!$B$29/'Abs3'!$G$2107*'Abs3'!G216,0)</f>
        <v>0</v>
      </c>
      <c r="I216" s="40">
        <f>Gmden!O215</f>
        <v>0</v>
      </c>
      <c r="J216" s="8">
        <f t="shared" si="18"/>
        <v>0</v>
      </c>
      <c r="K216" s="25">
        <f>ROUND(Anteile!$B$30/'Abs3'!$J$2107*'Abs3'!J216,0)</f>
        <v>0</v>
      </c>
      <c r="L216" s="8">
        <f>Gmden!M215</f>
        <v>2032766.0146901766</v>
      </c>
      <c r="M216" s="8">
        <f ca="1">IF(AND(E216&gt;10000,Gmden!J215=500,Gmden!K215=500),MAX(0,OFFSET('Fk Abs3'!$E$7,'Abs3'!C216,0)*0.95*E216-L216),0)</f>
        <v>0</v>
      </c>
      <c r="N216" s="25">
        <f ca="1">ROUND(Anteile!$B$31/'Abs3'!$M$2107*'Abs3'!M216,0)</f>
        <v>0</v>
      </c>
      <c r="O216" s="27"/>
      <c r="P216" s="25">
        <f t="shared" ca="1" si="19"/>
        <v>0</v>
      </c>
    </row>
    <row r="217" spans="1:16" x14ac:dyDescent="0.25">
      <c r="A217" s="9">
        <f>Gmden!A216</f>
        <v>20515</v>
      </c>
      <c r="B217" s="9">
        <f t="shared" si="15"/>
        <v>2</v>
      </c>
      <c r="C217" s="9">
        <f t="shared" si="16"/>
        <v>0</v>
      </c>
      <c r="D217" s="7" t="str">
        <f>Gmden!D216</f>
        <v>Liebenfels</v>
      </c>
      <c r="E217" s="8">
        <f>Gmden!E216</f>
        <v>3279</v>
      </c>
      <c r="F217" s="40">
        <f>Gmden!N216</f>
        <v>0</v>
      </c>
      <c r="G217" s="8">
        <f t="shared" si="17"/>
        <v>0</v>
      </c>
      <c r="H217" s="25">
        <f>ROUND(Anteile!$B$29/'Abs3'!$G$2107*'Abs3'!G217,0)</f>
        <v>0</v>
      </c>
      <c r="I217" s="40">
        <f>Gmden!O216</f>
        <v>0</v>
      </c>
      <c r="J217" s="8">
        <f t="shared" si="18"/>
        <v>0</v>
      </c>
      <c r="K217" s="25">
        <f>ROUND(Anteile!$B$30/'Abs3'!$J$2107*'Abs3'!J217,0)</f>
        <v>0</v>
      </c>
      <c r="L217" s="8">
        <f>Gmden!M216</f>
        <v>3149282.0433054725</v>
      </c>
      <c r="M217" s="8">
        <f ca="1">IF(AND(E217&gt;10000,Gmden!J216=500,Gmden!K216=500),MAX(0,OFFSET('Fk Abs3'!$E$7,'Abs3'!C217,0)*0.95*E217-L217),0)</f>
        <v>0</v>
      </c>
      <c r="N217" s="25">
        <f ca="1">ROUND(Anteile!$B$31/'Abs3'!$M$2107*'Abs3'!M217,0)</f>
        <v>0</v>
      </c>
      <c r="O217" s="27"/>
      <c r="P217" s="25">
        <f t="shared" ca="1" si="19"/>
        <v>0</v>
      </c>
    </row>
    <row r="218" spans="1:16" x14ac:dyDescent="0.25">
      <c r="A218" s="9">
        <f>Gmden!A217</f>
        <v>20518</v>
      </c>
      <c r="B218" s="9">
        <f t="shared" si="15"/>
        <v>2</v>
      </c>
      <c r="C218" s="9">
        <f t="shared" si="16"/>
        <v>0</v>
      </c>
      <c r="D218" s="7" t="str">
        <f>Gmden!D217</f>
        <v>Metnitz</v>
      </c>
      <c r="E218" s="8">
        <f>Gmden!E217</f>
        <v>2062</v>
      </c>
      <c r="F218" s="40">
        <f>Gmden!N217</f>
        <v>0</v>
      </c>
      <c r="G218" s="8">
        <f t="shared" si="17"/>
        <v>0</v>
      </c>
      <c r="H218" s="25">
        <f>ROUND(Anteile!$B$29/'Abs3'!$G$2107*'Abs3'!G218,0)</f>
        <v>0</v>
      </c>
      <c r="I218" s="40">
        <f>Gmden!O217</f>
        <v>0</v>
      </c>
      <c r="J218" s="8">
        <f t="shared" si="18"/>
        <v>0</v>
      </c>
      <c r="K218" s="25">
        <f>ROUND(Anteile!$B$30/'Abs3'!$J$2107*'Abs3'!J218,0)</f>
        <v>0</v>
      </c>
      <c r="L218" s="8">
        <f>Gmden!M217</f>
        <v>1809668.6031111518</v>
      </c>
      <c r="M218" s="8">
        <f ca="1">IF(AND(E218&gt;10000,Gmden!J217=500,Gmden!K217=500),MAX(0,OFFSET('Fk Abs3'!$E$7,'Abs3'!C218,0)*0.95*E218-L218),0)</f>
        <v>0</v>
      </c>
      <c r="N218" s="25">
        <f ca="1">ROUND(Anteile!$B$31/'Abs3'!$M$2107*'Abs3'!M218,0)</f>
        <v>0</v>
      </c>
      <c r="O218" s="27"/>
      <c r="P218" s="25">
        <f t="shared" ca="1" si="19"/>
        <v>0</v>
      </c>
    </row>
    <row r="219" spans="1:16" x14ac:dyDescent="0.25">
      <c r="A219" s="9">
        <f>Gmden!A218</f>
        <v>20519</v>
      </c>
      <c r="B219" s="9">
        <f t="shared" si="15"/>
        <v>2</v>
      </c>
      <c r="C219" s="9">
        <f t="shared" si="16"/>
        <v>0</v>
      </c>
      <c r="D219" s="7" t="str">
        <f>Gmden!D218</f>
        <v>Micheldorf</v>
      </c>
      <c r="E219" s="8">
        <f>Gmden!E218</f>
        <v>1042</v>
      </c>
      <c r="F219" s="40">
        <f>Gmden!N218</f>
        <v>0</v>
      </c>
      <c r="G219" s="8">
        <f t="shared" si="17"/>
        <v>0</v>
      </c>
      <c r="H219" s="25">
        <f>ROUND(Anteile!$B$29/'Abs3'!$G$2107*'Abs3'!G219,0)</f>
        <v>0</v>
      </c>
      <c r="I219" s="40">
        <f>Gmden!O218</f>
        <v>0</v>
      </c>
      <c r="J219" s="8">
        <f t="shared" si="18"/>
        <v>0</v>
      </c>
      <c r="K219" s="25">
        <f>ROUND(Anteile!$B$30/'Abs3'!$J$2107*'Abs3'!J219,0)</f>
        <v>0</v>
      </c>
      <c r="L219" s="8">
        <f>Gmden!M218</f>
        <v>1123716.4285201014</v>
      </c>
      <c r="M219" s="8">
        <f ca="1">IF(AND(E219&gt;10000,Gmden!J218=500,Gmden!K218=500),MAX(0,OFFSET('Fk Abs3'!$E$7,'Abs3'!C219,0)*0.95*E219-L219),0)</f>
        <v>0</v>
      </c>
      <c r="N219" s="25">
        <f ca="1">ROUND(Anteile!$B$31/'Abs3'!$M$2107*'Abs3'!M219,0)</f>
        <v>0</v>
      </c>
      <c r="O219" s="27"/>
      <c r="P219" s="25">
        <f t="shared" ca="1" si="19"/>
        <v>0</v>
      </c>
    </row>
    <row r="220" spans="1:16" x14ac:dyDescent="0.25">
      <c r="A220" s="9">
        <f>Gmden!A219</f>
        <v>20520</v>
      </c>
      <c r="B220" s="9">
        <f t="shared" si="15"/>
        <v>2</v>
      </c>
      <c r="C220" s="9">
        <f t="shared" si="16"/>
        <v>0</v>
      </c>
      <c r="D220" s="7" t="str">
        <f>Gmden!D219</f>
        <v>Mölbling</v>
      </c>
      <c r="E220" s="8">
        <f>Gmden!E219</f>
        <v>1330</v>
      </c>
      <c r="F220" s="40">
        <f>Gmden!N219</f>
        <v>0</v>
      </c>
      <c r="G220" s="8">
        <f t="shared" si="17"/>
        <v>0</v>
      </c>
      <c r="H220" s="25">
        <f>ROUND(Anteile!$B$29/'Abs3'!$G$2107*'Abs3'!G220,0)</f>
        <v>0</v>
      </c>
      <c r="I220" s="40">
        <f>Gmden!O219</f>
        <v>0</v>
      </c>
      <c r="J220" s="8">
        <f t="shared" si="18"/>
        <v>0</v>
      </c>
      <c r="K220" s="25">
        <f>ROUND(Anteile!$B$30/'Abs3'!$J$2107*'Abs3'!J220,0)</f>
        <v>0</v>
      </c>
      <c r="L220" s="8">
        <f>Gmden!M219</f>
        <v>1325077.7612713249</v>
      </c>
      <c r="M220" s="8">
        <f ca="1">IF(AND(E220&gt;10000,Gmden!J219=500,Gmden!K219=500),MAX(0,OFFSET('Fk Abs3'!$E$7,'Abs3'!C220,0)*0.95*E220-L220),0)</f>
        <v>0</v>
      </c>
      <c r="N220" s="25">
        <f ca="1">ROUND(Anteile!$B$31/'Abs3'!$M$2107*'Abs3'!M220,0)</f>
        <v>0</v>
      </c>
      <c r="O220" s="27"/>
      <c r="P220" s="25">
        <f t="shared" ca="1" si="19"/>
        <v>0</v>
      </c>
    </row>
    <row r="221" spans="1:16" x14ac:dyDescent="0.25">
      <c r="A221" s="9">
        <f>Gmden!A220</f>
        <v>20523</v>
      </c>
      <c r="B221" s="9">
        <f t="shared" si="15"/>
        <v>2</v>
      </c>
      <c r="C221" s="9">
        <f t="shared" si="16"/>
        <v>0</v>
      </c>
      <c r="D221" s="7" t="str">
        <f>Gmden!D220</f>
        <v>St. Georgen am Längsee</v>
      </c>
      <c r="E221" s="8">
        <f>Gmden!E220</f>
        <v>3571</v>
      </c>
      <c r="F221" s="40">
        <f>Gmden!N220</f>
        <v>0</v>
      </c>
      <c r="G221" s="8">
        <f t="shared" si="17"/>
        <v>0</v>
      </c>
      <c r="H221" s="25">
        <f>ROUND(Anteile!$B$29/'Abs3'!$G$2107*'Abs3'!G221,0)</f>
        <v>0</v>
      </c>
      <c r="I221" s="40">
        <f>Gmden!O220</f>
        <v>0</v>
      </c>
      <c r="J221" s="8">
        <f t="shared" si="18"/>
        <v>0</v>
      </c>
      <c r="K221" s="25">
        <f>ROUND(Anteile!$B$30/'Abs3'!$J$2107*'Abs3'!J221,0)</f>
        <v>0</v>
      </c>
      <c r="L221" s="8">
        <f>Gmden!M220</f>
        <v>3384769.5160763585</v>
      </c>
      <c r="M221" s="8">
        <f ca="1">IF(AND(E221&gt;10000,Gmden!J220=500,Gmden!K220=500),MAX(0,OFFSET('Fk Abs3'!$E$7,'Abs3'!C221,0)*0.95*E221-L221),0)</f>
        <v>0</v>
      </c>
      <c r="N221" s="25">
        <f ca="1">ROUND(Anteile!$B$31/'Abs3'!$M$2107*'Abs3'!M221,0)</f>
        <v>0</v>
      </c>
      <c r="O221" s="27"/>
      <c r="P221" s="25">
        <f t="shared" ca="1" si="19"/>
        <v>0</v>
      </c>
    </row>
    <row r="222" spans="1:16" x14ac:dyDescent="0.25">
      <c r="A222" s="9">
        <f>Gmden!A221</f>
        <v>20527</v>
      </c>
      <c r="B222" s="9">
        <f t="shared" si="15"/>
        <v>2</v>
      </c>
      <c r="C222" s="9">
        <f t="shared" si="16"/>
        <v>1</v>
      </c>
      <c r="D222" s="7" t="str">
        <f>Gmden!D221</f>
        <v>St. Veit an der Glan</v>
      </c>
      <c r="E222" s="8">
        <f>Gmden!E221</f>
        <v>12551</v>
      </c>
      <c r="F222" s="40">
        <f>Gmden!N221</f>
        <v>0</v>
      </c>
      <c r="G222" s="8">
        <f t="shared" si="17"/>
        <v>0</v>
      </c>
      <c r="H222" s="25">
        <f>ROUND(Anteile!$B$29/'Abs3'!$G$2107*'Abs3'!G222,0)</f>
        <v>0</v>
      </c>
      <c r="I222" s="40">
        <f>Gmden!O221</f>
        <v>0</v>
      </c>
      <c r="J222" s="8">
        <f t="shared" si="18"/>
        <v>0</v>
      </c>
      <c r="K222" s="25">
        <f>ROUND(Anteile!$B$30/'Abs3'!$J$2107*'Abs3'!J222,0)</f>
        <v>0</v>
      </c>
      <c r="L222" s="8">
        <f>Gmden!M221</f>
        <v>17122908.315297794</v>
      </c>
      <c r="M222" s="8">
        <f ca="1">IF(AND(E222&gt;10000,Gmden!J221=500,Gmden!K221=500),MAX(0,OFFSET('Fk Abs3'!$E$7,'Abs3'!C222,0)*0.95*E222-L222),0)</f>
        <v>0</v>
      </c>
      <c r="N222" s="25">
        <f ca="1">ROUND(Anteile!$B$31/'Abs3'!$M$2107*'Abs3'!M222,0)</f>
        <v>0</v>
      </c>
      <c r="O222" s="27"/>
      <c r="P222" s="25">
        <f t="shared" ca="1" si="19"/>
        <v>0</v>
      </c>
    </row>
    <row r="223" spans="1:16" x14ac:dyDescent="0.25">
      <c r="A223" s="9">
        <f>Gmden!A222</f>
        <v>20530</v>
      </c>
      <c r="B223" s="9">
        <f t="shared" si="15"/>
        <v>2</v>
      </c>
      <c r="C223" s="9">
        <f t="shared" si="16"/>
        <v>0</v>
      </c>
      <c r="D223" s="7" t="str">
        <f>Gmden!D222</f>
        <v>Straßburg</v>
      </c>
      <c r="E223" s="8">
        <f>Gmden!E222</f>
        <v>2142</v>
      </c>
      <c r="F223" s="40">
        <f>Gmden!N222</f>
        <v>0</v>
      </c>
      <c r="G223" s="8">
        <f t="shared" si="17"/>
        <v>0</v>
      </c>
      <c r="H223" s="25">
        <f>ROUND(Anteile!$B$29/'Abs3'!$G$2107*'Abs3'!G223,0)</f>
        <v>0</v>
      </c>
      <c r="I223" s="40">
        <f>Gmden!O222</f>
        <v>0</v>
      </c>
      <c r="J223" s="8">
        <f t="shared" si="18"/>
        <v>0</v>
      </c>
      <c r="K223" s="25">
        <f>ROUND(Anteile!$B$30/'Abs3'!$J$2107*'Abs3'!J223,0)</f>
        <v>0</v>
      </c>
      <c r="L223" s="8">
        <f>Gmden!M222</f>
        <v>2066007.7195594551</v>
      </c>
      <c r="M223" s="8">
        <f ca="1">IF(AND(E223&gt;10000,Gmden!J222=500,Gmden!K222=500),MAX(0,OFFSET('Fk Abs3'!$E$7,'Abs3'!C223,0)*0.95*E223-L223),0)</f>
        <v>0</v>
      </c>
      <c r="N223" s="25">
        <f ca="1">ROUND(Anteile!$B$31/'Abs3'!$M$2107*'Abs3'!M223,0)</f>
        <v>0</v>
      </c>
      <c r="O223" s="27"/>
      <c r="P223" s="25">
        <f t="shared" ca="1" si="19"/>
        <v>0</v>
      </c>
    </row>
    <row r="224" spans="1:16" x14ac:dyDescent="0.25">
      <c r="A224" s="9">
        <f>Gmden!A223</f>
        <v>20531</v>
      </c>
      <c r="B224" s="9">
        <f t="shared" si="15"/>
        <v>2</v>
      </c>
      <c r="C224" s="9">
        <f t="shared" si="16"/>
        <v>0</v>
      </c>
      <c r="D224" s="7" t="str">
        <f>Gmden!D223</f>
        <v>Weitensfeld im Gurktal</v>
      </c>
      <c r="E224" s="8">
        <f>Gmden!E223</f>
        <v>2116</v>
      </c>
      <c r="F224" s="40">
        <f>Gmden!N223</f>
        <v>0</v>
      </c>
      <c r="G224" s="8">
        <f t="shared" si="17"/>
        <v>0</v>
      </c>
      <c r="H224" s="25">
        <f>ROUND(Anteile!$B$29/'Abs3'!$G$2107*'Abs3'!G224,0)</f>
        <v>0</v>
      </c>
      <c r="I224" s="40">
        <f>Gmden!O223</f>
        <v>0</v>
      </c>
      <c r="J224" s="8">
        <f t="shared" si="18"/>
        <v>0</v>
      </c>
      <c r="K224" s="25">
        <f>ROUND(Anteile!$B$30/'Abs3'!$J$2107*'Abs3'!J224,0)</f>
        <v>0</v>
      </c>
      <c r="L224" s="8">
        <f>Gmden!M223</f>
        <v>1980389.8117028924</v>
      </c>
      <c r="M224" s="8">
        <f ca="1">IF(AND(E224&gt;10000,Gmden!J223=500,Gmden!K223=500),MAX(0,OFFSET('Fk Abs3'!$E$7,'Abs3'!C224,0)*0.95*E224-L224),0)</f>
        <v>0</v>
      </c>
      <c r="N224" s="25">
        <f ca="1">ROUND(Anteile!$B$31/'Abs3'!$M$2107*'Abs3'!M224,0)</f>
        <v>0</v>
      </c>
      <c r="O224" s="27"/>
      <c r="P224" s="25">
        <f t="shared" ca="1" si="19"/>
        <v>0</v>
      </c>
    </row>
    <row r="225" spans="1:16" x14ac:dyDescent="0.25">
      <c r="A225" s="9">
        <f>Gmden!A224</f>
        <v>20534</v>
      </c>
      <c r="B225" s="9">
        <f t="shared" si="15"/>
        <v>2</v>
      </c>
      <c r="C225" s="9">
        <f t="shared" si="16"/>
        <v>0</v>
      </c>
      <c r="D225" s="7" t="str">
        <f>Gmden!D224</f>
        <v>Frauenstein</v>
      </c>
      <c r="E225" s="8">
        <f>Gmden!E224</f>
        <v>3633</v>
      </c>
      <c r="F225" s="40">
        <f>Gmden!N224</f>
        <v>0</v>
      </c>
      <c r="G225" s="8">
        <f t="shared" si="17"/>
        <v>0</v>
      </c>
      <c r="H225" s="25">
        <f>ROUND(Anteile!$B$29/'Abs3'!$G$2107*'Abs3'!G225,0)</f>
        <v>0</v>
      </c>
      <c r="I225" s="40">
        <f>Gmden!O224</f>
        <v>0</v>
      </c>
      <c r="J225" s="8">
        <f t="shared" si="18"/>
        <v>0</v>
      </c>
      <c r="K225" s="25">
        <f>ROUND(Anteile!$B$30/'Abs3'!$J$2107*'Abs3'!J225,0)</f>
        <v>0</v>
      </c>
      <c r="L225" s="8">
        <f>Gmden!M224</f>
        <v>3181790.056852581</v>
      </c>
      <c r="M225" s="8">
        <f ca="1">IF(AND(E225&gt;10000,Gmden!J224=500,Gmden!K224=500),MAX(0,OFFSET('Fk Abs3'!$E$7,'Abs3'!C225,0)*0.95*E225-L225),0)</f>
        <v>0</v>
      </c>
      <c r="N225" s="25">
        <f ca="1">ROUND(Anteile!$B$31/'Abs3'!$M$2107*'Abs3'!M225,0)</f>
        <v>0</v>
      </c>
      <c r="O225" s="27"/>
      <c r="P225" s="25">
        <f t="shared" ca="1" si="19"/>
        <v>0</v>
      </c>
    </row>
    <row r="226" spans="1:16" x14ac:dyDescent="0.25">
      <c r="A226" s="9">
        <f>Gmden!A225</f>
        <v>20601</v>
      </c>
      <c r="B226" s="9">
        <f t="shared" si="15"/>
        <v>2</v>
      </c>
      <c r="C226" s="9">
        <f t="shared" si="16"/>
        <v>0</v>
      </c>
      <c r="D226" s="7" t="str">
        <f>Gmden!D225</f>
        <v>Bad Kleinkirchheim</v>
      </c>
      <c r="E226" s="8">
        <f>Gmden!E225</f>
        <v>1660</v>
      </c>
      <c r="F226" s="40">
        <f>Gmden!N225</f>
        <v>0</v>
      </c>
      <c r="G226" s="8">
        <f t="shared" si="17"/>
        <v>0</v>
      </c>
      <c r="H226" s="25">
        <f>ROUND(Anteile!$B$29/'Abs3'!$G$2107*'Abs3'!G226,0)</f>
        <v>0</v>
      </c>
      <c r="I226" s="40">
        <f>Gmden!O225</f>
        <v>0</v>
      </c>
      <c r="J226" s="8">
        <f t="shared" si="18"/>
        <v>0</v>
      </c>
      <c r="K226" s="25">
        <f>ROUND(Anteile!$B$30/'Abs3'!$J$2107*'Abs3'!J226,0)</f>
        <v>0</v>
      </c>
      <c r="L226" s="8">
        <f>Gmden!M225</f>
        <v>3192208.3303491413</v>
      </c>
      <c r="M226" s="8">
        <f ca="1">IF(AND(E226&gt;10000,Gmden!J225=500,Gmden!K225=500),MAX(0,OFFSET('Fk Abs3'!$E$7,'Abs3'!C226,0)*0.95*E226-L226),0)</f>
        <v>0</v>
      </c>
      <c r="N226" s="25">
        <f ca="1">ROUND(Anteile!$B$31/'Abs3'!$M$2107*'Abs3'!M226,0)</f>
        <v>0</v>
      </c>
      <c r="O226" s="27"/>
      <c r="P226" s="25">
        <f t="shared" ca="1" si="19"/>
        <v>0</v>
      </c>
    </row>
    <row r="227" spans="1:16" x14ac:dyDescent="0.25">
      <c r="A227" s="9">
        <f>Gmden!A226</f>
        <v>20602</v>
      </c>
      <c r="B227" s="9">
        <f t="shared" si="15"/>
        <v>2</v>
      </c>
      <c r="C227" s="9">
        <f t="shared" si="16"/>
        <v>0</v>
      </c>
      <c r="D227" s="7" t="str">
        <f>Gmden!D226</f>
        <v>Baldramsdorf</v>
      </c>
      <c r="E227" s="8">
        <f>Gmden!E226</f>
        <v>1859</v>
      </c>
      <c r="F227" s="40">
        <f>Gmden!N226</f>
        <v>0</v>
      </c>
      <c r="G227" s="8">
        <f t="shared" si="17"/>
        <v>0</v>
      </c>
      <c r="H227" s="25">
        <f>ROUND(Anteile!$B$29/'Abs3'!$G$2107*'Abs3'!G227,0)</f>
        <v>0</v>
      </c>
      <c r="I227" s="40">
        <f>Gmden!O226</f>
        <v>0</v>
      </c>
      <c r="J227" s="8">
        <f t="shared" si="18"/>
        <v>0</v>
      </c>
      <c r="K227" s="25">
        <f>ROUND(Anteile!$B$30/'Abs3'!$J$2107*'Abs3'!J227,0)</f>
        <v>0</v>
      </c>
      <c r="L227" s="8">
        <f>Gmden!M226</f>
        <v>1552148.1364075306</v>
      </c>
      <c r="M227" s="8">
        <f ca="1">IF(AND(E227&gt;10000,Gmden!J226=500,Gmden!K226=500),MAX(0,OFFSET('Fk Abs3'!$E$7,'Abs3'!C227,0)*0.95*E227-L227),0)</f>
        <v>0</v>
      </c>
      <c r="N227" s="25">
        <f ca="1">ROUND(Anteile!$B$31/'Abs3'!$M$2107*'Abs3'!M227,0)</f>
        <v>0</v>
      </c>
      <c r="O227" s="27"/>
      <c r="P227" s="25">
        <f t="shared" ca="1" si="19"/>
        <v>0</v>
      </c>
    </row>
    <row r="228" spans="1:16" x14ac:dyDescent="0.25">
      <c r="A228" s="9">
        <f>Gmden!A227</f>
        <v>20603</v>
      </c>
      <c r="B228" s="9">
        <f t="shared" si="15"/>
        <v>2</v>
      </c>
      <c r="C228" s="9">
        <f t="shared" si="16"/>
        <v>0</v>
      </c>
      <c r="D228" s="7" t="str">
        <f>Gmden!D227</f>
        <v>Berg im Drautal</v>
      </c>
      <c r="E228" s="8">
        <f>Gmden!E227</f>
        <v>1308</v>
      </c>
      <c r="F228" s="40">
        <f>Gmden!N227</f>
        <v>0</v>
      </c>
      <c r="G228" s="8">
        <f t="shared" si="17"/>
        <v>0</v>
      </c>
      <c r="H228" s="25">
        <f>ROUND(Anteile!$B$29/'Abs3'!$G$2107*'Abs3'!G228,0)</f>
        <v>0</v>
      </c>
      <c r="I228" s="40">
        <f>Gmden!O227</f>
        <v>0</v>
      </c>
      <c r="J228" s="8">
        <f t="shared" si="18"/>
        <v>0</v>
      </c>
      <c r="K228" s="25">
        <f>ROUND(Anteile!$B$30/'Abs3'!$J$2107*'Abs3'!J228,0)</f>
        <v>0</v>
      </c>
      <c r="L228" s="8">
        <f>Gmden!M227</f>
        <v>1258836.5753280928</v>
      </c>
      <c r="M228" s="8">
        <f ca="1">IF(AND(E228&gt;10000,Gmden!J227=500,Gmden!K227=500),MAX(0,OFFSET('Fk Abs3'!$E$7,'Abs3'!C228,0)*0.95*E228-L228),0)</f>
        <v>0</v>
      </c>
      <c r="N228" s="25">
        <f ca="1">ROUND(Anteile!$B$31/'Abs3'!$M$2107*'Abs3'!M228,0)</f>
        <v>0</v>
      </c>
      <c r="O228" s="27"/>
      <c r="P228" s="25">
        <f t="shared" ca="1" si="19"/>
        <v>0</v>
      </c>
    </row>
    <row r="229" spans="1:16" x14ac:dyDescent="0.25">
      <c r="A229" s="9">
        <f>Gmden!A228</f>
        <v>20604</v>
      </c>
      <c r="B229" s="9">
        <f t="shared" si="15"/>
        <v>2</v>
      </c>
      <c r="C229" s="9">
        <f t="shared" si="16"/>
        <v>0</v>
      </c>
      <c r="D229" s="7" t="str">
        <f>Gmden!D228</f>
        <v>Dellach im Drautal</v>
      </c>
      <c r="E229" s="8">
        <f>Gmden!E228</f>
        <v>1639</v>
      </c>
      <c r="F229" s="40">
        <f>Gmden!N228</f>
        <v>0</v>
      </c>
      <c r="G229" s="8">
        <f t="shared" si="17"/>
        <v>0</v>
      </c>
      <c r="H229" s="25">
        <f>ROUND(Anteile!$B$29/'Abs3'!$G$2107*'Abs3'!G229,0)</f>
        <v>0</v>
      </c>
      <c r="I229" s="40">
        <f>Gmden!O228</f>
        <v>0</v>
      </c>
      <c r="J229" s="8">
        <f t="shared" si="18"/>
        <v>0</v>
      </c>
      <c r="K229" s="25">
        <f>ROUND(Anteile!$B$30/'Abs3'!$J$2107*'Abs3'!J229,0)</f>
        <v>0</v>
      </c>
      <c r="L229" s="8">
        <f>Gmden!M228</f>
        <v>1703744.5590275456</v>
      </c>
      <c r="M229" s="8">
        <f ca="1">IF(AND(E229&gt;10000,Gmden!J228=500,Gmden!K228=500),MAX(0,OFFSET('Fk Abs3'!$E$7,'Abs3'!C229,0)*0.95*E229-L229),0)</f>
        <v>0</v>
      </c>
      <c r="N229" s="25">
        <f ca="1">ROUND(Anteile!$B$31/'Abs3'!$M$2107*'Abs3'!M229,0)</f>
        <v>0</v>
      </c>
      <c r="O229" s="27"/>
      <c r="P229" s="25">
        <f t="shared" ca="1" si="19"/>
        <v>0</v>
      </c>
    </row>
    <row r="230" spans="1:16" x14ac:dyDescent="0.25">
      <c r="A230" s="9">
        <f>Gmden!A229</f>
        <v>20605</v>
      </c>
      <c r="B230" s="9">
        <f t="shared" si="15"/>
        <v>2</v>
      </c>
      <c r="C230" s="9">
        <f t="shared" si="16"/>
        <v>0</v>
      </c>
      <c r="D230" s="7" t="str">
        <f>Gmden!D229</f>
        <v>Großkirchheim</v>
      </c>
      <c r="E230" s="8">
        <f>Gmden!E229</f>
        <v>1390</v>
      </c>
      <c r="F230" s="40">
        <f>Gmden!N229</f>
        <v>0</v>
      </c>
      <c r="G230" s="8">
        <f t="shared" si="17"/>
        <v>0</v>
      </c>
      <c r="H230" s="25">
        <f>ROUND(Anteile!$B$29/'Abs3'!$G$2107*'Abs3'!G230,0)</f>
        <v>0</v>
      </c>
      <c r="I230" s="40">
        <f>Gmden!O229</f>
        <v>0</v>
      </c>
      <c r="J230" s="8">
        <f t="shared" si="18"/>
        <v>0</v>
      </c>
      <c r="K230" s="25">
        <f>ROUND(Anteile!$B$30/'Abs3'!$J$2107*'Abs3'!J230,0)</f>
        <v>0</v>
      </c>
      <c r="L230" s="8">
        <f>Gmden!M229</f>
        <v>1256350.3019533996</v>
      </c>
      <c r="M230" s="8">
        <f ca="1">IF(AND(E230&gt;10000,Gmden!J229=500,Gmden!K229=500),MAX(0,OFFSET('Fk Abs3'!$E$7,'Abs3'!C230,0)*0.95*E230-L230),0)</f>
        <v>0</v>
      </c>
      <c r="N230" s="25">
        <f ca="1">ROUND(Anteile!$B$31/'Abs3'!$M$2107*'Abs3'!M230,0)</f>
        <v>0</v>
      </c>
      <c r="O230" s="27"/>
      <c r="P230" s="25">
        <f t="shared" ca="1" si="19"/>
        <v>0</v>
      </c>
    </row>
    <row r="231" spans="1:16" x14ac:dyDescent="0.25">
      <c r="A231" s="9">
        <f>Gmden!A230</f>
        <v>20607</v>
      </c>
      <c r="B231" s="9">
        <f t="shared" si="15"/>
        <v>2</v>
      </c>
      <c r="C231" s="9">
        <f t="shared" si="16"/>
        <v>0</v>
      </c>
      <c r="D231" s="7" t="str">
        <f>Gmden!D230</f>
        <v>Flattach</v>
      </c>
      <c r="E231" s="8">
        <f>Gmden!E230</f>
        <v>1168</v>
      </c>
      <c r="F231" s="40">
        <f>Gmden!N230</f>
        <v>0</v>
      </c>
      <c r="G231" s="8">
        <f t="shared" si="17"/>
        <v>0</v>
      </c>
      <c r="H231" s="25">
        <f>ROUND(Anteile!$B$29/'Abs3'!$G$2107*'Abs3'!G231,0)</f>
        <v>0</v>
      </c>
      <c r="I231" s="40">
        <f>Gmden!O230</f>
        <v>0</v>
      </c>
      <c r="J231" s="8">
        <f t="shared" si="18"/>
        <v>0</v>
      </c>
      <c r="K231" s="25">
        <f>ROUND(Anteile!$B$30/'Abs3'!$J$2107*'Abs3'!J231,0)</f>
        <v>0</v>
      </c>
      <c r="L231" s="8">
        <f>Gmden!M230</f>
        <v>1382859.1571678407</v>
      </c>
      <c r="M231" s="8">
        <f ca="1">IF(AND(E231&gt;10000,Gmden!J230=500,Gmden!K230=500),MAX(0,OFFSET('Fk Abs3'!$E$7,'Abs3'!C231,0)*0.95*E231-L231),0)</f>
        <v>0</v>
      </c>
      <c r="N231" s="25">
        <f ca="1">ROUND(Anteile!$B$31/'Abs3'!$M$2107*'Abs3'!M231,0)</f>
        <v>0</v>
      </c>
      <c r="O231" s="27"/>
      <c r="P231" s="25">
        <f t="shared" ca="1" si="19"/>
        <v>0</v>
      </c>
    </row>
    <row r="232" spans="1:16" x14ac:dyDescent="0.25">
      <c r="A232" s="9">
        <f>Gmden!A231</f>
        <v>20608</v>
      </c>
      <c r="B232" s="9">
        <f t="shared" si="15"/>
        <v>2</v>
      </c>
      <c r="C232" s="9">
        <f t="shared" si="16"/>
        <v>0</v>
      </c>
      <c r="D232" s="7" t="str">
        <f>Gmden!D231</f>
        <v>Gmünd in Kärnten</v>
      </c>
      <c r="E232" s="8">
        <f>Gmden!E231</f>
        <v>2601</v>
      </c>
      <c r="F232" s="40">
        <f>Gmden!N231</f>
        <v>0</v>
      </c>
      <c r="G232" s="8">
        <f t="shared" si="17"/>
        <v>0</v>
      </c>
      <c r="H232" s="25">
        <f>ROUND(Anteile!$B$29/'Abs3'!$G$2107*'Abs3'!G232,0)</f>
        <v>0</v>
      </c>
      <c r="I232" s="40">
        <f>Gmden!O231</f>
        <v>0</v>
      </c>
      <c r="J232" s="8">
        <f t="shared" si="18"/>
        <v>0</v>
      </c>
      <c r="K232" s="25">
        <f>ROUND(Anteile!$B$30/'Abs3'!$J$2107*'Abs3'!J232,0)</f>
        <v>0</v>
      </c>
      <c r="L232" s="8">
        <f>Gmden!M231</f>
        <v>2628334.8842362836</v>
      </c>
      <c r="M232" s="8">
        <f ca="1">IF(AND(E232&gt;10000,Gmden!J231=500,Gmden!K231=500),MAX(0,OFFSET('Fk Abs3'!$E$7,'Abs3'!C232,0)*0.95*E232-L232),0)</f>
        <v>0</v>
      </c>
      <c r="N232" s="25">
        <f ca="1">ROUND(Anteile!$B$31/'Abs3'!$M$2107*'Abs3'!M232,0)</f>
        <v>0</v>
      </c>
      <c r="O232" s="27"/>
      <c r="P232" s="25">
        <f t="shared" ca="1" si="19"/>
        <v>0</v>
      </c>
    </row>
    <row r="233" spans="1:16" x14ac:dyDescent="0.25">
      <c r="A233" s="9">
        <f>Gmden!A232</f>
        <v>20609</v>
      </c>
      <c r="B233" s="9">
        <f t="shared" si="15"/>
        <v>2</v>
      </c>
      <c r="C233" s="9">
        <f t="shared" si="16"/>
        <v>0</v>
      </c>
      <c r="D233" s="7" t="str">
        <f>Gmden!D232</f>
        <v>Greifenburg</v>
      </c>
      <c r="E233" s="8">
        <f>Gmden!E232</f>
        <v>1777</v>
      </c>
      <c r="F233" s="40">
        <f>Gmden!N232</f>
        <v>0</v>
      </c>
      <c r="G233" s="8">
        <f t="shared" si="17"/>
        <v>0</v>
      </c>
      <c r="H233" s="25">
        <f>ROUND(Anteile!$B$29/'Abs3'!$G$2107*'Abs3'!G233,0)</f>
        <v>0</v>
      </c>
      <c r="I233" s="40">
        <f>Gmden!O232</f>
        <v>0</v>
      </c>
      <c r="J233" s="8">
        <f t="shared" si="18"/>
        <v>0</v>
      </c>
      <c r="K233" s="25">
        <f>ROUND(Anteile!$B$30/'Abs3'!$J$2107*'Abs3'!J233,0)</f>
        <v>0</v>
      </c>
      <c r="L233" s="8">
        <f>Gmden!M232</f>
        <v>1834297.3995551416</v>
      </c>
      <c r="M233" s="8">
        <f ca="1">IF(AND(E233&gt;10000,Gmden!J232=500,Gmden!K232=500),MAX(0,OFFSET('Fk Abs3'!$E$7,'Abs3'!C233,0)*0.95*E233-L233),0)</f>
        <v>0</v>
      </c>
      <c r="N233" s="25">
        <f ca="1">ROUND(Anteile!$B$31/'Abs3'!$M$2107*'Abs3'!M233,0)</f>
        <v>0</v>
      </c>
      <c r="O233" s="27"/>
      <c r="P233" s="25">
        <f t="shared" ca="1" si="19"/>
        <v>0</v>
      </c>
    </row>
    <row r="234" spans="1:16" x14ac:dyDescent="0.25">
      <c r="A234" s="9">
        <f>Gmden!A233</f>
        <v>20610</v>
      </c>
      <c r="B234" s="9">
        <f t="shared" si="15"/>
        <v>2</v>
      </c>
      <c r="C234" s="9">
        <f t="shared" si="16"/>
        <v>0</v>
      </c>
      <c r="D234" s="7" t="str">
        <f>Gmden!D233</f>
        <v>Heiligenblut am Großglockner</v>
      </c>
      <c r="E234" s="8">
        <f>Gmden!E233</f>
        <v>1044</v>
      </c>
      <c r="F234" s="40">
        <f>Gmden!N233</f>
        <v>0</v>
      </c>
      <c r="G234" s="8">
        <f t="shared" si="17"/>
        <v>0</v>
      </c>
      <c r="H234" s="25">
        <f>ROUND(Anteile!$B$29/'Abs3'!$G$2107*'Abs3'!G234,0)</f>
        <v>0</v>
      </c>
      <c r="I234" s="40">
        <f>Gmden!O233</f>
        <v>0</v>
      </c>
      <c r="J234" s="8">
        <f t="shared" si="18"/>
        <v>0</v>
      </c>
      <c r="K234" s="25">
        <f>ROUND(Anteile!$B$30/'Abs3'!$J$2107*'Abs3'!J234,0)</f>
        <v>0</v>
      </c>
      <c r="L234" s="8">
        <f>Gmden!M233</f>
        <v>1432857.2201898457</v>
      </c>
      <c r="M234" s="8">
        <f ca="1">IF(AND(E234&gt;10000,Gmden!J233=500,Gmden!K233=500),MAX(0,OFFSET('Fk Abs3'!$E$7,'Abs3'!C234,0)*0.95*E234-L234),0)</f>
        <v>0</v>
      </c>
      <c r="N234" s="25">
        <f ca="1">ROUND(Anteile!$B$31/'Abs3'!$M$2107*'Abs3'!M234,0)</f>
        <v>0</v>
      </c>
      <c r="O234" s="27"/>
      <c r="P234" s="25">
        <f t="shared" ca="1" si="19"/>
        <v>0</v>
      </c>
    </row>
    <row r="235" spans="1:16" x14ac:dyDescent="0.25">
      <c r="A235" s="9">
        <f>Gmden!A234</f>
        <v>20611</v>
      </c>
      <c r="B235" s="9">
        <f t="shared" si="15"/>
        <v>2</v>
      </c>
      <c r="C235" s="9">
        <f t="shared" si="16"/>
        <v>0</v>
      </c>
      <c r="D235" s="7" t="str">
        <f>Gmden!D234</f>
        <v>Irschen</v>
      </c>
      <c r="E235" s="8">
        <f>Gmden!E234</f>
        <v>2016</v>
      </c>
      <c r="F235" s="40">
        <f>Gmden!N234</f>
        <v>0</v>
      </c>
      <c r="G235" s="8">
        <f t="shared" si="17"/>
        <v>0</v>
      </c>
      <c r="H235" s="25">
        <f>ROUND(Anteile!$B$29/'Abs3'!$G$2107*'Abs3'!G235,0)</f>
        <v>0</v>
      </c>
      <c r="I235" s="40">
        <f>Gmden!O234</f>
        <v>0</v>
      </c>
      <c r="J235" s="8">
        <f t="shared" si="18"/>
        <v>0</v>
      </c>
      <c r="K235" s="25">
        <f>ROUND(Anteile!$B$30/'Abs3'!$J$2107*'Abs3'!J235,0)</f>
        <v>0</v>
      </c>
      <c r="L235" s="8">
        <f>Gmden!M234</f>
        <v>1760593.3058029169</v>
      </c>
      <c r="M235" s="8">
        <f ca="1">IF(AND(E235&gt;10000,Gmden!J234=500,Gmden!K234=500),MAX(0,OFFSET('Fk Abs3'!$E$7,'Abs3'!C235,0)*0.95*E235-L235),0)</f>
        <v>0</v>
      </c>
      <c r="N235" s="25">
        <f ca="1">ROUND(Anteile!$B$31/'Abs3'!$M$2107*'Abs3'!M235,0)</f>
        <v>0</v>
      </c>
      <c r="O235" s="27"/>
      <c r="P235" s="25">
        <f t="shared" ca="1" si="19"/>
        <v>0</v>
      </c>
    </row>
    <row r="236" spans="1:16" x14ac:dyDescent="0.25">
      <c r="A236" s="9">
        <f>Gmden!A235</f>
        <v>20613</v>
      </c>
      <c r="B236" s="9">
        <f t="shared" si="15"/>
        <v>2</v>
      </c>
      <c r="C236" s="9">
        <f t="shared" si="16"/>
        <v>0</v>
      </c>
      <c r="D236" s="7" t="str">
        <f>Gmden!D235</f>
        <v>Kleblach-Lind</v>
      </c>
      <c r="E236" s="8">
        <f>Gmden!E235</f>
        <v>1184</v>
      </c>
      <c r="F236" s="40">
        <f>Gmden!N235</f>
        <v>0</v>
      </c>
      <c r="G236" s="8">
        <f t="shared" si="17"/>
        <v>0</v>
      </c>
      <c r="H236" s="25">
        <f>ROUND(Anteile!$B$29/'Abs3'!$G$2107*'Abs3'!G236,0)</f>
        <v>0</v>
      </c>
      <c r="I236" s="40">
        <f>Gmden!O235</f>
        <v>0</v>
      </c>
      <c r="J236" s="8">
        <f t="shared" si="18"/>
        <v>0</v>
      </c>
      <c r="K236" s="25">
        <f>ROUND(Anteile!$B$30/'Abs3'!$J$2107*'Abs3'!J236,0)</f>
        <v>0</v>
      </c>
      <c r="L236" s="8">
        <f>Gmden!M235</f>
        <v>987524.03488203802</v>
      </c>
      <c r="M236" s="8">
        <f ca="1">IF(AND(E236&gt;10000,Gmden!J235=500,Gmden!K235=500),MAX(0,OFFSET('Fk Abs3'!$E$7,'Abs3'!C236,0)*0.95*E236-L236),0)</f>
        <v>0</v>
      </c>
      <c r="N236" s="25">
        <f ca="1">ROUND(Anteile!$B$31/'Abs3'!$M$2107*'Abs3'!M236,0)</f>
        <v>0</v>
      </c>
      <c r="O236" s="27"/>
      <c r="P236" s="25">
        <f t="shared" ca="1" si="19"/>
        <v>0</v>
      </c>
    </row>
    <row r="237" spans="1:16" x14ac:dyDescent="0.25">
      <c r="A237" s="9">
        <f>Gmden!A236</f>
        <v>20616</v>
      </c>
      <c r="B237" s="9">
        <f t="shared" si="15"/>
        <v>2</v>
      </c>
      <c r="C237" s="9">
        <f t="shared" si="16"/>
        <v>0</v>
      </c>
      <c r="D237" s="7" t="str">
        <f>Gmden!D236</f>
        <v>Lendorf</v>
      </c>
      <c r="E237" s="8">
        <f>Gmden!E236</f>
        <v>1725</v>
      </c>
      <c r="F237" s="40">
        <f>Gmden!N236</f>
        <v>0</v>
      </c>
      <c r="G237" s="8">
        <f t="shared" si="17"/>
        <v>0</v>
      </c>
      <c r="H237" s="25">
        <f>ROUND(Anteile!$B$29/'Abs3'!$G$2107*'Abs3'!G237,0)</f>
        <v>0</v>
      </c>
      <c r="I237" s="40">
        <f>Gmden!O236</f>
        <v>0</v>
      </c>
      <c r="J237" s="8">
        <f t="shared" si="18"/>
        <v>0</v>
      </c>
      <c r="K237" s="25">
        <f>ROUND(Anteile!$B$30/'Abs3'!$J$2107*'Abs3'!J237,0)</f>
        <v>0</v>
      </c>
      <c r="L237" s="8">
        <f>Gmden!M236</f>
        <v>1658412.2781727996</v>
      </c>
      <c r="M237" s="8">
        <f ca="1">IF(AND(E237&gt;10000,Gmden!J236=500,Gmden!K236=500),MAX(0,OFFSET('Fk Abs3'!$E$7,'Abs3'!C237,0)*0.95*E237-L237),0)</f>
        <v>0</v>
      </c>
      <c r="N237" s="25">
        <f ca="1">ROUND(Anteile!$B$31/'Abs3'!$M$2107*'Abs3'!M237,0)</f>
        <v>0</v>
      </c>
      <c r="O237" s="27"/>
      <c r="P237" s="25">
        <f t="shared" ca="1" si="19"/>
        <v>0</v>
      </c>
    </row>
    <row r="238" spans="1:16" x14ac:dyDescent="0.25">
      <c r="A238" s="9">
        <f>Gmden!A237</f>
        <v>20618</v>
      </c>
      <c r="B238" s="9">
        <f t="shared" si="15"/>
        <v>2</v>
      </c>
      <c r="C238" s="9">
        <f t="shared" si="16"/>
        <v>0</v>
      </c>
      <c r="D238" s="7" t="str">
        <f>Gmden!D237</f>
        <v>Mallnitz</v>
      </c>
      <c r="E238" s="8">
        <f>Gmden!E237</f>
        <v>803</v>
      </c>
      <c r="F238" s="40">
        <f>Gmden!N237</f>
        <v>0</v>
      </c>
      <c r="G238" s="8">
        <f t="shared" si="17"/>
        <v>0</v>
      </c>
      <c r="H238" s="25">
        <f>ROUND(Anteile!$B$29/'Abs3'!$G$2107*'Abs3'!G238,0)</f>
        <v>0</v>
      </c>
      <c r="I238" s="40">
        <f>Gmden!O237</f>
        <v>0</v>
      </c>
      <c r="J238" s="8">
        <f t="shared" si="18"/>
        <v>0</v>
      </c>
      <c r="K238" s="25">
        <f>ROUND(Anteile!$B$30/'Abs3'!$J$2107*'Abs3'!J238,0)</f>
        <v>0</v>
      </c>
      <c r="L238" s="8">
        <f>Gmden!M237</f>
        <v>953651.26314658322</v>
      </c>
      <c r="M238" s="8">
        <f ca="1">IF(AND(E238&gt;10000,Gmden!J237=500,Gmden!K237=500),MAX(0,OFFSET('Fk Abs3'!$E$7,'Abs3'!C238,0)*0.95*E238-L238),0)</f>
        <v>0</v>
      </c>
      <c r="N238" s="25">
        <f ca="1">ROUND(Anteile!$B$31/'Abs3'!$M$2107*'Abs3'!M238,0)</f>
        <v>0</v>
      </c>
      <c r="O238" s="27"/>
      <c r="P238" s="25">
        <f t="shared" ca="1" si="19"/>
        <v>0</v>
      </c>
    </row>
    <row r="239" spans="1:16" x14ac:dyDescent="0.25">
      <c r="A239" s="9">
        <f>Gmden!A238</f>
        <v>20619</v>
      </c>
      <c r="B239" s="9">
        <f t="shared" si="15"/>
        <v>2</v>
      </c>
      <c r="C239" s="9">
        <f t="shared" si="16"/>
        <v>0</v>
      </c>
      <c r="D239" s="7" t="str">
        <f>Gmden!D238</f>
        <v>Malta</v>
      </c>
      <c r="E239" s="8">
        <f>Gmden!E238</f>
        <v>2040</v>
      </c>
      <c r="F239" s="40">
        <f>Gmden!N238</f>
        <v>0</v>
      </c>
      <c r="G239" s="8">
        <f t="shared" si="17"/>
        <v>0</v>
      </c>
      <c r="H239" s="25">
        <f>ROUND(Anteile!$B$29/'Abs3'!$G$2107*'Abs3'!G239,0)</f>
        <v>0</v>
      </c>
      <c r="I239" s="40">
        <f>Gmden!O238</f>
        <v>0</v>
      </c>
      <c r="J239" s="8">
        <f t="shared" si="18"/>
        <v>0</v>
      </c>
      <c r="K239" s="25">
        <f>ROUND(Anteile!$B$30/'Abs3'!$J$2107*'Abs3'!J239,0)</f>
        <v>0</v>
      </c>
      <c r="L239" s="8">
        <f>Gmden!M238</f>
        <v>1875610.7945535548</v>
      </c>
      <c r="M239" s="8">
        <f ca="1">IF(AND(E239&gt;10000,Gmden!J238=500,Gmden!K238=500),MAX(0,OFFSET('Fk Abs3'!$E$7,'Abs3'!C239,0)*0.95*E239-L239),0)</f>
        <v>0</v>
      </c>
      <c r="N239" s="25">
        <f ca="1">ROUND(Anteile!$B$31/'Abs3'!$M$2107*'Abs3'!M239,0)</f>
        <v>0</v>
      </c>
      <c r="O239" s="27"/>
      <c r="P239" s="25">
        <f t="shared" ca="1" si="19"/>
        <v>0</v>
      </c>
    </row>
    <row r="240" spans="1:16" x14ac:dyDescent="0.25">
      <c r="A240" s="9">
        <f>Gmden!A239</f>
        <v>20620</v>
      </c>
      <c r="B240" s="9">
        <f t="shared" si="15"/>
        <v>2</v>
      </c>
      <c r="C240" s="9">
        <f t="shared" si="16"/>
        <v>0</v>
      </c>
      <c r="D240" s="7" t="str">
        <f>Gmden!D239</f>
        <v>Millstatt am See</v>
      </c>
      <c r="E240" s="8">
        <f>Gmden!E239</f>
        <v>3343</v>
      </c>
      <c r="F240" s="40">
        <f>Gmden!N239</f>
        <v>0</v>
      </c>
      <c r="G240" s="8">
        <f t="shared" si="17"/>
        <v>0</v>
      </c>
      <c r="H240" s="25">
        <f>ROUND(Anteile!$B$29/'Abs3'!$G$2107*'Abs3'!G240,0)</f>
        <v>0</v>
      </c>
      <c r="I240" s="40">
        <f>Gmden!O239</f>
        <v>0</v>
      </c>
      <c r="J240" s="8">
        <f t="shared" si="18"/>
        <v>0</v>
      </c>
      <c r="K240" s="25">
        <f>ROUND(Anteile!$B$30/'Abs3'!$J$2107*'Abs3'!J240,0)</f>
        <v>0</v>
      </c>
      <c r="L240" s="8">
        <f>Gmden!M239</f>
        <v>3548797.2598477108</v>
      </c>
      <c r="M240" s="8">
        <f ca="1">IF(AND(E240&gt;10000,Gmden!J239=500,Gmden!K239=500),MAX(0,OFFSET('Fk Abs3'!$E$7,'Abs3'!C240,0)*0.95*E240-L240),0)</f>
        <v>0</v>
      </c>
      <c r="N240" s="25">
        <f ca="1">ROUND(Anteile!$B$31/'Abs3'!$M$2107*'Abs3'!M240,0)</f>
        <v>0</v>
      </c>
      <c r="O240" s="27"/>
      <c r="P240" s="25">
        <f t="shared" ca="1" si="19"/>
        <v>0</v>
      </c>
    </row>
    <row r="241" spans="1:16" x14ac:dyDescent="0.25">
      <c r="A241" s="9">
        <f>Gmden!A240</f>
        <v>20622</v>
      </c>
      <c r="B241" s="9">
        <f t="shared" si="15"/>
        <v>2</v>
      </c>
      <c r="C241" s="9">
        <f t="shared" si="16"/>
        <v>0</v>
      </c>
      <c r="D241" s="7" t="str">
        <f>Gmden!D240</f>
        <v>Mörtschach</v>
      </c>
      <c r="E241" s="8">
        <f>Gmden!E240</f>
        <v>800</v>
      </c>
      <c r="F241" s="40">
        <f>Gmden!N240</f>
        <v>0</v>
      </c>
      <c r="G241" s="8">
        <f t="shared" si="17"/>
        <v>0</v>
      </c>
      <c r="H241" s="25">
        <f>ROUND(Anteile!$B$29/'Abs3'!$G$2107*'Abs3'!G241,0)</f>
        <v>0</v>
      </c>
      <c r="I241" s="40">
        <f>Gmden!O240</f>
        <v>0</v>
      </c>
      <c r="J241" s="8">
        <f t="shared" si="18"/>
        <v>0</v>
      </c>
      <c r="K241" s="25">
        <f>ROUND(Anteile!$B$30/'Abs3'!$J$2107*'Abs3'!J241,0)</f>
        <v>0</v>
      </c>
      <c r="L241" s="8">
        <f>Gmden!M240</f>
        <v>696373.9694062263</v>
      </c>
      <c r="M241" s="8">
        <f ca="1">IF(AND(E241&gt;10000,Gmden!J240=500,Gmden!K240=500),MAX(0,OFFSET('Fk Abs3'!$E$7,'Abs3'!C241,0)*0.95*E241-L241),0)</f>
        <v>0</v>
      </c>
      <c r="N241" s="25">
        <f ca="1">ROUND(Anteile!$B$31/'Abs3'!$M$2107*'Abs3'!M241,0)</f>
        <v>0</v>
      </c>
      <c r="O241" s="27"/>
      <c r="P241" s="25">
        <f t="shared" ca="1" si="19"/>
        <v>0</v>
      </c>
    </row>
    <row r="242" spans="1:16" x14ac:dyDescent="0.25">
      <c r="A242" s="9">
        <f>Gmden!A241</f>
        <v>20624</v>
      </c>
      <c r="B242" s="9">
        <f t="shared" si="15"/>
        <v>2</v>
      </c>
      <c r="C242" s="9">
        <f t="shared" si="16"/>
        <v>0</v>
      </c>
      <c r="D242" s="7" t="str">
        <f>Gmden!D241</f>
        <v>Mühldorf</v>
      </c>
      <c r="E242" s="8">
        <f>Gmden!E241</f>
        <v>983</v>
      </c>
      <c r="F242" s="40">
        <f>Gmden!N241</f>
        <v>0</v>
      </c>
      <c r="G242" s="8">
        <f t="shared" si="17"/>
        <v>0</v>
      </c>
      <c r="H242" s="25">
        <f>ROUND(Anteile!$B$29/'Abs3'!$G$2107*'Abs3'!G242,0)</f>
        <v>0</v>
      </c>
      <c r="I242" s="40">
        <f>Gmden!O241</f>
        <v>0</v>
      </c>
      <c r="J242" s="8">
        <f t="shared" si="18"/>
        <v>0</v>
      </c>
      <c r="K242" s="25">
        <f>ROUND(Anteile!$B$30/'Abs3'!$J$2107*'Abs3'!J242,0)</f>
        <v>0</v>
      </c>
      <c r="L242" s="8">
        <f>Gmden!M241</f>
        <v>959219.85834259237</v>
      </c>
      <c r="M242" s="8">
        <f ca="1">IF(AND(E242&gt;10000,Gmden!J241=500,Gmden!K241=500),MAX(0,OFFSET('Fk Abs3'!$E$7,'Abs3'!C242,0)*0.95*E242-L242),0)</f>
        <v>0</v>
      </c>
      <c r="N242" s="25">
        <f ca="1">ROUND(Anteile!$B$31/'Abs3'!$M$2107*'Abs3'!M242,0)</f>
        <v>0</v>
      </c>
      <c r="O242" s="27"/>
      <c r="P242" s="25">
        <f t="shared" ca="1" si="19"/>
        <v>0</v>
      </c>
    </row>
    <row r="243" spans="1:16" x14ac:dyDescent="0.25">
      <c r="A243" s="9">
        <f>Gmden!A242</f>
        <v>20625</v>
      </c>
      <c r="B243" s="9">
        <f t="shared" si="15"/>
        <v>2</v>
      </c>
      <c r="C243" s="9">
        <f t="shared" si="16"/>
        <v>0</v>
      </c>
      <c r="D243" s="7" t="str">
        <f>Gmden!D242</f>
        <v>Oberdrauburg</v>
      </c>
      <c r="E243" s="8">
        <f>Gmden!E242</f>
        <v>1186</v>
      </c>
      <c r="F243" s="40">
        <f>Gmden!N242</f>
        <v>0</v>
      </c>
      <c r="G243" s="8">
        <f t="shared" si="17"/>
        <v>0</v>
      </c>
      <c r="H243" s="25">
        <f>ROUND(Anteile!$B$29/'Abs3'!$G$2107*'Abs3'!G243,0)</f>
        <v>0</v>
      </c>
      <c r="I243" s="40">
        <f>Gmden!O242</f>
        <v>0</v>
      </c>
      <c r="J243" s="8">
        <f t="shared" si="18"/>
        <v>0</v>
      </c>
      <c r="K243" s="25">
        <f>ROUND(Anteile!$B$30/'Abs3'!$J$2107*'Abs3'!J243,0)</f>
        <v>0</v>
      </c>
      <c r="L243" s="8">
        <f>Gmden!M242</f>
        <v>1105172.4169283626</v>
      </c>
      <c r="M243" s="8">
        <f ca="1">IF(AND(E243&gt;10000,Gmden!J242=500,Gmden!K242=500),MAX(0,OFFSET('Fk Abs3'!$E$7,'Abs3'!C243,0)*0.95*E243-L243),0)</f>
        <v>0</v>
      </c>
      <c r="N243" s="25">
        <f ca="1">ROUND(Anteile!$B$31/'Abs3'!$M$2107*'Abs3'!M243,0)</f>
        <v>0</v>
      </c>
      <c r="O243" s="27"/>
      <c r="P243" s="25">
        <f t="shared" ca="1" si="19"/>
        <v>0</v>
      </c>
    </row>
    <row r="244" spans="1:16" x14ac:dyDescent="0.25">
      <c r="A244" s="9">
        <f>Gmden!A243</f>
        <v>20627</v>
      </c>
      <c r="B244" s="9">
        <f t="shared" si="15"/>
        <v>2</v>
      </c>
      <c r="C244" s="9">
        <f t="shared" si="16"/>
        <v>0</v>
      </c>
      <c r="D244" s="7" t="str">
        <f>Gmden!D243</f>
        <v>Obervellach</v>
      </c>
      <c r="E244" s="8">
        <f>Gmden!E243</f>
        <v>2260</v>
      </c>
      <c r="F244" s="40">
        <f>Gmden!N243</f>
        <v>0</v>
      </c>
      <c r="G244" s="8">
        <f t="shared" si="17"/>
        <v>0</v>
      </c>
      <c r="H244" s="25">
        <f>ROUND(Anteile!$B$29/'Abs3'!$G$2107*'Abs3'!G244,0)</f>
        <v>0</v>
      </c>
      <c r="I244" s="40">
        <f>Gmden!O243</f>
        <v>0</v>
      </c>
      <c r="J244" s="8">
        <f t="shared" si="18"/>
        <v>0</v>
      </c>
      <c r="K244" s="25">
        <f>ROUND(Anteile!$B$30/'Abs3'!$J$2107*'Abs3'!J244,0)</f>
        <v>0</v>
      </c>
      <c r="L244" s="8">
        <f>Gmden!M243</f>
        <v>2293541.5741178179</v>
      </c>
      <c r="M244" s="8">
        <f ca="1">IF(AND(E244&gt;10000,Gmden!J243=500,Gmden!K243=500),MAX(0,OFFSET('Fk Abs3'!$E$7,'Abs3'!C244,0)*0.95*E244-L244),0)</f>
        <v>0</v>
      </c>
      <c r="N244" s="25">
        <f ca="1">ROUND(Anteile!$B$31/'Abs3'!$M$2107*'Abs3'!M244,0)</f>
        <v>0</v>
      </c>
      <c r="O244" s="27"/>
      <c r="P244" s="25">
        <f t="shared" ca="1" si="19"/>
        <v>0</v>
      </c>
    </row>
    <row r="245" spans="1:16" x14ac:dyDescent="0.25">
      <c r="A245" s="9">
        <f>Gmden!A244</f>
        <v>20630</v>
      </c>
      <c r="B245" s="9">
        <f t="shared" si="15"/>
        <v>2</v>
      </c>
      <c r="C245" s="9">
        <f t="shared" si="16"/>
        <v>0</v>
      </c>
      <c r="D245" s="7" t="str">
        <f>Gmden!D244</f>
        <v>Radenthein</v>
      </c>
      <c r="E245" s="8">
        <f>Gmden!E244</f>
        <v>5967</v>
      </c>
      <c r="F245" s="40">
        <f>Gmden!N244</f>
        <v>0</v>
      </c>
      <c r="G245" s="8">
        <f t="shared" si="17"/>
        <v>0</v>
      </c>
      <c r="H245" s="25">
        <f>ROUND(Anteile!$B$29/'Abs3'!$G$2107*'Abs3'!G245,0)</f>
        <v>0</v>
      </c>
      <c r="I245" s="40">
        <f>Gmden!O244</f>
        <v>0</v>
      </c>
      <c r="J245" s="8">
        <f t="shared" si="18"/>
        <v>0</v>
      </c>
      <c r="K245" s="25">
        <f>ROUND(Anteile!$B$30/'Abs3'!$J$2107*'Abs3'!J245,0)</f>
        <v>0</v>
      </c>
      <c r="L245" s="8">
        <f>Gmden!M244</f>
        <v>6566513.5825365828</v>
      </c>
      <c r="M245" s="8">
        <f ca="1">IF(AND(E245&gt;10000,Gmden!J244=500,Gmden!K244=500),MAX(0,OFFSET('Fk Abs3'!$E$7,'Abs3'!C245,0)*0.95*E245-L245),0)</f>
        <v>0</v>
      </c>
      <c r="N245" s="25">
        <f ca="1">ROUND(Anteile!$B$31/'Abs3'!$M$2107*'Abs3'!M245,0)</f>
        <v>0</v>
      </c>
      <c r="O245" s="27"/>
      <c r="P245" s="25">
        <f t="shared" ca="1" si="19"/>
        <v>0</v>
      </c>
    </row>
    <row r="246" spans="1:16" x14ac:dyDescent="0.25">
      <c r="A246" s="9">
        <f>Gmden!A245</f>
        <v>20631</v>
      </c>
      <c r="B246" s="9">
        <f t="shared" si="15"/>
        <v>2</v>
      </c>
      <c r="C246" s="9">
        <f t="shared" si="16"/>
        <v>0</v>
      </c>
      <c r="D246" s="7" t="str">
        <f>Gmden!D245</f>
        <v>Rangersdorf</v>
      </c>
      <c r="E246" s="8">
        <f>Gmden!E245</f>
        <v>1748</v>
      </c>
      <c r="F246" s="40">
        <f>Gmden!N245</f>
        <v>0</v>
      </c>
      <c r="G246" s="8">
        <f t="shared" si="17"/>
        <v>0</v>
      </c>
      <c r="H246" s="25">
        <f>ROUND(Anteile!$B$29/'Abs3'!$G$2107*'Abs3'!G246,0)</f>
        <v>0</v>
      </c>
      <c r="I246" s="40">
        <f>Gmden!O245</f>
        <v>0</v>
      </c>
      <c r="J246" s="8">
        <f t="shared" si="18"/>
        <v>0</v>
      </c>
      <c r="K246" s="25">
        <f>ROUND(Anteile!$B$30/'Abs3'!$J$2107*'Abs3'!J246,0)</f>
        <v>0</v>
      </c>
      <c r="L246" s="8">
        <f>Gmden!M245</f>
        <v>1685529.6038734566</v>
      </c>
      <c r="M246" s="8">
        <f ca="1">IF(AND(E246&gt;10000,Gmden!J245=500,Gmden!K245=500),MAX(0,OFFSET('Fk Abs3'!$E$7,'Abs3'!C246,0)*0.95*E246-L246),0)</f>
        <v>0</v>
      </c>
      <c r="N246" s="25">
        <f ca="1">ROUND(Anteile!$B$31/'Abs3'!$M$2107*'Abs3'!M246,0)</f>
        <v>0</v>
      </c>
      <c r="O246" s="27"/>
      <c r="P246" s="25">
        <f t="shared" ca="1" si="19"/>
        <v>0</v>
      </c>
    </row>
    <row r="247" spans="1:16" x14ac:dyDescent="0.25">
      <c r="A247" s="9">
        <f>Gmden!A246</f>
        <v>20632</v>
      </c>
      <c r="B247" s="9">
        <f t="shared" si="15"/>
        <v>2</v>
      </c>
      <c r="C247" s="9">
        <f t="shared" si="16"/>
        <v>0</v>
      </c>
      <c r="D247" s="7" t="str">
        <f>Gmden!D246</f>
        <v>Rennweg am Katschberg</v>
      </c>
      <c r="E247" s="8">
        <f>Gmden!E246</f>
        <v>1758</v>
      </c>
      <c r="F247" s="40">
        <f>Gmden!N246</f>
        <v>0</v>
      </c>
      <c r="G247" s="8">
        <f t="shared" si="17"/>
        <v>0</v>
      </c>
      <c r="H247" s="25">
        <f>ROUND(Anteile!$B$29/'Abs3'!$G$2107*'Abs3'!G247,0)</f>
        <v>0</v>
      </c>
      <c r="I247" s="40">
        <f>Gmden!O246</f>
        <v>0</v>
      </c>
      <c r="J247" s="8">
        <f t="shared" si="18"/>
        <v>0</v>
      </c>
      <c r="K247" s="25">
        <f>ROUND(Anteile!$B$30/'Abs3'!$J$2107*'Abs3'!J247,0)</f>
        <v>0</v>
      </c>
      <c r="L247" s="8">
        <f>Gmden!M246</f>
        <v>2171330.0711508431</v>
      </c>
      <c r="M247" s="8">
        <f ca="1">IF(AND(E247&gt;10000,Gmden!J246=500,Gmden!K246=500),MAX(0,OFFSET('Fk Abs3'!$E$7,'Abs3'!C247,0)*0.95*E247-L247),0)</f>
        <v>0</v>
      </c>
      <c r="N247" s="25">
        <f ca="1">ROUND(Anteile!$B$31/'Abs3'!$M$2107*'Abs3'!M247,0)</f>
        <v>0</v>
      </c>
      <c r="O247" s="27"/>
      <c r="P247" s="25">
        <f t="shared" ca="1" si="19"/>
        <v>0</v>
      </c>
    </row>
    <row r="248" spans="1:16" x14ac:dyDescent="0.25">
      <c r="A248" s="9">
        <f>Gmden!A247</f>
        <v>20633</v>
      </c>
      <c r="B248" s="9">
        <f t="shared" si="15"/>
        <v>2</v>
      </c>
      <c r="C248" s="9">
        <f t="shared" si="16"/>
        <v>0</v>
      </c>
      <c r="D248" s="7" t="str">
        <f>Gmden!D247</f>
        <v>Sachsenburg</v>
      </c>
      <c r="E248" s="8">
        <f>Gmden!E247</f>
        <v>1296</v>
      </c>
      <c r="F248" s="40">
        <f>Gmden!N247</f>
        <v>0</v>
      </c>
      <c r="G248" s="8">
        <f t="shared" si="17"/>
        <v>0</v>
      </c>
      <c r="H248" s="25">
        <f>ROUND(Anteile!$B$29/'Abs3'!$G$2107*'Abs3'!G248,0)</f>
        <v>0</v>
      </c>
      <c r="I248" s="40">
        <f>Gmden!O247</f>
        <v>0</v>
      </c>
      <c r="J248" s="8">
        <f t="shared" si="18"/>
        <v>0</v>
      </c>
      <c r="K248" s="25">
        <f>ROUND(Anteile!$B$30/'Abs3'!$J$2107*'Abs3'!J248,0)</f>
        <v>0</v>
      </c>
      <c r="L248" s="8">
        <f>Gmden!M247</f>
        <v>1589948.4512766183</v>
      </c>
      <c r="M248" s="8">
        <f ca="1">IF(AND(E248&gt;10000,Gmden!J247=500,Gmden!K247=500),MAX(0,OFFSET('Fk Abs3'!$E$7,'Abs3'!C248,0)*0.95*E248-L248),0)</f>
        <v>0</v>
      </c>
      <c r="N248" s="25">
        <f ca="1">ROUND(Anteile!$B$31/'Abs3'!$M$2107*'Abs3'!M248,0)</f>
        <v>0</v>
      </c>
      <c r="O248" s="27"/>
      <c r="P248" s="25">
        <f t="shared" ca="1" si="19"/>
        <v>0</v>
      </c>
    </row>
    <row r="249" spans="1:16" x14ac:dyDescent="0.25">
      <c r="A249" s="9">
        <f>Gmden!A248</f>
        <v>20634</v>
      </c>
      <c r="B249" s="9">
        <f t="shared" si="15"/>
        <v>2</v>
      </c>
      <c r="C249" s="9">
        <f t="shared" si="16"/>
        <v>0</v>
      </c>
      <c r="D249" s="7" t="str">
        <f>Gmden!D248</f>
        <v>Seeboden am Millstätter See</v>
      </c>
      <c r="E249" s="8">
        <f>Gmden!E248</f>
        <v>6312</v>
      </c>
      <c r="F249" s="40">
        <f>Gmden!N248</f>
        <v>0</v>
      </c>
      <c r="G249" s="8">
        <f t="shared" si="17"/>
        <v>0</v>
      </c>
      <c r="H249" s="25">
        <f>ROUND(Anteile!$B$29/'Abs3'!$G$2107*'Abs3'!G249,0)</f>
        <v>0</v>
      </c>
      <c r="I249" s="40">
        <f>Gmden!O248</f>
        <v>0</v>
      </c>
      <c r="J249" s="8">
        <f t="shared" si="18"/>
        <v>0</v>
      </c>
      <c r="K249" s="25">
        <f>ROUND(Anteile!$B$30/'Abs3'!$J$2107*'Abs3'!J249,0)</f>
        <v>0</v>
      </c>
      <c r="L249" s="8">
        <f>Gmden!M248</f>
        <v>6713588.8080539852</v>
      </c>
      <c r="M249" s="8">
        <f ca="1">IF(AND(E249&gt;10000,Gmden!J248=500,Gmden!K248=500),MAX(0,OFFSET('Fk Abs3'!$E$7,'Abs3'!C249,0)*0.95*E249-L249),0)</f>
        <v>0</v>
      </c>
      <c r="N249" s="25">
        <f ca="1">ROUND(Anteile!$B$31/'Abs3'!$M$2107*'Abs3'!M249,0)</f>
        <v>0</v>
      </c>
      <c r="O249" s="27"/>
      <c r="P249" s="25">
        <f t="shared" ca="1" si="19"/>
        <v>0</v>
      </c>
    </row>
    <row r="250" spans="1:16" x14ac:dyDescent="0.25">
      <c r="A250" s="9">
        <f>Gmden!A249</f>
        <v>20635</v>
      </c>
      <c r="B250" s="9">
        <f t="shared" si="15"/>
        <v>2</v>
      </c>
      <c r="C250" s="9">
        <f t="shared" si="16"/>
        <v>1</v>
      </c>
      <c r="D250" s="7" t="str">
        <f>Gmden!D249</f>
        <v>Spittal an der Drau</v>
      </c>
      <c r="E250" s="8">
        <f>Gmden!E249</f>
        <v>15564</v>
      </c>
      <c r="F250" s="40">
        <f>Gmden!N249</f>
        <v>0</v>
      </c>
      <c r="G250" s="8">
        <f t="shared" si="17"/>
        <v>0</v>
      </c>
      <c r="H250" s="25">
        <f>ROUND(Anteile!$B$29/'Abs3'!$G$2107*'Abs3'!G250,0)</f>
        <v>0</v>
      </c>
      <c r="I250" s="40">
        <f>Gmden!O249</f>
        <v>0</v>
      </c>
      <c r="J250" s="8">
        <f t="shared" si="18"/>
        <v>0</v>
      </c>
      <c r="K250" s="25">
        <f>ROUND(Anteile!$B$30/'Abs3'!$J$2107*'Abs3'!J250,0)</f>
        <v>0</v>
      </c>
      <c r="L250" s="8">
        <f>Gmden!M249</f>
        <v>21385722.910840772</v>
      </c>
      <c r="M250" s="8">
        <f ca="1">IF(AND(E250&gt;10000,Gmden!J249=500,Gmden!K249=500),MAX(0,OFFSET('Fk Abs3'!$E$7,'Abs3'!C250,0)*0.95*E250-L250),0)</f>
        <v>0</v>
      </c>
      <c r="N250" s="25">
        <f ca="1">ROUND(Anteile!$B$31/'Abs3'!$M$2107*'Abs3'!M250,0)</f>
        <v>0</v>
      </c>
      <c r="O250" s="27"/>
      <c r="P250" s="25">
        <f t="shared" ca="1" si="19"/>
        <v>0</v>
      </c>
    </row>
    <row r="251" spans="1:16" x14ac:dyDescent="0.25">
      <c r="A251" s="9">
        <f>Gmden!A250</f>
        <v>20636</v>
      </c>
      <c r="B251" s="9">
        <f t="shared" si="15"/>
        <v>2</v>
      </c>
      <c r="C251" s="9">
        <f t="shared" si="16"/>
        <v>0</v>
      </c>
      <c r="D251" s="7" t="str">
        <f>Gmden!D250</f>
        <v>Stall</v>
      </c>
      <c r="E251" s="8">
        <f>Gmden!E250</f>
        <v>1614</v>
      </c>
      <c r="F251" s="40">
        <f>Gmden!N250</f>
        <v>0</v>
      </c>
      <c r="G251" s="8">
        <f t="shared" si="17"/>
        <v>0</v>
      </c>
      <c r="H251" s="25">
        <f>ROUND(Anteile!$B$29/'Abs3'!$G$2107*'Abs3'!G251,0)</f>
        <v>0</v>
      </c>
      <c r="I251" s="40">
        <f>Gmden!O250</f>
        <v>0</v>
      </c>
      <c r="J251" s="8">
        <f t="shared" si="18"/>
        <v>0</v>
      </c>
      <c r="K251" s="25">
        <f>ROUND(Anteile!$B$30/'Abs3'!$J$2107*'Abs3'!J251,0)</f>
        <v>0</v>
      </c>
      <c r="L251" s="8">
        <f>Gmden!M250</f>
        <v>1414401.0727813966</v>
      </c>
      <c r="M251" s="8">
        <f ca="1">IF(AND(E251&gt;10000,Gmden!J250=500,Gmden!K250=500),MAX(0,OFFSET('Fk Abs3'!$E$7,'Abs3'!C251,0)*0.95*E251-L251),0)</f>
        <v>0</v>
      </c>
      <c r="N251" s="25">
        <f ca="1">ROUND(Anteile!$B$31/'Abs3'!$M$2107*'Abs3'!M251,0)</f>
        <v>0</v>
      </c>
      <c r="O251" s="27"/>
      <c r="P251" s="25">
        <f t="shared" ca="1" si="19"/>
        <v>0</v>
      </c>
    </row>
    <row r="252" spans="1:16" x14ac:dyDescent="0.25">
      <c r="A252" s="9">
        <f>Gmden!A251</f>
        <v>20637</v>
      </c>
      <c r="B252" s="9">
        <f t="shared" si="15"/>
        <v>2</v>
      </c>
      <c r="C252" s="9">
        <f t="shared" si="16"/>
        <v>0</v>
      </c>
      <c r="D252" s="7" t="str">
        <f>Gmden!D251</f>
        <v>Steinfeld</v>
      </c>
      <c r="E252" s="8">
        <f>Gmden!E251</f>
        <v>2039</v>
      </c>
      <c r="F252" s="40">
        <f>Gmden!N251</f>
        <v>0</v>
      </c>
      <c r="G252" s="8">
        <f t="shared" si="17"/>
        <v>0</v>
      </c>
      <c r="H252" s="25">
        <f>ROUND(Anteile!$B$29/'Abs3'!$G$2107*'Abs3'!G252,0)</f>
        <v>0</v>
      </c>
      <c r="I252" s="40">
        <f>Gmden!O251</f>
        <v>0</v>
      </c>
      <c r="J252" s="8">
        <f t="shared" si="18"/>
        <v>0</v>
      </c>
      <c r="K252" s="25">
        <f>ROUND(Anteile!$B$30/'Abs3'!$J$2107*'Abs3'!J252,0)</f>
        <v>0</v>
      </c>
      <c r="L252" s="8">
        <f>Gmden!M251</f>
        <v>1822301.998803051</v>
      </c>
      <c r="M252" s="8">
        <f ca="1">IF(AND(E252&gt;10000,Gmden!J251=500,Gmden!K251=500),MAX(0,OFFSET('Fk Abs3'!$E$7,'Abs3'!C252,0)*0.95*E252-L252),0)</f>
        <v>0</v>
      </c>
      <c r="N252" s="25">
        <f ca="1">ROUND(Anteile!$B$31/'Abs3'!$M$2107*'Abs3'!M252,0)</f>
        <v>0</v>
      </c>
      <c r="O252" s="27"/>
      <c r="P252" s="25">
        <f t="shared" ca="1" si="19"/>
        <v>0</v>
      </c>
    </row>
    <row r="253" spans="1:16" x14ac:dyDescent="0.25">
      <c r="A253" s="9">
        <f>Gmden!A252</f>
        <v>20638</v>
      </c>
      <c r="B253" s="9">
        <f t="shared" si="15"/>
        <v>2</v>
      </c>
      <c r="C253" s="9">
        <f t="shared" si="16"/>
        <v>0</v>
      </c>
      <c r="D253" s="7" t="str">
        <f>Gmden!D252</f>
        <v>Trebesing</v>
      </c>
      <c r="E253" s="8">
        <f>Gmden!E252</f>
        <v>1223</v>
      </c>
      <c r="F253" s="40">
        <f>Gmden!N252</f>
        <v>0</v>
      </c>
      <c r="G253" s="8">
        <f t="shared" si="17"/>
        <v>0</v>
      </c>
      <c r="H253" s="25">
        <f>ROUND(Anteile!$B$29/'Abs3'!$G$2107*'Abs3'!G253,0)</f>
        <v>0</v>
      </c>
      <c r="I253" s="40">
        <f>Gmden!O252</f>
        <v>0</v>
      </c>
      <c r="J253" s="8">
        <f t="shared" si="18"/>
        <v>0</v>
      </c>
      <c r="K253" s="25">
        <f>ROUND(Anteile!$B$30/'Abs3'!$J$2107*'Abs3'!J253,0)</f>
        <v>0</v>
      </c>
      <c r="L253" s="8">
        <f>Gmden!M252</f>
        <v>1071771.1131877601</v>
      </c>
      <c r="M253" s="8">
        <f ca="1">IF(AND(E253&gt;10000,Gmden!J252=500,Gmden!K252=500),MAX(0,OFFSET('Fk Abs3'!$E$7,'Abs3'!C253,0)*0.95*E253-L253),0)</f>
        <v>0</v>
      </c>
      <c r="N253" s="25">
        <f ca="1">ROUND(Anteile!$B$31/'Abs3'!$M$2107*'Abs3'!M253,0)</f>
        <v>0</v>
      </c>
      <c r="O253" s="27"/>
      <c r="P253" s="25">
        <f t="shared" ca="1" si="19"/>
        <v>0</v>
      </c>
    </row>
    <row r="254" spans="1:16" x14ac:dyDescent="0.25">
      <c r="A254" s="9">
        <f>Gmden!A253</f>
        <v>20639</v>
      </c>
      <c r="B254" s="9">
        <f t="shared" si="15"/>
        <v>2</v>
      </c>
      <c r="C254" s="9">
        <f t="shared" si="16"/>
        <v>0</v>
      </c>
      <c r="D254" s="7" t="str">
        <f>Gmden!D253</f>
        <v>Weißensee</v>
      </c>
      <c r="E254" s="8">
        <f>Gmden!E253</f>
        <v>756</v>
      </c>
      <c r="F254" s="40">
        <f>Gmden!N253</f>
        <v>0</v>
      </c>
      <c r="G254" s="8">
        <f t="shared" si="17"/>
        <v>0</v>
      </c>
      <c r="H254" s="25">
        <f>ROUND(Anteile!$B$29/'Abs3'!$G$2107*'Abs3'!G254,0)</f>
        <v>0</v>
      </c>
      <c r="I254" s="40">
        <f>Gmden!O253</f>
        <v>0</v>
      </c>
      <c r="J254" s="8">
        <f t="shared" si="18"/>
        <v>0</v>
      </c>
      <c r="K254" s="25">
        <f>ROUND(Anteile!$B$30/'Abs3'!$J$2107*'Abs3'!J254,0)</f>
        <v>0</v>
      </c>
      <c r="L254" s="8">
        <f>Gmden!M253</f>
        <v>1372974.4247328294</v>
      </c>
      <c r="M254" s="8">
        <f ca="1">IF(AND(E254&gt;10000,Gmden!J253=500,Gmden!K253=500),MAX(0,OFFSET('Fk Abs3'!$E$7,'Abs3'!C254,0)*0.95*E254-L254),0)</f>
        <v>0</v>
      </c>
      <c r="N254" s="25">
        <f ca="1">ROUND(Anteile!$B$31/'Abs3'!$M$2107*'Abs3'!M254,0)</f>
        <v>0</v>
      </c>
      <c r="O254" s="27"/>
      <c r="P254" s="25">
        <f t="shared" ca="1" si="19"/>
        <v>0</v>
      </c>
    </row>
    <row r="255" spans="1:16" x14ac:dyDescent="0.25">
      <c r="A255" s="9">
        <f>Gmden!A254</f>
        <v>20640</v>
      </c>
      <c r="B255" s="9">
        <f t="shared" si="15"/>
        <v>2</v>
      </c>
      <c r="C255" s="9">
        <f t="shared" si="16"/>
        <v>0</v>
      </c>
      <c r="D255" s="7" t="str">
        <f>Gmden!D254</f>
        <v>Winklern</v>
      </c>
      <c r="E255" s="8">
        <f>Gmden!E254</f>
        <v>1204</v>
      </c>
      <c r="F255" s="40">
        <f>Gmden!N254</f>
        <v>0</v>
      </c>
      <c r="G255" s="8">
        <f t="shared" si="17"/>
        <v>0</v>
      </c>
      <c r="H255" s="25">
        <f>ROUND(Anteile!$B$29/'Abs3'!$G$2107*'Abs3'!G255,0)</f>
        <v>0</v>
      </c>
      <c r="I255" s="40">
        <f>Gmden!O254</f>
        <v>0</v>
      </c>
      <c r="J255" s="8">
        <f t="shared" si="18"/>
        <v>0</v>
      </c>
      <c r="K255" s="25">
        <f>ROUND(Anteile!$B$30/'Abs3'!$J$2107*'Abs3'!J255,0)</f>
        <v>0</v>
      </c>
      <c r="L255" s="8">
        <f>Gmden!M254</f>
        <v>1223870.4037268735</v>
      </c>
      <c r="M255" s="8">
        <f ca="1">IF(AND(E255&gt;10000,Gmden!J254=500,Gmden!K254=500),MAX(0,OFFSET('Fk Abs3'!$E$7,'Abs3'!C255,0)*0.95*E255-L255),0)</f>
        <v>0</v>
      </c>
      <c r="N255" s="25">
        <f ca="1">ROUND(Anteile!$B$31/'Abs3'!$M$2107*'Abs3'!M255,0)</f>
        <v>0</v>
      </c>
      <c r="O255" s="27"/>
      <c r="P255" s="25">
        <f t="shared" ca="1" si="19"/>
        <v>0</v>
      </c>
    </row>
    <row r="256" spans="1:16" x14ac:dyDescent="0.25">
      <c r="A256" s="9">
        <f>Gmden!A255</f>
        <v>20642</v>
      </c>
      <c r="B256" s="9">
        <f t="shared" si="15"/>
        <v>2</v>
      </c>
      <c r="C256" s="9">
        <f t="shared" si="16"/>
        <v>0</v>
      </c>
      <c r="D256" s="7" t="str">
        <f>Gmden!D255</f>
        <v>Krems in Kärnten</v>
      </c>
      <c r="E256" s="8">
        <f>Gmden!E255</f>
        <v>1773</v>
      </c>
      <c r="F256" s="40">
        <f>Gmden!N255</f>
        <v>0</v>
      </c>
      <c r="G256" s="8">
        <f t="shared" si="17"/>
        <v>0</v>
      </c>
      <c r="H256" s="25">
        <f>ROUND(Anteile!$B$29/'Abs3'!$G$2107*'Abs3'!G256,0)</f>
        <v>0</v>
      </c>
      <c r="I256" s="40">
        <f>Gmden!O255</f>
        <v>0</v>
      </c>
      <c r="J256" s="8">
        <f t="shared" si="18"/>
        <v>0</v>
      </c>
      <c r="K256" s="25">
        <f>ROUND(Anteile!$B$30/'Abs3'!$J$2107*'Abs3'!J256,0)</f>
        <v>0</v>
      </c>
      <c r="L256" s="8">
        <f>Gmden!M255</f>
        <v>1730187.6609536968</v>
      </c>
      <c r="M256" s="8">
        <f ca="1">IF(AND(E256&gt;10000,Gmden!J255=500,Gmden!K255=500),MAX(0,OFFSET('Fk Abs3'!$E$7,'Abs3'!C256,0)*0.95*E256-L256),0)</f>
        <v>0</v>
      </c>
      <c r="N256" s="25">
        <f ca="1">ROUND(Anteile!$B$31/'Abs3'!$M$2107*'Abs3'!M256,0)</f>
        <v>0</v>
      </c>
      <c r="O256" s="27"/>
      <c r="P256" s="25">
        <f t="shared" ca="1" si="19"/>
        <v>0</v>
      </c>
    </row>
    <row r="257" spans="1:16" x14ac:dyDescent="0.25">
      <c r="A257" s="9">
        <f>Gmden!A256</f>
        <v>20643</v>
      </c>
      <c r="B257" s="9">
        <f t="shared" si="15"/>
        <v>2</v>
      </c>
      <c r="C257" s="9">
        <f t="shared" si="16"/>
        <v>0</v>
      </c>
      <c r="D257" s="7" t="str">
        <f>Gmden!D256</f>
        <v>Lurnfeld</v>
      </c>
      <c r="E257" s="8">
        <f>Gmden!E256</f>
        <v>2552</v>
      </c>
      <c r="F257" s="40">
        <f>Gmden!N256</f>
        <v>0</v>
      </c>
      <c r="G257" s="8">
        <f t="shared" si="17"/>
        <v>0</v>
      </c>
      <c r="H257" s="25">
        <f>ROUND(Anteile!$B$29/'Abs3'!$G$2107*'Abs3'!G257,0)</f>
        <v>0</v>
      </c>
      <c r="I257" s="40">
        <f>Gmden!O256</f>
        <v>0</v>
      </c>
      <c r="J257" s="8">
        <f t="shared" si="18"/>
        <v>0</v>
      </c>
      <c r="K257" s="25">
        <f>ROUND(Anteile!$B$30/'Abs3'!$J$2107*'Abs3'!J257,0)</f>
        <v>0</v>
      </c>
      <c r="L257" s="8">
        <f>Gmden!M256</f>
        <v>2523879.4802679443</v>
      </c>
      <c r="M257" s="8">
        <f ca="1">IF(AND(E257&gt;10000,Gmden!J256=500,Gmden!K256=500),MAX(0,OFFSET('Fk Abs3'!$E$7,'Abs3'!C257,0)*0.95*E257-L257),0)</f>
        <v>0</v>
      </c>
      <c r="N257" s="25">
        <f ca="1">ROUND(Anteile!$B$31/'Abs3'!$M$2107*'Abs3'!M257,0)</f>
        <v>0</v>
      </c>
      <c r="O257" s="27"/>
      <c r="P257" s="25">
        <f t="shared" ca="1" si="19"/>
        <v>0</v>
      </c>
    </row>
    <row r="258" spans="1:16" x14ac:dyDescent="0.25">
      <c r="A258" s="9">
        <f>Gmden!A257</f>
        <v>20644</v>
      </c>
      <c r="B258" s="9">
        <f t="shared" si="15"/>
        <v>2</v>
      </c>
      <c r="C258" s="9">
        <f t="shared" si="16"/>
        <v>0</v>
      </c>
      <c r="D258" s="7" t="str">
        <f>Gmden!D257</f>
        <v>Reißeck</v>
      </c>
      <c r="E258" s="8">
        <f>Gmden!E257</f>
        <v>2221</v>
      </c>
      <c r="F258" s="40">
        <f>Gmden!N257</f>
        <v>0</v>
      </c>
      <c r="G258" s="8">
        <f t="shared" si="17"/>
        <v>0</v>
      </c>
      <c r="H258" s="25">
        <f>ROUND(Anteile!$B$29/'Abs3'!$G$2107*'Abs3'!G258,0)</f>
        <v>0</v>
      </c>
      <c r="I258" s="40">
        <f>Gmden!O257</f>
        <v>0</v>
      </c>
      <c r="J258" s="8">
        <f t="shared" si="18"/>
        <v>0</v>
      </c>
      <c r="K258" s="25">
        <f>ROUND(Anteile!$B$30/'Abs3'!$J$2107*'Abs3'!J258,0)</f>
        <v>0</v>
      </c>
      <c r="L258" s="8">
        <f>Gmden!M257</f>
        <v>2306382.3307170253</v>
      </c>
      <c r="M258" s="8">
        <f ca="1">IF(AND(E258&gt;10000,Gmden!J257=500,Gmden!K257=500),MAX(0,OFFSET('Fk Abs3'!$E$7,'Abs3'!C258,0)*0.95*E258-L258),0)</f>
        <v>0</v>
      </c>
      <c r="N258" s="25">
        <f ca="1">ROUND(Anteile!$B$31/'Abs3'!$M$2107*'Abs3'!M258,0)</f>
        <v>0</v>
      </c>
      <c r="O258" s="27"/>
      <c r="P258" s="25">
        <f t="shared" ca="1" si="19"/>
        <v>0</v>
      </c>
    </row>
    <row r="259" spans="1:16" x14ac:dyDescent="0.25">
      <c r="A259" s="9">
        <f>Gmden!A258</f>
        <v>20701</v>
      </c>
      <c r="B259" s="9">
        <f t="shared" si="15"/>
        <v>2</v>
      </c>
      <c r="C259" s="9">
        <f t="shared" si="16"/>
        <v>0</v>
      </c>
      <c r="D259" s="7" t="str">
        <f>Gmden!D258</f>
        <v>Afritz am See</v>
      </c>
      <c r="E259" s="8">
        <f>Gmden!E258</f>
        <v>1446</v>
      </c>
      <c r="F259" s="40">
        <f>Gmden!N258</f>
        <v>0</v>
      </c>
      <c r="G259" s="8">
        <f t="shared" si="17"/>
        <v>0</v>
      </c>
      <c r="H259" s="25">
        <f>ROUND(Anteile!$B$29/'Abs3'!$G$2107*'Abs3'!G259,0)</f>
        <v>0</v>
      </c>
      <c r="I259" s="40">
        <f>Gmden!O258</f>
        <v>0</v>
      </c>
      <c r="J259" s="8">
        <f t="shared" si="18"/>
        <v>0</v>
      </c>
      <c r="K259" s="25">
        <f>ROUND(Anteile!$B$30/'Abs3'!$J$2107*'Abs3'!J259,0)</f>
        <v>0</v>
      </c>
      <c r="L259" s="8">
        <f>Gmden!M258</f>
        <v>1351852.2785407326</v>
      </c>
      <c r="M259" s="8">
        <f ca="1">IF(AND(E259&gt;10000,Gmden!J258=500,Gmden!K258=500),MAX(0,OFFSET('Fk Abs3'!$E$7,'Abs3'!C259,0)*0.95*E259-L259),0)</f>
        <v>0</v>
      </c>
      <c r="N259" s="25">
        <f ca="1">ROUND(Anteile!$B$31/'Abs3'!$M$2107*'Abs3'!M259,0)</f>
        <v>0</v>
      </c>
      <c r="O259" s="27"/>
      <c r="P259" s="25">
        <f t="shared" ca="1" si="19"/>
        <v>0</v>
      </c>
    </row>
    <row r="260" spans="1:16" x14ac:dyDescent="0.25">
      <c r="A260" s="9">
        <f>Gmden!A259</f>
        <v>20702</v>
      </c>
      <c r="B260" s="9">
        <f t="shared" si="15"/>
        <v>2</v>
      </c>
      <c r="C260" s="9">
        <f t="shared" si="16"/>
        <v>0</v>
      </c>
      <c r="D260" s="7" t="str">
        <f>Gmden!D259</f>
        <v>Arnoldstein</v>
      </c>
      <c r="E260" s="8">
        <f>Gmden!E259</f>
        <v>6995</v>
      </c>
      <c r="F260" s="40">
        <f>Gmden!N259</f>
        <v>0</v>
      </c>
      <c r="G260" s="8">
        <f t="shared" si="17"/>
        <v>0</v>
      </c>
      <c r="H260" s="25">
        <f>ROUND(Anteile!$B$29/'Abs3'!$G$2107*'Abs3'!G260,0)</f>
        <v>0</v>
      </c>
      <c r="I260" s="40">
        <f>Gmden!O259</f>
        <v>0</v>
      </c>
      <c r="J260" s="8">
        <f t="shared" si="18"/>
        <v>0</v>
      </c>
      <c r="K260" s="25">
        <f>ROUND(Anteile!$B$30/'Abs3'!$J$2107*'Abs3'!J260,0)</f>
        <v>0</v>
      </c>
      <c r="L260" s="8">
        <f>Gmden!M259</f>
        <v>7287439.3464488443</v>
      </c>
      <c r="M260" s="8">
        <f ca="1">IF(AND(E260&gt;10000,Gmden!J259=500,Gmden!K259=500),MAX(0,OFFSET('Fk Abs3'!$E$7,'Abs3'!C260,0)*0.95*E260-L260),0)</f>
        <v>0</v>
      </c>
      <c r="N260" s="25">
        <f ca="1">ROUND(Anteile!$B$31/'Abs3'!$M$2107*'Abs3'!M260,0)</f>
        <v>0</v>
      </c>
      <c r="O260" s="27"/>
      <c r="P260" s="25">
        <f t="shared" ca="1" si="19"/>
        <v>0</v>
      </c>
    </row>
    <row r="261" spans="1:16" x14ac:dyDescent="0.25">
      <c r="A261" s="9">
        <f>Gmden!A260</f>
        <v>20703</v>
      </c>
      <c r="B261" s="9">
        <f t="shared" si="15"/>
        <v>2</v>
      </c>
      <c r="C261" s="9">
        <f t="shared" si="16"/>
        <v>0</v>
      </c>
      <c r="D261" s="7" t="str">
        <f>Gmden!D260</f>
        <v>Arriach</v>
      </c>
      <c r="E261" s="8">
        <f>Gmden!E260</f>
        <v>1376</v>
      </c>
      <c r="F261" s="40">
        <f>Gmden!N260</f>
        <v>0</v>
      </c>
      <c r="G261" s="8">
        <f t="shared" si="17"/>
        <v>0</v>
      </c>
      <c r="H261" s="25">
        <f>ROUND(Anteile!$B$29/'Abs3'!$G$2107*'Abs3'!G261,0)</f>
        <v>0</v>
      </c>
      <c r="I261" s="40">
        <f>Gmden!O260</f>
        <v>0</v>
      </c>
      <c r="J261" s="8">
        <f t="shared" si="18"/>
        <v>0</v>
      </c>
      <c r="K261" s="25">
        <f>ROUND(Anteile!$B$30/'Abs3'!$J$2107*'Abs3'!J261,0)</f>
        <v>0</v>
      </c>
      <c r="L261" s="8">
        <f>Gmden!M260</f>
        <v>1211010.3771827586</v>
      </c>
      <c r="M261" s="8">
        <f ca="1">IF(AND(E261&gt;10000,Gmden!J260=500,Gmden!K260=500),MAX(0,OFFSET('Fk Abs3'!$E$7,'Abs3'!C261,0)*0.95*E261-L261),0)</f>
        <v>0</v>
      </c>
      <c r="N261" s="25">
        <f ca="1">ROUND(Anteile!$B$31/'Abs3'!$M$2107*'Abs3'!M261,0)</f>
        <v>0</v>
      </c>
      <c r="O261" s="27"/>
      <c r="P261" s="25">
        <f t="shared" ca="1" si="19"/>
        <v>0</v>
      </c>
    </row>
    <row r="262" spans="1:16" x14ac:dyDescent="0.25">
      <c r="A262" s="9">
        <f>Gmden!A261</f>
        <v>20705</v>
      </c>
      <c r="B262" s="9">
        <f t="shared" si="15"/>
        <v>2</v>
      </c>
      <c r="C262" s="9">
        <f t="shared" si="16"/>
        <v>0</v>
      </c>
      <c r="D262" s="7" t="str">
        <f>Gmden!D261</f>
        <v>Bad Bleiberg</v>
      </c>
      <c r="E262" s="8">
        <f>Gmden!E261</f>
        <v>2329</v>
      </c>
      <c r="F262" s="40">
        <f>Gmden!N261</f>
        <v>0</v>
      </c>
      <c r="G262" s="8">
        <f t="shared" si="17"/>
        <v>0</v>
      </c>
      <c r="H262" s="25">
        <f>ROUND(Anteile!$B$29/'Abs3'!$G$2107*'Abs3'!G262,0)</f>
        <v>0</v>
      </c>
      <c r="I262" s="40">
        <f>Gmden!O261</f>
        <v>0</v>
      </c>
      <c r="J262" s="8">
        <f t="shared" si="18"/>
        <v>0</v>
      </c>
      <c r="K262" s="25">
        <f>ROUND(Anteile!$B$30/'Abs3'!$J$2107*'Abs3'!J262,0)</f>
        <v>0</v>
      </c>
      <c r="L262" s="8">
        <f>Gmden!M261</f>
        <v>2367713.9618081474</v>
      </c>
      <c r="M262" s="8">
        <f ca="1">IF(AND(E262&gt;10000,Gmden!J261=500,Gmden!K261=500),MAX(0,OFFSET('Fk Abs3'!$E$7,'Abs3'!C262,0)*0.95*E262-L262),0)</f>
        <v>0</v>
      </c>
      <c r="N262" s="25">
        <f ca="1">ROUND(Anteile!$B$31/'Abs3'!$M$2107*'Abs3'!M262,0)</f>
        <v>0</v>
      </c>
      <c r="O262" s="27"/>
      <c r="P262" s="25">
        <f t="shared" ca="1" si="19"/>
        <v>0</v>
      </c>
    </row>
    <row r="263" spans="1:16" x14ac:dyDescent="0.25">
      <c r="A263" s="9">
        <f>Gmden!A262</f>
        <v>20707</v>
      </c>
      <c r="B263" s="9">
        <f t="shared" si="15"/>
        <v>2</v>
      </c>
      <c r="C263" s="9">
        <f t="shared" si="16"/>
        <v>0</v>
      </c>
      <c r="D263" s="7" t="str">
        <f>Gmden!D262</f>
        <v>Feistritz an der Gail</v>
      </c>
      <c r="E263" s="8">
        <f>Gmden!E262</f>
        <v>623</v>
      </c>
      <c r="F263" s="40">
        <f>Gmden!N262</f>
        <v>0</v>
      </c>
      <c r="G263" s="8">
        <f t="shared" si="17"/>
        <v>0</v>
      </c>
      <c r="H263" s="25">
        <f>ROUND(Anteile!$B$29/'Abs3'!$G$2107*'Abs3'!G263,0)</f>
        <v>0</v>
      </c>
      <c r="I263" s="40">
        <f>Gmden!O262</f>
        <v>0</v>
      </c>
      <c r="J263" s="8">
        <f t="shared" si="18"/>
        <v>0</v>
      </c>
      <c r="K263" s="25">
        <f>ROUND(Anteile!$B$30/'Abs3'!$J$2107*'Abs3'!J263,0)</f>
        <v>0</v>
      </c>
      <c r="L263" s="8">
        <f>Gmden!M262</f>
        <v>658520.35950581986</v>
      </c>
      <c r="M263" s="8">
        <f ca="1">IF(AND(E263&gt;10000,Gmden!J262=500,Gmden!K262=500),MAX(0,OFFSET('Fk Abs3'!$E$7,'Abs3'!C263,0)*0.95*E263-L263),0)</f>
        <v>0</v>
      </c>
      <c r="N263" s="25">
        <f ca="1">ROUND(Anteile!$B$31/'Abs3'!$M$2107*'Abs3'!M263,0)</f>
        <v>0</v>
      </c>
      <c r="O263" s="27"/>
      <c r="P263" s="25">
        <f t="shared" ca="1" si="19"/>
        <v>0</v>
      </c>
    </row>
    <row r="264" spans="1:16" x14ac:dyDescent="0.25">
      <c r="A264" s="9">
        <f>Gmden!A263</f>
        <v>20708</v>
      </c>
      <c r="B264" s="9">
        <f t="shared" ref="B264:B327" si="20">INT(A264/10000)</f>
        <v>2</v>
      </c>
      <c r="C264" s="9">
        <f t="shared" ref="C264:C327" si="21">IF(E264&lt;=10000,0,IF(E264&lt;=20000,1,IF(E264&lt;=50000,2,3)))</f>
        <v>0</v>
      </c>
      <c r="D264" s="7" t="str">
        <f>Gmden!D263</f>
        <v>Feld am See</v>
      </c>
      <c r="E264" s="8">
        <f>Gmden!E263</f>
        <v>1138</v>
      </c>
      <c r="F264" s="40">
        <f>Gmden!N263</f>
        <v>0</v>
      </c>
      <c r="G264" s="8">
        <f t="shared" ref="G264:G327" si="22">IF(AND(E264&gt;$G$5,F264=1),E264,0)</f>
        <v>0</v>
      </c>
      <c r="H264" s="25">
        <f>ROUND(Anteile!$B$29/'Abs3'!$G$2107*'Abs3'!G264,0)</f>
        <v>0</v>
      </c>
      <c r="I264" s="40">
        <f>Gmden!O263</f>
        <v>0</v>
      </c>
      <c r="J264" s="8">
        <f t="shared" ref="J264:J327" si="23">IF(I264=1,E264,0)</f>
        <v>0</v>
      </c>
      <c r="K264" s="25">
        <f>ROUND(Anteile!$B$30/'Abs3'!$J$2107*'Abs3'!J264,0)</f>
        <v>0</v>
      </c>
      <c r="L264" s="8">
        <f>Gmden!M263</f>
        <v>1174650.2907197839</v>
      </c>
      <c r="M264" s="8">
        <f ca="1">IF(AND(E264&gt;10000,Gmden!J263=500,Gmden!K263=500),MAX(0,OFFSET('Fk Abs3'!$E$7,'Abs3'!C264,0)*0.95*E264-L264),0)</f>
        <v>0</v>
      </c>
      <c r="N264" s="25">
        <f ca="1">ROUND(Anteile!$B$31/'Abs3'!$M$2107*'Abs3'!M264,0)</f>
        <v>0</v>
      </c>
      <c r="O264" s="27"/>
      <c r="P264" s="25">
        <f t="shared" ref="P264:P327" ca="1" si="24">H264+K264+N264+O264</f>
        <v>0</v>
      </c>
    </row>
    <row r="265" spans="1:16" x14ac:dyDescent="0.25">
      <c r="A265" s="9">
        <f>Gmden!A264</f>
        <v>20710</v>
      </c>
      <c r="B265" s="9">
        <f t="shared" si="20"/>
        <v>2</v>
      </c>
      <c r="C265" s="9">
        <f t="shared" si="21"/>
        <v>0</v>
      </c>
      <c r="D265" s="7" t="str">
        <f>Gmden!D264</f>
        <v>Ferndorf</v>
      </c>
      <c r="E265" s="8">
        <f>Gmden!E264</f>
        <v>2226</v>
      </c>
      <c r="F265" s="40">
        <f>Gmden!N264</f>
        <v>0</v>
      </c>
      <c r="G265" s="8">
        <f t="shared" si="22"/>
        <v>0</v>
      </c>
      <c r="H265" s="25">
        <f>ROUND(Anteile!$B$29/'Abs3'!$G$2107*'Abs3'!G265,0)</f>
        <v>0</v>
      </c>
      <c r="I265" s="40">
        <f>Gmden!O264</f>
        <v>0</v>
      </c>
      <c r="J265" s="8">
        <f t="shared" si="23"/>
        <v>0</v>
      </c>
      <c r="K265" s="25">
        <f>ROUND(Anteile!$B$30/'Abs3'!$J$2107*'Abs3'!J265,0)</f>
        <v>0</v>
      </c>
      <c r="L265" s="8">
        <f>Gmden!M264</f>
        <v>2055203.48156321</v>
      </c>
      <c r="M265" s="8">
        <f ca="1">IF(AND(E265&gt;10000,Gmden!J264=500,Gmden!K264=500),MAX(0,OFFSET('Fk Abs3'!$E$7,'Abs3'!C265,0)*0.95*E265-L265),0)</f>
        <v>0</v>
      </c>
      <c r="N265" s="25">
        <f ca="1">ROUND(Anteile!$B$31/'Abs3'!$M$2107*'Abs3'!M265,0)</f>
        <v>0</v>
      </c>
      <c r="O265" s="27"/>
      <c r="P265" s="25">
        <f t="shared" ca="1" si="24"/>
        <v>0</v>
      </c>
    </row>
    <row r="266" spans="1:16" x14ac:dyDescent="0.25">
      <c r="A266" s="9">
        <f>Gmden!A265</f>
        <v>20711</v>
      </c>
      <c r="B266" s="9">
        <f t="shared" si="20"/>
        <v>2</v>
      </c>
      <c r="C266" s="9">
        <f t="shared" si="21"/>
        <v>0</v>
      </c>
      <c r="D266" s="7" t="str">
        <f>Gmden!D265</f>
        <v>Finkenstein am Faaker See</v>
      </c>
      <c r="E266" s="8">
        <f>Gmden!E265</f>
        <v>8641</v>
      </c>
      <c r="F266" s="40">
        <f>Gmden!N265</f>
        <v>0</v>
      </c>
      <c r="G266" s="8">
        <f t="shared" si="22"/>
        <v>0</v>
      </c>
      <c r="H266" s="25">
        <f>ROUND(Anteile!$B$29/'Abs3'!$G$2107*'Abs3'!G266,0)</f>
        <v>0</v>
      </c>
      <c r="I266" s="40">
        <f>Gmden!O265</f>
        <v>0</v>
      </c>
      <c r="J266" s="8">
        <f t="shared" si="23"/>
        <v>0</v>
      </c>
      <c r="K266" s="25">
        <f>ROUND(Anteile!$B$30/'Abs3'!$J$2107*'Abs3'!J266,0)</f>
        <v>0</v>
      </c>
      <c r="L266" s="8">
        <f>Gmden!M265</f>
        <v>9574201.0691233315</v>
      </c>
      <c r="M266" s="8">
        <f ca="1">IF(AND(E266&gt;10000,Gmden!J265=500,Gmden!K265=500),MAX(0,OFFSET('Fk Abs3'!$E$7,'Abs3'!C266,0)*0.95*E266-L266),0)</f>
        <v>0</v>
      </c>
      <c r="N266" s="25">
        <f ca="1">ROUND(Anteile!$B$31/'Abs3'!$M$2107*'Abs3'!M266,0)</f>
        <v>0</v>
      </c>
      <c r="O266" s="27"/>
      <c r="P266" s="25">
        <f t="shared" ca="1" si="24"/>
        <v>0</v>
      </c>
    </row>
    <row r="267" spans="1:16" x14ac:dyDescent="0.25">
      <c r="A267" s="9">
        <f>Gmden!A266</f>
        <v>20712</v>
      </c>
      <c r="B267" s="9">
        <f t="shared" si="20"/>
        <v>2</v>
      </c>
      <c r="C267" s="9">
        <f t="shared" si="21"/>
        <v>0</v>
      </c>
      <c r="D267" s="7" t="str">
        <f>Gmden!D266</f>
        <v>Fresach</v>
      </c>
      <c r="E267" s="8">
        <f>Gmden!E266</f>
        <v>1251</v>
      </c>
      <c r="F267" s="40">
        <f>Gmden!N266</f>
        <v>0</v>
      </c>
      <c r="G267" s="8">
        <f t="shared" si="22"/>
        <v>0</v>
      </c>
      <c r="H267" s="25">
        <f>ROUND(Anteile!$B$29/'Abs3'!$G$2107*'Abs3'!G267,0)</f>
        <v>0</v>
      </c>
      <c r="I267" s="40">
        <f>Gmden!O266</f>
        <v>0</v>
      </c>
      <c r="J267" s="8">
        <f t="shared" si="23"/>
        <v>0</v>
      </c>
      <c r="K267" s="25">
        <f>ROUND(Anteile!$B$30/'Abs3'!$J$2107*'Abs3'!J267,0)</f>
        <v>0</v>
      </c>
      <c r="L267" s="8">
        <f>Gmden!M266</f>
        <v>1031264.5305623509</v>
      </c>
      <c r="M267" s="8">
        <f ca="1">IF(AND(E267&gt;10000,Gmden!J266=500,Gmden!K266=500),MAX(0,OFFSET('Fk Abs3'!$E$7,'Abs3'!C267,0)*0.95*E267-L267),0)</f>
        <v>0</v>
      </c>
      <c r="N267" s="25">
        <f ca="1">ROUND(Anteile!$B$31/'Abs3'!$M$2107*'Abs3'!M267,0)</f>
        <v>0</v>
      </c>
      <c r="O267" s="27"/>
      <c r="P267" s="25">
        <f t="shared" ca="1" si="24"/>
        <v>0</v>
      </c>
    </row>
    <row r="268" spans="1:16" x14ac:dyDescent="0.25">
      <c r="A268" s="9">
        <f>Gmden!A267</f>
        <v>20713</v>
      </c>
      <c r="B268" s="9">
        <f t="shared" si="20"/>
        <v>2</v>
      </c>
      <c r="C268" s="9">
        <f t="shared" si="21"/>
        <v>0</v>
      </c>
      <c r="D268" s="7" t="str">
        <f>Gmden!D267</f>
        <v>Hohenthurn</v>
      </c>
      <c r="E268" s="8">
        <f>Gmden!E267</f>
        <v>831</v>
      </c>
      <c r="F268" s="40">
        <f>Gmden!N267</f>
        <v>0</v>
      </c>
      <c r="G268" s="8">
        <f t="shared" si="22"/>
        <v>0</v>
      </c>
      <c r="H268" s="25">
        <f>ROUND(Anteile!$B$29/'Abs3'!$G$2107*'Abs3'!G268,0)</f>
        <v>0</v>
      </c>
      <c r="I268" s="40">
        <f>Gmden!O267</f>
        <v>0</v>
      </c>
      <c r="J268" s="8">
        <f t="shared" si="23"/>
        <v>0</v>
      </c>
      <c r="K268" s="25">
        <f>ROUND(Anteile!$B$30/'Abs3'!$J$2107*'Abs3'!J268,0)</f>
        <v>0</v>
      </c>
      <c r="L268" s="8">
        <f>Gmden!M267</f>
        <v>760937.25165324076</v>
      </c>
      <c r="M268" s="8">
        <f ca="1">IF(AND(E268&gt;10000,Gmden!J267=500,Gmden!K267=500),MAX(0,OFFSET('Fk Abs3'!$E$7,'Abs3'!C268,0)*0.95*E268-L268),0)</f>
        <v>0</v>
      </c>
      <c r="N268" s="25">
        <f ca="1">ROUND(Anteile!$B$31/'Abs3'!$M$2107*'Abs3'!M268,0)</f>
        <v>0</v>
      </c>
      <c r="O268" s="27"/>
      <c r="P268" s="25">
        <f t="shared" ca="1" si="24"/>
        <v>0</v>
      </c>
    </row>
    <row r="269" spans="1:16" x14ac:dyDescent="0.25">
      <c r="A269" s="9">
        <f>Gmden!A268</f>
        <v>20719</v>
      </c>
      <c r="B269" s="9">
        <f t="shared" si="20"/>
        <v>2</v>
      </c>
      <c r="C269" s="9">
        <f t="shared" si="21"/>
        <v>0</v>
      </c>
      <c r="D269" s="7" t="str">
        <f>Gmden!D268</f>
        <v>Nötsch im Gailtal</v>
      </c>
      <c r="E269" s="8">
        <f>Gmden!E268</f>
        <v>2229</v>
      </c>
      <c r="F269" s="40">
        <f>Gmden!N268</f>
        <v>0</v>
      </c>
      <c r="G269" s="8">
        <f t="shared" si="22"/>
        <v>0</v>
      </c>
      <c r="H269" s="25">
        <f>ROUND(Anteile!$B$29/'Abs3'!$G$2107*'Abs3'!G269,0)</f>
        <v>0</v>
      </c>
      <c r="I269" s="40">
        <f>Gmden!O268</f>
        <v>0</v>
      </c>
      <c r="J269" s="8">
        <f t="shared" si="23"/>
        <v>0</v>
      </c>
      <c r="K269" s="25">
        <f>ROUND(Anteile!$B$30/'Abs3'!$J$2107*'Abs3'!J269,0)</f>
        <v>0</v>
      </c>
      <c r="L269" s="8">
        <f>Gmden!M268</f>
        <v>2030105.8785885868</v>
      </c>
      <c r="M269" s="8">
        <f ca="1">IF(AND(E269&gt;10000,Gmden!J268=500,Gmden!K268=500),MAX(0,OFFSET('Fk Abs3'!$E$7,'Abs3'!C269,0)*0.95*E269-L269),0)</f>
        <v>0</v>
      </c>
      <c r="N269" s="25">
        <f ca="1">ROUND(Anteile!$B$31/'Abs3'!$M$2107*'Abs3'!M269,0)</f>
        <v>0</v>
      </c>
      <c r="O269" s="27"/>
      <c r="P269" s="25">
        <f t="shared" ca="1" si="24"/>
        <v>0</v>
      </c>
    </row>
    <row r="270" spans="1:16" x14ac:dyDescent="0.25">
      <c r="A270" s="9">
        <f>Gmden!A269</f>
        <v>20720</v>
      </c>
      <c r="B270" s="9">
        <f t="shared" si="20"/>
        <v>2</v>
      </c>
      <c r="C270" s="9">
        <f t="shared" si="21"/>
        <v>0</v>
      </c>
      <c r="D270" s="7" t="str">
        <f>Gmden!D269</f>
        <v>Paternion</v>
      </c>
      <c r="E270" s="8">
        <f>Gmden!E269</f>
        <v>5900</v>
      </c>
      <c r="F270" s="40">
        <f>Gmden!N269</f>
        <v>0</v>
      </c>
      <c r="G270" s="8">
        <f t="shared" si="22"/>
        <v>0</v>
      </c>
      <c r="H270" s="25">
        <f>ROUND(Anteile!$B$29/'Abs3'!$G$2107*'Abs3'!G270,0)</f>
        <v>0</v>
      </c>
      <c r="I270" s="40">
        <f>Gmden!O269</f>
        <v>0</v>
      </c>
      <c r="J270" s="8">
        <f t="shared" si="23"/>
        <v>0</v>
      </c>
      <c r="K270" s="25">
        <f>ROUND(Anteile!$B$30/'Abs3'!$J$2107*'Abs3'!J270,0)</f>
        <v>0</v>
      </c>
      <c r="L270" s="8">
        <f>Gmden!M269</f>
        <v>6043382.7823584378</v>
      </c>
      <c r="M270" s="8">
        <f ca="1">IF(AND(E270&gt;10000,Gmden!J269=500,Gmden!K269=500),MAX(0,OFFSET('Fk Abs3'!$E$7,'Abs3'!C270,0)*0.95*E270-L270),0)</f>
        <v>0</v>
      </c>
      <c r="N270" s="25">
        <f ca="1">ROUND(Anteile!$B$31/'Abs3'!$M$2107*'Abs3'!M270,0)</f>
        <v>0</v>
      </c>
      <c r="O270" s="27"/>
      <c r="P270" s="25">
        <f t="shared" ca="1" si="24"/>
        <v>0</v>
      </c>
    </row>
    <row r="271" spans="1:16" x14ac:dyDescent="0.25">
      <c r="A271" s="9">
        <f>Gmden!A270</f>
        <v>20721</v>
      </c>
      <c r="B271" s="9">
        <f t="shared" si="20"/>
        <v>2</v>
      </c>
      <c r="C271" s="9">
        <f t="shared" si="21"/>
        <v>0</v>
      </c>
      <c r="D271" s="7" t="str">
        <f>Gmden!D270</f>
        <v>Rosegg</v>
      </c>
      <c r="E271" s="8">
        <f>Gmden!E270</f>
        <v>1820</v>
      </c>
      <c r="F271" s="40">
        <f>Gmden!N270</f>
        <v>0</v>
      </c>
      <c r="G271" s="8">
        <f t="shared" si="22"/>
        <v>0</v>
      </c>
      <c r="H271" s="25">
        <f>ROUND(Anteile!$B$29/'Abs3'!$G$2107*'Abs3'!G271,0)</f>
        <v>0</v>
      </c>
      <c r="I271" s="40">
        <f>Gmden!O270</f>
        <v>0</v>
      </c>
      <c r="J271" s="8">
        <f t="shared" si="23"/>
        <v>0</v>
      </c>
      <c r="K271" s="25">
        <f>ROUND(Anteile!$B$30/'Abs3'!$J$2107*'Abs3'!J271,0)</f>
        <v>0</v>
      </c>
      <c r="L271" s="8">
        <f>Gmden!M270</f>
        <v>1647157.1757746148</v>
      </c>
      <c r="M271" s="8">
        <f ca="1">IF(AND(E271&gt;10000,Gmden!J270=500,Gmden!K270=500),MAX(0,OFFSET('Fk Abs3'!$E$7,'Abs3'!C271,0)*0.95*E271-L271),0)</f>
        <v>0</v>
      </c>
      <c r="N271" s="25">
        <f ca="1">ROUND(Anteile!$B$31/'Abs3'!$M$2107*'Abs3'!M271,0)</f>
        <v>0</v>
      </c>
      <c r="O271" s="27"/>
      <c r="P271" s="25">
        <f t="shared" ca="1" si="24"/>
        <v>0</v>
      </c>
    </row>
    <row r="272" spans="1:16" x14ac:dyDescent="0.25">
      <c r="A272" s="9">
        <f>Gmden!A271</f>
        <v>20722</v>
      </c>
      <c r="B272" s="9">
        <f t="shared" si="20"/>
        <v>2</v>
      </c>
      <c r="C272" s="9">
        <f t="shared" si="21"/>
        <v>0</v>
      </c>
      <c r="D272" s="7" t="str">
        <f>Gmden!D271</f>
        <v>St. Jakob im Rosental</v>
      </c>
      <c r="E272" s="8">
        <f>Gmden!E271</f>
        <v>4238</v>
      </c>
      <c r="F272" s="40">
        <f>Gmden!N271</f>
        <v>0</v>
      </c>
      <c r="G272" s="8">
        <f t="shared" si="22"/>
        <v>0</v>
      </c>
      <c r="H272" s="25">
        <f>ROUND(Anteile!$B$29/'Abs3'!$G$2107*'Abs3'!G272,0)</f>
        <v>0</v>
      </c>
      <c r="I272" s="40">
        <f>Gmden!O271</f>
        <v>0</v>
      </c>
      <c r="J272" s="8">
        <f t="shared" si="23"/>
        <v>0</v>
      </c>
      <c r="K272" s="25">
        <f>ROUND(Anteile!$B$30/'Abs3'!$J$2107*'Abs3'!J272,0)</f>
        <v>0</v>
      </c>
      <c r="L272" s="8">
        <f>Gmden!M271</f>
        <v>4004428.6254583537</v>
      </c>
      <c r="M272" s="8">
        <f ca="1">IF(AND(E272&gt;10000,Gmden!J271=500,Gmden!K271=500),MAX(0,OFFSET('Fk Abs3'!$E$7,'Abs3'!C272,0)*0.95*E272-L272),0)</f>
        <v>0</v>
      </c>
      <c r="N272" s="25">
        <f ca="1">ROUND(Anteile!$B$31/'Abs3'!$M$2107*'Abs3'!M272,0)</f>
        <v>0</v>
      </c>
      <c r="O272" s="27"/>
      <c r="P272" s="25">
        <f t="shared" ca="1" si="24"/>
        <v>0</v>
      </c>
    </row>
    <row r="273" spans="1:16" x14ac:dyDescent="0.25">
      <c r="A273" s="9">
        <f>Gmden!A272</f>
        <v>20723</v>
      </c>
      <c r="B273" s="9">
        <f t="shared" si="20"/>
        <v>2</v>
      </c>
      <c r="C273" s="9">
        <f t="shared" si="21"/>
        <v>0</v>
      </c>
      <c r="D273" s="7" t="str">
        <f>Gmden!D272</f>
        <v>Stockenboi</v>
      </c>
      <c r="E273" s="8">
        <f>Gmden!E272</f>
        <v>1641</v>
      </c>
      <c r="F273" s="40">
        <f>Gmden!N272</f>
        <v>0</v>
      </c>
      <c r="G273" s="8">
        <f t="shared" si="22"/>
        <v>0</v>
      </c>
      <c r="H273" s="25">
        <f>ROUND(Anteile!$B$29/'Abs3'!$G$2107*'Abs3'!G273,0)</f>
        <v>0</v>
      </c>
      <c r="I273" s="40">
        <f>Gmden!O272</f>
        <v>0</v>
      </c>
      <c r="J273" s="8">
        <f t="shared" si="23"/>
        <v>0</v>
      </c>
      <c r="K273" s="25">
        <f>ROUND(Anteile!$B$30/'Abs3'!$J$2107*'Abs3'!J273,0)</f>
        <v>0</v>
      </c>
      <c r="L273" s="8">
        <f>Gmden!M272</f>
        <v>1454406.4212311816</v>
      </c>
      <c r="M273" s="8">
        <f ca="1">IF(AND(E273&gt;10000,Gmden!J272=500,Gmden!K272=500),MAX(0,OFFSET('Fk Abs3'!$E$7,'Abs3'!C273,0)*0.95*E273-L273),0)</f>
        <v>0</v>
      </c>
      <c r="N273" s="25">
        <f ca="1">ROUND(Anteile!$B$31/'Abs3'!$M$2107*'Abs3'!M273,0)</f>
        <v>0</v>
      </c>
      <c r="O273" s="27"/>
      <c r="P273" s="25">
        <f t="shared" ca="1" si="24"/>
        <v>0</v>
      </c>
    </row>
    <row r="274" spans="1:16" x14ac:dyDescent="0.25">
      <c r="A274" s="9">
        <f>Gmden!A273</f>
        <v>20724</v>
      </c>
      <c r="B274" s="9">
        <f t="shared" si="20"/>
        <v>2</v>
      </c>
      <c r="C274" s="9">
        <f t="shared" si="21"/>
        <v>0</v>
      </c>
      <c r="D274" s="7" t="str">
        <f>Gmden!D273</f>
        <v>Treffen am Ossiacher See</v>
      </c>
      <c r="E274" s="8">
        <f>Gmden!E273</f>
        <v>4325</v>
      </c>
      <c r="F274" s="40">
        <f>Gmden!N273</f>
        <v>0</v>
      </c>
      <c r="G274" s="8">
        <f t="shared" si="22"/>
        <v>0</v>
      </c>
      <c r="H274" s="25">
        <f>ROUND(Anteile!$B$29/'Abs3'!$G$2107*'Abs3'!G274,0)</f>
        <v>0</v>
      </c>
      <c r="I274" s="40">
        <f>Gmden!O273</f>
        <v>0</v>
      </c>
      <c r="J274" s="8">
        <f t="shared" si="23"/>
        <v>0</v>
      </c>
      <c r="K274" s="25">
        <f>ROUND(Anteile!$B$30/'Abs3'!$J$2107*'Abs3'!J274,0)</f>
        <v>0</v>
      </c>
      <c r="L274" s="8">
        <f>Gmden!M273</f>
        <v>4799479.5317752548</v>
      </c>
      <c r="M274" s="8">
        <f ca="1">IF(AND(E274&gt;10000,Gmden!J273=500,Gmden!K273=500),MAX(0,OFFSET('Fk Abs3'!$E$7,'Abs3'!C274,0)*0.95*E274-L274),0)</f>
        <v>0</v>
      </c>
      <c r="N274" s="25">
        <f ca="1">ROUND(Anteile!$B$31/'Abs3'!$M$2107*'Abs3'!M274,0)</f>
        <v>0</v>
      </c>
      <c r="O274" s="27"/>
      <c r="P274" s="25">
        <f t="shared" ca="1" si="24"/>
        <v>0</v>
      </c>
    </row>
    <row r="275" spans="1:16" x14ac:dyDescent="0.25">
      <c r="A275" s="9">
        <f>Gmden!A274</f>
        <v>20725</v>
      </c>
      <c r="B275" s="9">
        <f t="shared" si="20"/>
        <v>2</v>
      </c>
      <c r="C275" s="9">
        <f t="shared" si="21"/>
        <v>0</v>
      </c>
      <c r="D275" s="7" t="str">
        <f>Gmden!D274</f>
        <v>Velden am Wörther See</v>
      </c>
      <c r="E275" s="8">
        <f>Gmden!E274</f>
        <v>8791</v>
      </c>
      <c r="F275" s="40">
        <f>Gmden!N274</f>
        <v>0</v>
      </c>
      <c r="G275" s="8">
        <f t="shared" si="22"/>
        <v>0</v>
      </c>
      <c r="H275" s="25">
        <f>ROUND(Anteile!$B$29/'Abs3'!$G$2107*'Abs3'!G275,0)</f>
        <v>0</v>
      </c>
      <c r="I275" s="40">
        <f>Gmden!O274</f>
        <v>0</v>
      </c>
      <c r="J275" s="8">
        <f t="shared" si="23"/>
        <v>0</v>
      </c>
      <c r="K275" s="25">
        <f>ROUND(Anteile!$B$30/'Abs3'!$J$2107*'Abs3'!J275,0)</f>
        <v>0</v>
      </c>
      <c r="L275" s="8">
        <f>Gmden!M274</f>
        <v>10166547.819872152</v>
      </c>
      <c r="M275" s="8">
        <f ca="1">IF(AND(E275&gt;10000,Gmden!J274=500,Gmden!K274=500),MAX(0,OFFSET('Fk Abs3'!$E$7,'Abs3'!C275,0)*0.95*E275-L275),0)</f>
        <v>0</v>
      </c>
      <c r="N275" s="25">
        <f ca="1">ROUND(Anteile!$B$31/'Abs3'!$M$2107*'Abs3'!M275,0)</f>
        <v>0</v>
      </c>
      <c r="O275" s="27"/>
      <c r="P275" s="25">
        <f t="shared" ca="1" si="24"/>
        <v>0</v>
      </c>
    </row>
    <row r="276" spans="1:16" x14ac:dyDescent="0.25">
      <c r="A276" s="9">
        <f>Gmden!A275</f>
        <v>20726</v>
      </c>
      <c r="B276" s="9">
        <f t="shared" si="20"/>
        <v>2</v>
      </c>
      <c r="C276" s="9">
        <f t="shared" si="21"/>
        <v>0</v>
      </c>
      <c r="D276" s="7" t="str">
        <f>Gmden!D275</f>
        <v>Weißenstein</v>
      </c>
      <c r="E276" s="8">
        <f>Gmden!E275</f>
        <v>2963</v>
      </c>
      <c r="F276" s="40">
        <f>Gmden!N275</f>
        <v>0</v>
      </c>
      <c r="G276" s="8">
        <f t="shared" si="22"/>
        <v>0</v>
      </c>
      <c r="H276" s="25">
        <f>ROUND(Anteile!$B$29/'Abs3'!$G$2107*'Abs3'!G276,0)</f>
        <v>0</v>
      </c>
      <c r="I276" s="40">
        <f>Gmden!O275</f>
        <v>0</v>
      </c>
      <c r="J276" s="8">
        <f t="shared" si="23"/>
        <v>0</v>
      </c>
      <c r="K276" s="25">
        <f>ROUND(Anteile!$B$30/'Abs3'!$J$2107*'Abs3'!J276,0)</f>
        <v>0</v>
      </c>
      <c r="L276" s="8">
        <f>Gmden!M275</f>
        <v>3529145.1304150703</v>
      </c>
      <c r="M276" s="8">
        <f ca="1">IF(AND(E276&gt;10000,Gmden!J275=500,Gmden!K275=500),MAX(0,OFFSET('Fk Abs3'!$E$7,'Abs3'!C276,0)*0.95*E276-L276),0)</f>
        <v>0</v>
      </c>
      <c r="N276" s="25">
        <f ca="1">ROUND(Anteile!$B$31/'Abs3'!$M$2107*'Abs3'!M276,0)</f>
        <v>0</v>
      </c>
      <c r="O276" s="27"/>
      <c r="P276" s="25">
        <f t="shared" ca="1" si="24"/>
        <v>0</v>
      </c>
    </row>
    <row r="277" spans="1:16" x14ac:dyDescent="0.25">
      <c r="A277" s="9">
        <f>Gmden!A276</f>
        <v>20727</v>
      </c>
      <c r="B277" s="9">
        <f t="shared" si="20"/>
        <v>2</v>
      </c>
      <c r="C277" s="9">
        <f t="shared" si="21"/>
        <v>0</v>
      </c>
      <c r="D277" s="7" t="str">
        <f>Gmden!D276</f>
        <v>Wernberg</v>
      </c>
      <c r="E277" s="8">
        <f>Gmden!E276</f>
        <v>5517</v>
      </c>
      <c r="F277" s="40">
        <f>Gmden!N276</f>
        <v>0</v>
      </c>
      <c r="G277" s="8">
        <f t="shared" si="22"/>
        <v>0</v>
      </c>
      <c r="H277" s="25">
        <f>ROUND(Anteile!$B$29/'Abs3'!$G$2107*'Abs3'!G277,0)</f>
        <v>0</v>
      </c>
      <c r="I277" s="40">
        <f>Gmden!O276</f>
        <v>0</v>
      </c>
      <c r="J277" s="8">
        <f t="shared" si="23"/>
        <v>0</v>
      </c>
      <c r="K277" s="25">
        <f>ROUND(Anteile!$B$30/'Abs3'!$J$2107*'Abs3'!J277,0)</f>
        <v>0</v>
      </c>
      <c r="L277" s="8">
        <f>Gmden!M276</f>
        <v>5493887.1674312511</v>
      </c>
      <c r="M277" s="8">
        <f ca="1">IF(AND(E277&gt;10000,Gmden!J276=500,Gmden!K276=500),MAX(0,OFFSET('Fk Abs3'!$E$7,'Abs3'!C277,0)*0.95*E277-L277),0)</f>
        <v>0</v>
      </c>
      <c r="N277" s="25">
        <f ca="1">ROUND(Anteile!$B$31/'Abs3'!$M$2107*'Abs3'!M277,0)</f>
        <v>0</v>
      </c>
      <c r="O277" s="27"/>
      <c r="P277" s="25">
        <f t="shared" ca="1" si="24"/>
        <v>0</v>
      </c>
    </row>
    <row r="278" spans="1:16" x14ac:dyDescent="0.25">
      <c r="A278" s="9">
        <f>Gmden!A277</f>
        <v>20801</v>
      </c>
      <c r="B278" s="9">
        <f t="shared" si="20"/>
        <v>2</v>
      </c>
      <c r="C278" s="9">
        <f t="shared" si="21"/>
        <v>0</v>
      </c>
      <c r="D278" s="7" t="str">
        <f>Gmden!D277</f>
        <v>Bleiburg</v>
      </c>
      <c r="E278" s="8">
        <f>Gmden!E277</f>
        <v>4019</v>
      </c>
      <c r="F278" s="40">
        <f>Gmden!N277</f>
        <v>0</v>
      </c>
      <c r="G278" s="8">
        <f t="shared" si="22"/>
        <v>0</v>
      </c>
      <c r="H278" s="25">
        <f>ROUND(Anteile!$B$29/'Abs3'!$G$2107*'Abs3'!G278,0)</f>
        <v>0</v>
      </c>
      <c r="I278" s="40">
        <f>Gmden!O277</f>
        <v>0</v>
      </c>
      <c r="J278" s="8">
        <f t="shared" si="23"/>
        <v>0</v>
      </c>
      <c r="K278" s="25">
        <f>ROUND(Anteile!$B$30/'Abs3'!$J$2107*'Abs3'!J278,0)</f>
        <v>0</v>
      </c>
      <c r="L278" s="8">
        <f>Gmden!M277</f>
        <v>4036248.4276530291</v>
      </c>
      <c r="M278" s="8">
        <f ca="1">IF(AND(E278&gt;10000,Gmden!J277=500,Gmden!K277=500),MAX(0,OFFSET('Fk Abs3'!$E$7,'Abs3'!C278,0)*0.95*E278-L278),0)</f>
        <v>0</v>
      </c>
      <c r="N278" s="25">
        <f ca="1">ROUND(Anteile!$B$31/'Abs3'!$M$2107*'Abs3'!M278,0)</f>
        <v>0</v>
      </c>
      <c r="O278" s="27"/>
      <c r="P278" s="25">
        <f t="shared" ca="1" si="24"/>
        <v>0</v>
      </c>
    </row>
    <row r="279" spans="1:16" x14ac:dyDescent="0.25">
      <c r="A279" s="9">
        <f>Gmden!A278</f>
        <v>20802</v>
      </c>
      <c r="B279" s="9">
        <f t="shared" si="20"/>
        <v>2</v>
      </c>
      <c r="C279" s="9">
        <f t="shared" si="21"/>
        <v>0</v>
      </c>
      <c r="D279" s="7" t="str">
        <f>Gmden!D278</f>
        <v>Diex</v>
      </c>
      <c r="E279" s="8">
        <f>Gmden!E278</f>
        <v>798</v>
      </c>
      <c r="F279" s="40">
        <f>Gmden!N278</f>
        <v>0</v>
      </c>
      <c r="G279" s="8">
        <f t="shared" si="22"/>
        <v>0</v>
      </c>
      <c r="H279" s="25">
        <f>ROUND(Anteile!$B$29/'Abs3'!$G$2107*'Abs3'!G279,0)</f>
        <v>0</v>
      </c>
      <c r="I279" s="40">
        <f>Gmden!O278</f>
        <v>0</v>
      </c>
      <c r="J279" s="8">
        <f t="shared" si="23"/>
        <v>0</v>
      </c>
      <c r="K279" s="25">
        <f>ROUND(Anteile!$B$30/'Abs3'!$J$2107*'Abs3'!J279,0)</f>
        <v>0</v>
      </c>
      <c r="L279" s="8">
        <f>Gmden!M278</f>
        <v>689699.70865948941</v>
      </c>
      <c r="M279" s="8">
        <f ca="1">IF(AND(E279&gt;10000,Gmden!J278=500,Gmden!K278=500),MAX(0,OFFSET('Fk Abs3'!$E$7,'Abs3'!C279,0)*0.95*E279-L279),0)</f>
        <v>0</v>
      </c>
      <c r="N279" s="25">
        <f ca="1">ROUND(Anteile!$B$31/'Abs3'!$M$2107*'Abs3'!M279,0)</f>
        <v>0</v>
      </c>
      <c r="O279" s="27"/>
      <c r="P279" s="25">
        <f t="shared" ca="1" si="24"/>
        <v>0</v>
      </c>
    </row>
    <row r="280" spans="1:16" x14ac:dyDescent="0.25">
      <c r="A280" s="9">
        <f>Gmden!A279</f>
        <v>20803</v>
      </c>
      <c r="B280" s="9">
        <f t="shared" si="20"/>
        <v>2</v>
      </c>
      <c r="C280" s="9">
        <f t="shared" si="21"/>
        <v>0</v>
      </c>
      <c r="D280" s="7" t="str">
        <f>Gmden!D279</f>
        <v>Eberndorf</v>
      </c>
      <c r="E280" s="8">
        <f>Gmden!E279</f>
        <v>5865</v>
      </c>
      <c r="F280" s="40">
        <f>Gmden!N279</f>
        <v>0</v>
      </c>
      <c r="G280" s="8">
        <f t="shared" si="22"/>
        <v>0</v>
      </c>
      <c r="H280" s="25">
        <f>ROUND(Anteile!$B$29/'Abs3'!$G$2107*'Abs3'!G280,0)</f>
        <v>0</v>
      </c>
      <c r="I280" s="40">
        <f>Gmden!O279</f>
        <v>0</v>
      </c>
      <c r="J280" s="8">
        <f t="shared" si="23"/>
        <v>0</v>
      </c>
      <c r="K280" s="25">
        <f>ROUND(Anteile!$B$30/'Abs3'!$J$2107*'Abs3'!J280,0)</f>
        <v>0</v>
      </c>
      <c r="L280" s="8">
        <f>Gmden!M279</f>
        <v>5936986.7802574923</v>
      </c>
      <c r="M280" s="8">
        <f ca="1">IF(AND(E280&gt;10000,Gmden!J279=500,Gmden!K279=500),MAX(0,OFFSET('Fk Abs3'!$E$7,'Abs3'!C280,0)*0.95*E280-L280),0)</f>
        <v>0</v>
      </c>
      <c r="N280" s="25">
        <f ca="1">ROUND(Anteile!$B$31/'Abs3'!$M$2107*'Abs3'!M280,0)</f>
        <v>0</v>
      </c>
      <c r="O280" s="27"/>
      <c r="P280" s="25">
        <f t="shared" ca="1" si="24"/>
        <v>0</v>
      </c>
    </row>
    <row r="281" spans="1:16" x14ac:dyDescent="0.25">
      <c r="A281" s="9">
        <f>Gmden!A280</f>
        <v>20804</v>
      </c>
      <c r="B281" s="9">
        <f t="shared" si="20"/>
        <v>2</v>
      </c>
      <c r="C281" s="9">
        <f t="shared" si="21"/>
        <v>0</v>
      </c>
      <c r="D281" s="7" t="str">
        <f>Gmden!D280</f>
        <v>Eisenkappel-Vellach</v>
      </c>
      <c r="E281" s="8">
        <f>Gmden!E280</f>
        <v>2388</v>
      </c>
      <c r="F281" s="40">
        <f>Gmden!N280</f>
        <v>0</v>
      </c>
      <c r="G281" s="8">
        <f t="shared" si="22"/>
        <v>0</v>
      </c>
      <c r="H281" s="25">
        <f>ROUND(Anteile!$B$29/'Abs3'!$G$2107*'Abs3'!G281,0)</f>
        <v>0</v>
      </c>
      <c r="I281" s="40">
        <f>Gmden!O280</f>
        <v>0</v>
      </c>
      <c r="J281" s="8">
        <f t="shared" si="23"/>
        <v>0</v>
      </c>
      <c r="K281" s="25">
        <f>ROUND(Anteile!$B$30/'Abs3'!$J$2107*'Abs3'!J281,0)</f>
        <v>0</v>
      </c>
      <c r="L281" s="8">
        <f>Gmden!M280</f>
        <v>2286583.5380685329</v>
      </c>
      <c r="M281" s="8">
        <f ca="1">IF(AND(E281&gt;10000,Gmden!J280=500,Gmden!K280=500),MAX(0,OFFSET('Fk Abs3'!$E$7,'Abs3'!C281,0)*0.95*E281-L281),0)</f>
        <v>0</v>
      </c>
      <c r="N281" s="25">
        <f ca="1">ROUND(Anteile!$B$31/'Abs3'!$M$2107*'Abs3'!M281,0)</f>
        <v>0</v>
      </c>
      <c r="O281" s="27"/>
      <c r="P281" s="25">
        <f t="shared" ca="1" si="24"/>
        <v>0</v>
      </c>
    </row>
    <row r="282" spans="1:16" x14ac:dyDescent="0.25">
      <c r="A282" s="9">
        <f>Gmden!A281</f>
        <v>20805</v>
      </c>
      <c r="B282" s="9">
        <f t="shared" si="20"/>
        <v>2</v>
      </c>
      <c r="C282" s="9">
        <f t="shared" si="21"/>
        <v>0</v>
      </c>
      <c r="D282" s="7" t="str">
        <f>Gmden!D281</f>
        <v>Feistritz ob Bleiburg</v>
      </c>
      <c r="E282" s="8">
        <f>Gmden!E281</f>
        <v>2117</v>
      </c>
      <c r="F282" s="40">
        <f>Gmden!N281</f>
        <v>0</v>
      </c>
      <c r="G282" s="8">
        <f t="shared" si="22"/>
        <v>0</v>
      </c>
      <c r="H282" s="25">
        <f>ROUND(Anteile!$B$29/'Abs3'!$G$2107*'Abs3'!G282,0)</f>
        <v>0</v>
      </c>
      <c r="I282" s="40">
        <f>Gmden!O281</f>
        <v>0</v>
      </c>
      <c r="J282" s="8">
        <f t="shared" si="23"/>
        <v>0</v>
      </c>
      <c r="K282" s="25">
        <f>ROUND(Anteile!$B$30/'Abs3'!$J$2107*'Abs3'!J282,0)</f>
        <v>0</v>
      </c>
      <c r="L282" s="8">
        <f>Gmden!M281</f>
        <v>5324029.8378563989</v>
      </c>
      <c r="M282" s="8">
        <f ca="1">IF(AND(E282&gt;10000,Gmden!J281=500,Gmden!K281=500),MAX(0,OFFSET('Fk Abs3'!$E$7,'Abs3'!C282,0)*0.95*E282-L282),0)</f>
        <v>0</v>
      </c>
      <c r="N282" s="25">
        <f ca="1">ROUND(Anteile!$B$31/'Abs3'!$M$2107*'Abs3'!M282,0)</f>
        <v>0</v>
      </c>
      <c r="O282" s="27"/>
      <c r="P282" s="25">
        <f t="shared" ca="1" si="24"/>
        <v>0</v>
      </c>
    </row>
    <row r="283" spans="1:16" x14ac:dyDescent="0.25">
      <c r="A283" s="9">
        <f>Gmden!A282</f>
        <v>20806</v>
      </c>
      <c r="B283" s="9">
        <f t="shared" si="20"/>
        <v>2</v>
      </c>
      <c r="C283" s="9">
        <f t="shared" si="21"/>
        <v>0</v>
      </c>
      <c r="D283" s="7" t="str">
        <f>Gmden!D282</f>
        <v>Gallizien</v>
      </c>
      <c r="E283" s="8">
        <f>Gmden!E282</f>
        <v>1782</v>
      </c>
      <c r="F283" s="40">
        <f>Gmden!N282</f>
        <v>0</v>
      </c>
      <c r="G283" s="8">
        <f t="shared" si="22"/>
        <v>0</v>
      </c>
      <c r="H283" s="25">
        <f>ROUND(Anteile!$B$29/'Abs3'!$G$2107*'Abs3'!G283,0)</f>
        <v>0</v>
      </c>
      <c r="I283" s="40">
        <f>Gmden!O282</f>
        <v>0</v>
      </c>
      <c r="J283" s="8">
        <f t="shared" si="23"/>
        <v>0</v>
      </c>
      <c r="K283" s="25">
        <f>ROUND(Anteile!$B$30/'Abs3'!$J$2107*'Abs3'!J283,0)</f>
        <v>0</v>
      </c>
      <c r="L283" s="8">
        <f>Gmden!M282</f>
        <v>1521801.8159498596</v>
      </c>
      <c r="M283" s="8">
        <f ca="1">IF(AND(E283&gt;10000,Gmden!J282=500,Gmden!K282=500),MAX(0,OFFSET('Fk Abs3'!$E$7,'Abs3'!C283,0)*0.95*E283-L283),0)</f>
        <v>0</v>
      </c>
      <c r="N283" s="25">
        <f ca="1">ROUND(Anteile!$B$31/'Abs3'!$M$2107*'Abs3'!M283,0)</f>
        <v>0</v>
      </c>
      <c r="O283" s="27"/>
      <c r="P283" s="25">
        <f t="shared" ca="1" si="24"/>
        <v>0</v>
      </c>
    </row>
    <row r="284" spans="1:16" x14ac:dyDescent="0.25">
      <c r="A284" s="9">
        <f>Gmden!A283</f>
        <v>20807</v>
      </c>
      <c r="B284" s="9">
        <f t="shared" si="20"/>
        <v>2</v>
      </c>
      <c r="C284" s="9">
        <f t="shared" si="21"/>
        <v>0</v>
      </c>
      <c r="D284" s="7" t="str">
        <f>Gmden!D283</f>
        <v>Globasnitz</v>
      </c>
      <c r="E284" s="8">
        <f>Gmden!E283</f>
        <v>1605</v>
      </c>
      <c r="F284" s="40">
        <f>Gmden!N283</f>
        <v>0</v>
      </c>
      <c r="G284" s="8">
        <f t="shared" si="22"/>
        <v>0</v>
      </c>
      <c r="H284" s="25">
        <f>ROUND(Anteile!$B$29/'Abs3'!$G$2107*'Abs3'!G284,0)</f>
        <v>0</v>
      </c>
      <c r="I284" s="40">
        <f>Gmden!O283</f>
        <v>0</v>
      </c>
      <c r="J284" s="8">
        <f t="shared" si="23"/>
        <v>0</v>
      </c>
      <c r="K284" s="25">
        <f>ROUND(Anteile!$B$30/'Abs3'!$J$2107*'Abs3'!J284,0)</f>
        <v>0</v>
      </c>
      <c r="L284" s="8">
        <f>Gmden!M283</f>
        <v>1350597.7074661702</v>
      </c>
      <c r="M284" s="8">
        <f ca="1">IF(AND(E284&gt;10000,Gmden!J283=500,Gmden!K283=500),MAX(0,OFFSET('Fk Abs3'!$E$7,'Abs3'!C284,0)*0.95*E284-L284),0)</f>
        <v>0</v>
      </c>
      <c r="N284" s="25">
        <f ca="1">ROUND(Anteile!$B$31/'Abs3'!$M$2107*'Abs3'!M284,0)</f>
        <v>0</v>
      </c>
      <c r="O284" s="27"/>
      <c r="P284" s="25">
        <f t="shared" ca="1" si="24"/>
        <v>0</v>
      </c>
    </row>
    <row r="285" spans="1:16" x14ac:dyDescent="0.25">
      <c r="A285" s="9">
        <f>Gmden!A284</f>
        <v>20808</v>
      </c>
      <c r="B285" s="9">
        <f t="shared" si="20"/>
        <v>2</v>
      </c>
      <c r="C285" s="9">
        <f t="shared" si="21"/>
        <v>0</v>
      </c>
      <c r="D285" s="7" t="str">
        <f>Gmden!D284</f>
        <v>Griffen</v>
      </c>
      <c r="E285" s="8">
        <f>Gmden!E284</f>
        <v>3524</v>
      </c>
      <c r="F285" s="40">
        <f>Gmden!N284</f>
        <v>0</v>
      </c>
      <c r="G285" s="8">
        <f t="shared" si="22"/>
        <v>0</v>
      </c>
      <c r="H285" s="25">
        <f>ROUND(Anteile!$B$29/'Abs3'!$G$2107*'Abs3'!G285,0)</f>
        <v>0</v>
      </c>
      <c r="I285" s="40">
        <f>Gmden!O284</f>
        <v>0</v>
      </c>
      <c r="J285" s="8">
        <f t="shared" si="23"/>
        <v>0</v>
      </c>
      <c r="K285" s="25">
        <f>ROUND(Anteile!$B$30/'Abs3'!$J$2107*'Abs3'!J285,0)</f>
        <v>0</v>
      </c>
      <c r="L285" s="8">
        <f>Gmden!M284</f>
        <v>3872305.2702110116</v>
      </c>
      <c r="M285" s="8">
        <f ca="1">IF(AND(E285&gt;10000,Gmden!J284=500,Gmden!K284=500),MAX(0,OFFSET('Fk Abs3'!$E$7,'Abs3'!C285,0)*0.95*E285-L285),0)</f>
        <v>0</v>
      </c>
      <c r="N285" s="25">
        <f ca="1">ROUND(Anteile!$B$31/'Abs3'!$M$2107*'Abs3'!M285,0)</f>
        <v>0</v>
      </c>
      <c r="O285" s="27"/>
      <c r="P285" s="25">
        <f t="shared" ca="1" si="24"/>
        <v>0</v>
      </c>
    </row>
    <row r="286" spans="1:16" x14ac:dyDescent="0.25">
      <c r="A286" s="9">
        <f>Gmden!A285</f>
        <v>20810</v>
      </c>
      <c r="B286" s="9">
        <f t="shared" si="20"/>
        <v>2</v>
      </c>
      <c r="C286" s="9">
        <f t="shared" si="21"/>
        <v>0</v>
      </c>
      <c r="D286" s="7" t="str">
        <f>Gmden!D285</f>
        <v>Neuhaus</v>
      </c>
      <c r="E286" s="8">
        <f>Gmden!E285</f>
        <v>1041</v>
      </c>
      <c r="F286" s="40">
        <f>Gmden!N285</f>
        <v>0</v>
      </c>
      <c r="G286" s="8">
        <f t="shared" si="22"/>
        <v>0</v>
      </c>
      <c r="H286" s="25">
        <f>ROUND(Anteile!$B$29/'Abs3'!$G$2107*'Abs3'!G286,0)</f>
        <v>0</v>
      </c>
      <c r="I286" s="40">
        <f>Gmden!O285</f>
        <v>0</v>
      </c>
      <c r="J286" s="8">
        <f t="shared" si="23"/>
        <v>0</v>
      </c>
      <c r="K286" s="25">
        <f>ROUND(Anteile!$B$30/'Abs3'!$J$2107*'Abs3'!J286,0)</f>
        <v>0</v>
      </c>
      <c r="L286" s="8">
        <f>Gmden!M285</f>
        <v>883754.22648206563</v>
      </c>
      <c r="M286" s="8">
        <f ca="1">IF(AND(E286&gt;10000,Gmden!J285=500,Gmden!K285=500),MAX(0,OFFSET('Fk Abs3'!$E$7,'Abs3'!C286,0)*0.95*E286-L286),0)</f>
        <v>0</v>
      </c>
      <c r="N286" s="25">
        <f ca="1">ROUND(Anteile!$B$31/'Abs3'!$M$2107*'Abs3'!M286,0)</f>
        <v>0</v>
      </c>
      <c r="O286" s="27"/>
      <c r="P286" s="25">
        <f t="shared" ca="1" si="24"/>
        <v>0</v>
      </c>
    </row>
    <row r="287" spans="1:16" x14ac:dyDescent="0.25">
      <c r="A287" s="9">
        <f>Gmden!A286</f>
        <v>20812</v>
      </c>
      <c r="B287" s="9">
        <f t="shared" si="20"/>
        <v>2</v>
      </c>
      <c r="C287" s="9">
        <f t="shared" si="21"/>
        <v>0</v>
      </c>
      <c r="D287" s="7" t="str">
        <f>Gmden!D286</f>
        <v>Ruden</v>
      </c>
      <c r="E287" s="8">
        <f>Gmden!E286</f>
        <v>1542</v>
      </c>
      <c r="F287" s="40">
        <f>Gmden!N286</f>
        <v>0</v>
      </c>
      <c r="G287" s="8">
        <f t="shared" si="22"/>
        <v>0</v>
      </c>
      <c r="H287" s="25">
        <f>ROUND(Anteile!$B$29/'Abs3'!$G$2107*'Abs3'!G287,0)</f>
        <v>0</v>
      </c>
      <c r="I287" s="40">
        <f>Gmden!O286</f>
        <v>0</v>
      </c>
      <c r="J287" s="8">
        <f t="shared" si="23"/>
        <v>0</v>
      </c>
      <c r="K287" s="25">
        <f>ROUND(Anteile!$B$30/'Abs3'!$J$2107*'Abs3'!J287,0)</f>
        <v>0</v>
      </c>
      <c r="L287" s="8">
        <f>Gmden!M286</f>
        <v>1565783.8827410487</v>
      </c>
      <c r="M287" s="8">
        <f ca="1">IF(AND(E287&gt;10000,Gmden!J286=500,Gmden!K286=500),MAX(0,OFFSET('Fk Abs3'!$E$7,'Abs3'!C287,0)*0.95*E287-L287),0)</f>
        <v>0</v>
      </c>
      <c r="N287" s="25">
        <f ca="1">ROUND(Anteile!$B$31/'Abs3'!$M$2107*'Abs3'!M287,0)</f>
        <v>0</v>
      </c>
      <c r="O287" s="27"/>
      <c r="P287" s="25">
        <f t="shared" ca="1" si="24"/>
        <v>0</v>
      </c>
    </row>
    <row r="288" spans="1:16" x14ac:dyDescent="0.25">
      <c r="A288" s="9">
        <f>Gmden!A287</f>
        <v>20813</v>
      </c>
      <c r="B288" s="9">
        <f t="shared" si="20"/>
        <v>2</v>
      </c>
      <c r="C288" s="9">
        <f t="shared" si="21"/>
        <v>0</v>
      </c>
      <c r="D288" s="7" t="str">
        <f>Gmden!D287</f>
        <v>St. Kanzian am Klopeiner See</v>
      </c>
      <c r="E288" s="8">
        <f>Gmden!E287</f>
        <v>4413</v>
      </c>
      <c r="F288" s="40">
        <f>Gmden!N287</f>
        <v>0</v>
      </c>
      <c r="G288" s="8">
        <f t="shared" si="22"/>
        <v>0</v>
      </c>
      <c r="H288" s="25">
        <f>ROUND(Anteile!$B$29/'Abs3'!$G$2107*'Abs3'!G288,0)</f>
        <v>0</v>
      </c>
      <c r="I288" s="40">
        <f>Gmden!O287</f>
        <v>0</v>
      </c>
      <c r="J288" s="8">
        <f t="shared" si="23"/>
        <v>0</v>
      </c>
      <c r="K288" s="25">
        <f>ROUND(Anteile!$B$30/'Abs3'!$J$2107*'Abs3'!J288,0)</f>
        <v>0</v>
      </c>
      <c r="L288" s="8">
        <f>Gmden!M287</f>
        <v>5101041.0882165544</v>
      </c>
      <c r="M288" s="8">
        <f ca="1">IF(AND(E288&gt;10000,Gmden!J287=500,Gmden!K287=500),MAX(0,OFFSET('Fk Abs3'!$E$7,'Abs3'!C288,0)*0.95*E288-L288),0)</f>
        <v>0</v>
      </c>
      <c r="N288" s="25">
        <f ca="1">ROUND(Anteile!$B$31/'Abs3'!$M$2107*'Abs3'!M288,0)</f>
        <v>0</v>
      </c>
      <c r="O288" s="27"/>
      <c r="P288" s="25">
        <f t="shared" ca="1" si="24"/>
        <v>0</v>
      </c>
    </row>
    <row r="289" spans="1:16" x14ac:dyDescent="0.25">
      <c r="A289" s="9">
        <f>Gmden!A288</f>
        <v>20815</v>
      </c>
      <c r="B289" s="9">
        <f t="shared" si="20"/>
        <v>2</v>
      </c>
      <c r="C289" s="9">
        <f t="shared" si="21"/>
        <v>0</v>
      </c>
      <c r="D289" s="7" t="str">
        <f>Gmden!D288</f>
        <v>Sittersdorf</v>
      </c>
      <c r="E289" s="8">
        <f>Gmden!E288</f>
        <v>2018</v>
      </c>
      <c r="F289" s="40">
        <f>Gmden!N288</f>
        <v>0</v>
      </c>
      <c r="G289" s="8">
        <f t="shared" si="22"/>
        <v>0</v>
      </c>
      <c r="H289" s="25">
        <f>ROUND(Anteile!$B$29/'Abs3'!$G$2107*'Abs3'!G289,0)</f>
        <v>0</v>
      </c>
      <c r="I289" s="40">
        <f>Gmden!O288</f>
        <v>0</v>
      </c>
      <c r="J289" s="8">
        <f t="shared" si="23"/>
        <v>0</v>
      </c>
      <c r="K289" s="25">
        <f>ROUND(Anteile!$B$30/'Abs3'!$J$2107*'Abs3'!J289,0)</f>
        <v>0</v>
      </c>
      <c r="L289" s="8">
        <f>Gmden!M288</f>
        <v>1899235.3452860801</v>
      </c>
      <c r="M289" s="8">
        <f ca="1">IF(AND(E289&gt;10000,Gmden!J288=500,Gmden!K288=500),MAX(0,OFFSET('Fk Abs3'!$E$7,'Abs3'!C289,0)*0.95*E289-L289),0)</f>
        <v>0</v>
      </c>
      <c r="N289" s="25">
        <f ca="1">ROUND(Anteile!$B$31/'Abs3'!$M$2107*'Abs3'!M289,0)</f>
        <v>0</v>
      </c>
      <c r="O289" s="27"/>
      <c r="P289" s="25">
        <f t="shared" ca="1" si="24"/>
        <v>0</v>
      </c>
    </row>
    <row r="290" spans="1:16" x14ac:dyDescent="0.25">
      <c r="A290" s="9">
        <f>Gmden!A289</f>
        <v>20817</v>
      </c>
      <c r="B290" s="9">
        <f t="shared" si="20"/>
        <v>2</v>
      </c>
      <c r="C290" s="9">
        <f t="shared" si="21"/>
        <v>1</v>
      </c>
      <c r="D290" s="7" t="str">
        <f>Gmden!D289</f>
        <v>Völkermarkt</v>
      </c>
      <c r="E290" s="8">
        <f>Gmden!E289</f>
        <v>10970</v>
      </c>
      <c r="F290" s="40">
        <f>Gmden!N289</f>
        <v>0</v>
      </c>
      <c r="G290" s="8">
        <f t="shared" si="22"/>
        <v>0</v>
      </c>
      <c r="H290" s="25">
        <f>ROUND(Anteile!$B$29/'Abs3'!$G$2107*'Abs3'!G290,0)</f>
        <v>0</v>
      </c>
      <c r="I290" s="40">
        <f>Gmden!O289</f>
        <v>0</v>
      </c>
      <c r="J290" s="8">
        <f t="shared" si="23"/>
        <v>0</v>
      </c>
      <c r="K290" s="25">
        <f>ROUND(Anteile!$B$30/'Abs3'!$J$2107*'Abs3'!J290,0)</f>
        <v>0</v>
      </c>
      <c r="L290" s="8">
        <f>Gmden!M289</f>
        <v>13643508.957641156</v>
      </c>
      <c r="M290" s="8">
        <f ca="1">IF(AND(E290&gt;10000,Gmden!J289=500,Gmden!K289=500),MAX(0,OFFSET('Fk Abs3'!$E$7,'Abs3'!C290,0)*0.95*E290-L290),0)</f>
        <v>1251848.0109575223</v>
      </c>
      <c r="N290" s="25">
        <f ca="1">ROUND(Anteile!$B$31/'Abs3'!$M$2107*'Abs3'!M290,0)</f>
        <v>35935</v>
      </c>
      <c r="O290" s="27"/>
      <c r="P290" s="25">
        <f t="shared" ca="1" si="24"/>
        <v>35935</v>
      </c>
    </row>
    <row r="291" spans="1:16" x14ac:dyDescent="0.25">
      <c r="A291" s="9">
        <f>Gmden!A290</f>
        <v>20901</v>
      </c>
      <c r="B291" s="9">
        <f t="shared" si="20"/>
        <v>2</v>
      </c>
      <c r="C291" s="9">
        <f t="shared" si="21"/>
        <v>0</v>
      </c>
      <c r="D291" s="7" t="str">
        <f>Gmden!D290</f>
        <v>Bad St. Leonhard im Lavanttal</v>
      </c>
      <c r="E291" s="8">
        <f>Gmden!E290</f>
        <v>4388</v>
      </c>
      <c r="F291" s="40">
        <f>Gmden!N290</f>
        <v>0</v>
      </c>
      <c r="G291" s="8">
        <f t="shared" si="22"/>
        <v>0</v>
      </c>
      <c r="H291" s="25">
        <f>ROUND(Anteile!$B$29/'Abs3'!$G$2107*'Abs3'!G291,0)</f>
        <v>0</v>
      </c>
      <c r="I291" s="40">
        <f>Gmden!O290</f>
        <v>0</v>
      </c>
      <c r="J291" s="8">
        <f t="shared" si="23"/>
        <v>0</v>
      </c>
      <c r="K291" s="25">
        <f>ROUND(Anteile!$B$30/'Abs3'!$J$2107*'Abs3'!J291,0)</f>
        <v>0</v>
      </c>
      <c r="L291" s="8">
        <f>Gmden!M290</f>
        <v>5457871.5967897587</v>
      </c>
      <c r="M291" s="8">
        <f ca="1">IF(AND(E291&gt;10000,Gmden!J290=500,Gmden!K290=500),MAX(0,OFFSET('Fk Abs3'!$E$7,'Abs3'!C291,0)*0.95*E291-L291),0)</f>
        <v>0</v>
      </c>
      <c r="N291" s="25">
        <f ca="1">ROUND(Anteile!$B$31/'Abs3'!$M$2107*'Abs3'!M291,0)</f>
        <v>0</v>
      </c>
      <c r="O291" s="27"/>
      <c r="P291" s="25">
        <f t="shared" ca="1" si="24"/>
        <v>0</v>
      </c>
    </row>
    <row r="292" spans="1:16" x14ac:dyDescent="0.25">
      <c r="A292" s="9">
        <f>Gmden!A291</f>
        <v>20905</v>
      </c>
      <c r="B292" s="9">
        <f t="shared" si="20"/>
        <v>2</v>
      </c>
      <c r="C292" s="9">
        <f t="shared" si="21"/>
        <v>0</v>
      </c>
      <c r="D292" s="7" t="str">
        <f>Gmden!D291</f>
        <v>Frantschach-St. Gertraud</v>
      </c>
      <c r="E292" s="8">
        <f>Gmden!E291</f>
        <v>2686</v>
      </c>
      <c r="F292" s="40">
        <f>Gmden!N291</f>
        <v>0</v>
      </c>
      <c r="G292" s="8">
        <f t="shared" si="22"/>
        <v>0</v>
      </c>
      <c r="H292" s="25">
        <f>ROUND(Anteile!$B$29/'Abs3'!$G$2107*'Abs3'!G292,0)</f>
        <v>0</v>
      </c>
      <c r="I292" s="40">
        <f>Gmden!O291</f>
        <v>0</v>
      </c>
      <c r="J292" s="8">
        <f t="shared" si="23"/>
        <v>0</v>
      </c>
      <c r="K292" s="25">
        <f>ROUND(Anteile!$B$30/'Abs3'!$J$2107*'Abs3'!J292,0)</f>
        <v>0</v>
      </c>
      <c r="L292" s="8">
        <f>Gmden!M291</f>
        <v>3492631.1438436806</v>
      </c>
      <c r="M292" s="8">
        <f ca="1">IF(AND(E292&gt;10000,Gmden!J291=500,Gmden!K291=500),MAX(0,OFFSET('Fk Abs3'!$E$7,'Abs3'!C292,0)*0.95*E292-L292),0)</f>
        <v>0</v>
      </c>
      <c r="N292" s="25">
        <f ca="1">ROUND(Anteile!$B$31/'Abs3'!$M$2107*'Abs3'!M292,0)</f>
        <v>0</v>
      </c>
      <c r="O292" s="27"/>
      <c r="P292" s="25">
        <f t="shared" ca="1" si="24"/>
        <v>0</v>
      </c>
    </row>
    <row r="293" spans="1:16" x14ac:dyDescent="0.25">
      <c r="A293" s="9">
        <f>Gmden!A292</f>
        <v>20909</v>
      </c>
      <c r="B293" s="9">
        <f t="shared" si="20"/>
        <v>2</v>
      </c>
      <c r="C293" s="9">
        <f t="shared" si="21"/>
        <v>0</v>
      </c>
      <c r="D293" s="7" t="str">
        <f>Gmden!D292</f>
        <v>Lavamünd</v>
      </c>
      <c r="E293" s="8">
        <f>Gmden!E292</f>
        <v>3021</v>
      </c>
      <c r="F293" s="40">
        <f>Gmden!N292</f>
        <v>0</v>
      </c>
      <c r="G293" s="8">
        <f t="shared" si="22"/>
        <v>0</v>
      </c>
      <c r="H293" s="25">
        <f>ROUND(Anteile!$B$29/'Abs3'!$G$2107*'Abs3'!G293,0)</f>
        <v>0</v>
      </c>
      <c r="I293" s="40">
        <f>Gmden!O292</f>
        <v>0</v>
      </c>
      <c r="J293" s="8">
        <f t="shared" si="23"/>
        <v>0</v>
      </c>
      <c r="K293" s="25">
        <f>ROUND(Anteile!$B$30/'Abs3'!$J$2107*'Abs3'!J293,0)</f>
        <v>0</v>
      </c>
      <c r="L293" s="8">
        <f>Gmden!M292</f>
        <v>2778962.9793747012</v>
      </c>
      <c r="M293" s="8">
        <f ca="1">IF(AND(E293&gt;10000,Gmden!J292=500,Gmden!K292=500),MAX(0,OFFSET('Fk Abs3'!$E$7,'Abs3'!C293,0)*0.95*E293-L293),0)</f>
        <v>0</v>
      </c>
      <c r="N293" s="25">
        <f ca="1">ROUND(Anteile!$B$31/'Abs3'!$M$2107*'Abs3'!M293,0)</f>
        <v>0</v>
      </c>
      <c r="O293" s="27"/>
      <c r="P293" s="25">
        <f t="shared" ca="1" si="24"/>
        <v>0</v>
      </c>
    </row>
    <row r="294" spans="1:16" x14ac:dyDescent="0.25">
      <c r="A294" s="9">
        <f>Gmden!A293</f>
        <v>20911</v>
      </c>
      <c r="B294" s="9">
        <f t="shared" si="20"/>
        <v>2</v>
      </c>
      <c r="C294" s="9">
        <f t="shared" si="21"/>
        <v>0</v>
      </c>
      <c r="D294" s="7" t="str">
        <f>Gmden!D293</f>
        <v>Preitenegg</v>
      </c>
      <c r="E294" s="8">
        <f>Gmden!E293</f>
        <v>968</v>
      </c>
      <c r="F294" s="40">
        <f>Gmden!N293</f>
        <v>0</v>
      </c>
      <c r="G294" s="8">
        <f t="shared" si="22"/>
        <v>0</v>
      </c>
      <c r="H294" s="25">
        <f>ROUND(Anteile!$B$29/'Abs3'!$G$2107*'Abs3'!G294,0)</f>
        <v>0</v>
      </c>
      <c r="I294" s="40">
        <f>Gmden!O293</f>
        <v>0</v>
      </c>
      <c r="J294" s="8">
        <f t="shared" si="23"/>
        <v>0</v>
      </c>
      <c r="K294" s="25">
        <f>ROUND(Anteile!$B$30/'Abs3'!$J$2107*'Abs3'!J294,0)</f>
        <v>0</v>
      </c>
      <c r="L294" s="8">
        <f>Gmden!M293</f>
        <v>1009987.9331727689</v>
      </c>
      <c r="M294" s="8">
        <f ca="1">IF(AND(E294&gt;10000,Gmden!J293=500,Gmden!K293=500),MAX(0,OFFSET('Fk Abs3'!$E$7,'Abs3'!C294,0)*0.95*E294-L294),0)</f>
        <v>0</v>
      </c>
      <c r="N294" s="25">
        <f ca="1">ROUND(Anteile!$B$31/'Abs3'!$M$2107*'Abs3'!M294,0)</f>
        <v>0</v>
      </c>
      <c r="O294" s="27"/>
      <c r="P294" s="25">
        <f t="shared" ca="1" si="24"/>
        <v>0</v>
      </c>
    </row>
    <row r="295" spans="1:16" x14ac:dyDescent="0.25">
      <c r="A295" s="9">
        <f>Gmden!A294</f>
        <v>20912</v>
      </c>
      <c r="B295" s="9">
        <f t="shared" si="20"/>
        <v>2</v>
      </c>
      <c r="C295" s="9">
        <f t="shared" si="21"/>
        <v>0</v>
      </c>
      <c r="D295" s="7" t="str">
        <f>Gmden!D294</f>
        <v>Reichenfels</v>
      </c>
      <c r="E295" s="8">
        <f>Gmden!E294</f>
        <v>1857</v>
      </c>
      <c r="F295" s="40">
        <f>Gmden!N294</f>
        <v>0</v>
      </c>
      <c r="G295" s="8">
        <f t="shared" si="22"/>
        <v>0</v>
      </c>
      <c r="H295" s="25">
        <f>ROUND(Anteile!$B$29/'Abs3'!$G$2107*'Abs3'!G295,0)</f>
        <v>0</v>
      </c>
      <c r="I295" s="40">
        <f>Gmden!O294</f>
        <v>0</v>
      </c>
      <c r="J295" s="8">
        <f t="shared" si="23"/>
        <v>0</v>
      </c>
      <c r="K295" s="25">
        <f>ROUND(Anteile!$B$30/'Abs3'!$J$2107*'Abs3'!J295,0)</f>
        <v>0</v>
      </c>
      <c r="L295" s="8">
        <f>Gmden!M294</f>
        <v>1700905.7495056835</v>
      </c>
      <c r="M295" s="8">
        <f ca="1">IF(AND(E295&gt;10000,Gmden!J294=500,Gmden!K294=500),MAX(0,OFFSET('Fk Abs3'!$E$7,'Abs3'!C295,0)*0.95*E295-L295),0)</f>
        <v>0</v>
      </c>
      <c r="N295" s="25">
        <f ca="1">ROUND(Anteile!$B$31/'Abs3'!$M$2107*'Abs3'!M295,0)</f>
        <v>0</v>
      </c>
      <c r="O295" s="27"/>
      <c r="P295" s="25">
        <f t="shared" ca="1" si="24"/>
        <v>0</v>
      </c>
    </row>
    <row r="296" spans="1:16" x14ac:dyDescent="0.25">
      <c r="A296" s="9">
        <f>Gmden!A295</f>
        <v>20913</v>
      </c>
      <c r="B296" s="9">
        <f t="shared" si="20"/>
        <v>2</v>
      </c>
      <c r="C296" s="9">
        <f t="shared" si="21"/>
        <v>1</v>
      </c>
      <c r="D296" s="7" t="str">
        <f>Gmden!D295</f>
        <v>St. Andrä</v>
      </c>
      <c r="E296" s="8">
        <f>Gmden!E295</f>
        <v>10089</v>
      </c>
      <c r="F296" s="40">
        <f>Gmden!N295</f>
        <v>0</v>
      </c>
      <c r="G296" s="8">
        <f t="shared" si="22"/>
        <v>0</v>
      </c>
      <c r="H296" s="25">
        <f>ROUND(Anteile!$B$29/'Abs3'!$G$2107*'Abs3'!G296,0)</f>
        <v>0</v>
      </c>
      <c r="I296" s="40">
        <f>Gmden!O295</f>
        <v>0</v>
      </c>
      <c r="J296" s="8">
        <f t="shared" si="23"/>
        <v>0</v>
      </c>
      <c r="K296" s="25">
        <f>ROUND(Anteile!$B$30/'Abs3'!$J$2107*'Abs3'!J296,0)</f>
        <v>0</v>
      </c>
      <c r="L296" s="8">
        <f>Gmden!M295</f>
        <v>12267269.779478718</v>
      </c>
      <c r="M296" s="8">
        <f ca="1">IF(AND(E296&gt;10000,Gmden!J295=500,Gmden!K295=500),MAX(0,OFFSET('Fk Abs3'!$E$7,'Abs3'!C296,0)*0.95*E296-L296),0)</f>
        <v>1431842.0214503687</v>
      </c>
      <c r="N296" s="25">
        <f ca="1">ROUND(Anteile!$B$31/'Abs3'!$M$2107*'Abs3'!M296,0)</f>
        <v>41101</v>
      </c>
      <c r="O296" s="27"/>
      <c r="P296" s="25">
        <f t="shared" ca="1" si="24"/>
        <v>41101</v>
      </c>
    </row>
    <row r="297" spans="1:16" x14ac:dyDescent="0.25">
      <c r="A297" s="9">
        <f>Gmden!A296</f>
        <v>20914</v>
      </c>
      <c r="B297" s="9">
        <f t="shared" si="20"/>
        <v>2</v>
      </c>
      <c r="C297" s="9">
        <f t="shared" si="21"/>
        <v>0</v>
      </c>
      <c r="D297" s="7" t="str">
        <f>Gmden!D296</f>
        <v>St. Georgen im Lavanttal</v>
      </c>
      <c r="E297" s="8">
        <f>Gmden!E296</f>
        <v>2012</v>
      </c>
      <c r="F297" s="40">
        <f>Gmden!N296</f>
        <v>0</v>
      </c>
      <c r="G297" s="8">
        <f t="shared" si="22"/>
        <v>0</v>
      </c>
      <c r="H297" s="25">
        <f>ROUND(Anteile!$B$29/'Abs3'!$G$2107*'Abs3'!G297,0)</f>
        <v>0</v>
      </c>
      <c r="I297" s="40">
        <f>Gmden!O296</f>
        <v>0</v>
      </c>
      <c r="J297" s="8">
        <f t="shared" si="23"/>
        <v>0</v>
      </c>
      <c r="K297" s="25">
        <f>ROUND(Anteile!$B$30/'Abs3'!$J$2107*'Abs3'!J297,0)</f>
        <v>0</v>
      </c>
      <c r="L297" s="8">
        <f>Gmden!M296</f>
        <v>1773951.8183034002</v>
      </c>
      <c r="M297" s="8">
        <f ca="1">IF(AND(E297&gt;10000,Gmden!J296=500,Gmden!K296=500),MAX(0,OFFSET('Fk Abs3'!$E$7,'Abs3'!C297,0)*0.95*E297-L297),0)</f>
        <v>0</v>
      </c>
      <c r="N297" s="25">
        <f ca="1">ROUND(Anteile!$B$31/'Abs3'!$M$2107*'Abs3'!M297,0)</f>
        <v>0</v>
      </c>
      <c r="O297" s="27"/>
      <c r="P297" s="25">
        <f t="shared" ca="1" si="24"/>
        <v>0</v>
      </c>
    </row>
    <row r="298" spans="1:16" x14ac:dyDescent="0.25">
      <c r="A298" s="9">
        <f>Gmden!A297</f>
        <v>20918</v>
      </c>
      <c r="B298" s="9">
        <f t="shared" si="20"/>
        <v>2</v>
      </c>
      <c r="C298" s="9">
        <f t="shared" si="21"/>
        <v>0</v>
      </c>
      <c r="D298" s="7" t="str">
        <f>Gmden!D297</f>
        <v>St. Paul im Lavanttal</v>
      </c>
      <c r="E298" s="8">
        <f>Gmden!E297</f>
        <v>3398</v>
      </c>
      <c r="F298" s="40">
        <f>Gmden!N297</f>
        <v>0</v>
      </c>
      <c r="G298" s="8">
        <f t="shared" si="22"/>
        <v>0</v>
      </c>
      <c r="H298" s="25">
        <f>ROUND(Anteile!$B$29/'Abs3'!$G$2107*'Abs3'!G298,0)</f>
        <v>0</v>
      </c>
      <c r="I298" s="40">
        <f>Gmden!O297</f>
        <v>0</v>
      </c>
      <c r="J298" s="8">
        <f t="shared" si="23"/>
        <v>0</v>
      </c>
      <c r="K298" s="25">
        <f>ROUND(Anteile!$B$30/'Abs3'!$J$2107*'Abs3'!J298,0)</f>
        <v>0</v>
      </c>
      <c r="L298" s="8">
        <f>Gmden!M297</f>
        <v>4202025.6652430557</v>
      </c>
      <c r="M298" s="8">
        <f ca="1">IF(AND(E298&gt;10000,Gmden!J297=500,Gmden!K297=500),MAX(0,OFFSET('Fk Abs3'!$E$7,'Abs3'!C298,0)*0.95*E298-L298),0)</f>
        <v>0</v>
      </c>
      <c r="N298" s="25">
        <f ca="1">ROUND(Anteile!$B$31/'Abs3'!$M$2107*'Abs3'!M298,0)</f>
        <v>0</v>
      </c>
      <c r="O298" s="27"/>
      <c r="P298" s="25">
        <f t="shared" ca="1" si="24"/>
        <v>0</v>
      </c>
    </row>
    <row r="299" spans="1:16" x14ac:dyDescent="0.25">
      <c r="A299" s="9">
        <f>Gmden!A298</f>
        <v>20923</v>
      </c>
      <c r="B299" s="9">
        <f t="shared" si="20"/>
        <v>2</v>
      </c>
      <c r="C299" s="9">
        <f t="shared" si="21"/>
        <v>2</v>
      </c>
      <c r="D299" s="7" t="str">
        <f>Gmden!D298</f>
        <v>Wolfsberg</v>
      </c>
      <c r="E299" s="8">
        <f>Gmden!E298</f>
        <v>25105</v>
      </c>
      <c r="F299" s="40">
        <f>Gmden!N298</f>
        <v>0</v>
      </c>
      <c r="G299" s="8">
        <f t="shared" si="22"/>
        <v>0</v>
      </c>
      <c r="H299" s="25">
        <f>ROUND(Anteile!$B$29/'Abs3'!$G$2107*'Abs3'!G299,0)</f>
        <v>0</v>
      </c>
      <c r="I299" s="40">
        <f>Gmden!O298</f>
        <v>0</v>
      </c>
      <c r="J299" s="8">
        <f t="shared" si="23"/>
        <v>0</v>
      </c>
      <c r="K299" s="25">
        <f>ROUND(Anteile!$B$30/'Abs3'!$J$2107*'Abs3'!J299,0)</f>
        <v>0</v>
      </c>
      <c r="L299" s="8">
        <f>Gmden!M298</f>
        <v>35707636.644819319</v>
      </c>
      <c r="M299" s="8">
        <f ca="1">IF(AND(E299&gt;10000,Gmden!J298=500,Gmden!K298=500),MAX(0,OFFSET('Fk Abs3'!$E$7,'Abs3'!C299,0)*0.95*E299-L299),0)</f>
        <v>3106605.5697112903</v>
      </c>
      <c r="N299" s="25">
        <f ca="1">ROUND(Anteile!$B$31/'Abs3'!$M$2107*'Abs3'!M299,0)</f>
        <v>89176</v>
      </c>
      <c r="O299" s="27"/>
      <c r="P299" s="25">
        <f t="shared" ca="1" si="24"/>
        <v>89176</v>
      </c>
    </row>
    <row r="300" spans="1:16" x14ac:dyDescent="0.25">
      <c r="A300" s="9">
        <f>Gmden!A299</f>
        <v>21001</v>
      </c>
      <c r="B300" s="9">
        <f t="shared" si="20"/>
        <v>2</v>
      </c>
      <c r="C300" s="9">
        <f t="shared" si="21"/>
        <v>0</v>
      </c>
      <c r="D300" s="7" t="str">
        <f>Gmden!D299</f>
        <v>Albeck</v>
      </c>
      <c r="E300" s="8">
        <f>Gmden!E299</f>
        <v>1031</v>
      </c>
      <c r="F300" s="40">
        <f>Gmden!N299</f>
        <v>0</v>
      </c>
      <c r="G300" s="8">
        <f t="shared" si="22"/>
        <v>0</v>
      </c>
      <c r="H300" s="25">
        <f>ROUND(Anteile!$B$29/'Abs3'!$G$2107*'Abs3'!G300,0)</f>
        <v>0</v>
      </c>
      <c r="I300" s="40">
        <f>Gmden!O299</f>
        <v>0</v>
      </c>
      <c r="J300" s="8">
        <f t="shared" si="23"/>
        <v>0</v>
      </c>
      <c r="K300" s="25">
        <f>ROUND(Anteile!$B$30/'Abs3'!$J$2107*'Abs3'!J300,0)</f>
        <v>0</v>
      </c>
      <c r="L300" s="8">
        <f>Gmden!M299</f>
        <v>1007286.7486736594</v>
      </c>
      <c r="M300" s="8">
        <f ca="1">IF(AND(E300&gt;10000,Gmden!J299=500,Gmden!K299=500),MAX(0,OFFSET('Fk Abs3'!$E$7,'Abs3'!C300,0)*0.95*E300-L300),0)</f>
        <v>0</v>
      </c>
      <c r="N300" s="25">
        <f ca="1">ROUND(Anteile!$B$31/'Abs3'!$M$2107*'Abs3'!M300,0)</f>
        <v>0</v>
      </c>
      <c r="O300" s="27"/>
      <c r="P300" s="25">
        <f t="shared" ca="1" si="24"/>
        <v>0</v>
      </c>
    </row>
    <row r="301" spans="1:16" x14ac:dyDescent="0.25">
      <c r="A301" s="9">
        <f>Gmden!A300</f>
        <v>21002</v>
      </c>
      <c r="B301" s="9">
        <f t="shared" si="20"/>
        <v>2</v>
      </c>
      <c r="C301" s="9">
        <f t="shared" si="21"/>
        <v>1</v>
      </c>
      <c r="D301" s="7" t="str">
        <f>Gmden!D300</f>
        <v>Feldkirchen in Kärnten</v>
      </c>
      <c r="E301" s="8">
        <f>Gmden!E300</f>
        <v>14289</v>
      </c>
      <c r="F301" s="40">
        <f>Gmden!N300</f>
        <v>0</v>
      </c>
      <c r="G301" s="8">
        <f t="shared" si="22"/>
        <v>0</v>
      </c>
      <c r="H301" s="25">
        <f>ROUND(Anteile!$B$29/'Abs3'!$G$2107*'Abs3'!G301,0)</f>
        <v>0</v>
      </c>
      <c r="I301" s="40">
        <f>Gmden!O300</f>
        <v>0</v>
      </c>
      <c r="J301" s="8">
        <f t="shared" si="23"/>
        <v>0</v>
      </c>
      <c r="K301" s="25">
        <f>ROUND(Anteile!$B$30/'Abs3'!$J$2107*'Abs3'!J301,0)</f>
        <v>0</v>
      </c>
      <c r="L301" s="8">
        <f>Gmden!M300</f>
        <v>17012783.336144008</v>
      </c>
      <c r="M301" s="8">
        <f ca="1">IF(AND(E301&gt;10000,Gmden!J300=500,Gmden!K300=500),MAX(0,OFFSET('Fk Abs3'!$E$7,'Abs3'!C301,0)*0.95*E301-L301),0)</f>
        <v>2389199.8657070883</v>
      </c>
      <c r="N301" s="25">
        <f ca="1">ROUND(Anteile!$B$31/'Abs3'!$M$2107*'Abs3'!M301,0)</f>
        <v>68583</v>
      </c>
      <c r="O301" s="27"/>
      <c r="P301" s="25">
        <f t="shared" ca="1" si="24"/>
        <v>68583</v>
      </c>
    </row>
    <row r="302" spans="1:16" x14ac:dyDescent="0.25">
      <c r="A302" s="9">
        <f>Gmden!A301</f>
        <v>21003</v>
      </c>
      <c r="B302" s="9">
        <f t="shared" si="20"/>
        <v>2</v>
      </c>
      <c r="C302" s="9">
        <f t="shared" si="21"/>
        <v>0</v>
      </c>
      <c r="D302" s="7" t="str">
        <f>Gmden!D301</f>
        <v>Glanegg</v>
      </c>
      <c r="E302" s="8">
        <f>Gmden!E301</f>
        <v>1902</v>
      </c>
      <c r="F302" s="40">
        <f>Gmden!N301</f>
        <v>0</v>
      </c>
      <c r="G302" s="8">
        <f t="shared" si="22"/>
        <v>0</v>
      </c>
      <c r="H302" s="25">
        <f>ROUND(Anteile!$B$29/'Abs3'!$G$2107*'Abs3'!G302,0)</f>
        <v>0</v>
      </c>
      <c r="I302" s="40">
        <f>Gmden!O301</f>
        <v>0</v>
      </c>
      <c r="J302" s="8">
        <f t="shared" si="23"/>
        <v>0</v>
      </c>
      <c r="K302" s="25">
        <f>ROUND(Anteile!$B$30/'Abs3'!$J$2107*'Abs3'!J302,0)</f>
        <v>0</v>
      </c>
      <c r="L302" s="8">
        <f>Gmden!M301</f>
        <v>2082280.784979956</v>
      </c>
      <c r="M302" s="8">
        <f ca="1">IF(AND(E302&gt;10000,Gmden!J301=500,Gmden!K301=500),MAX(0,OFFSET('Fk Abs3'!$E$7,'Abs3'!C302,0)*0.95*E302-L302),0)</f>
        <v>0</v>
      </c>
      <c r="N302" s="25">
        <f ca="1">ROUND(Anteile!$B$31/'Abs3'!$M$2107*'Abs3'!M302,0)</f>
        <v>0</v>
      </c>
      <c r="O302" s="27"/>
      <c r="P302" s="25">
        <f t="shared" ca="1" si="24"/>
        <v>0</v>
      </c>
    </row>
    <row r="303" spans="1:16" x14ac:dyDescent="0.25">
      <c r="A303" s="9">
        <f>Gmden!A302</f>
        <v>21004</v>
      </c>
      <c r="B303" s="9">
        <f t="shared" si="20"/>
        <v>2</v>
      </c>
      <c r="C303" s="9">
        <f t="shared" si="21"/>
        <v>0</v>
      </c>
      <c r="D303" s="7" t="str">
        <f>Gmden!D302</f>
        <v>Gnesau</v>
      </c>
      <c r="E303" s="8">
        <f>Gmden!E302</f>
        <v>1091</v>
      </c>
      <c r="F303" s="40">
        <f>Gmden!N302</f>
        <v>0</v>
      </c>
      <c r="G303" s="8">
        <f t="shared" si="22"/>
        <v>0</v>
      </c>
      <c r="H303" s="25">
        <f>ROUND(Anteile!$B$29/'Abs3'!$G$2107*'Abs3'!G303,0)</f>
        <v>0</v>
      </c>
      <c r="I303" s="40">
        <f>Gmden!O302</f>
        <v>0</v>
      </c>
      <c r="J303" s="8">
        <f t="shared" si="23"/>
        <v>0</v>
      </c>
      <c r="K303" s="25">
        <f>ROUND(Anteile!$B$30/'Abs3'!$J$2107*'Abs3'!J303,0)</f>
        <v>0</v>
      </c>
      <c r="L303" s="8">
        <f>Gmden!M302</f>
        <v>1168957.7773403148</v>
      </c>
      <c r="M303" s="8">
        <f ca="1">IF(AND(E303&gt;10000,Gmden!J302=500,Gmden!K302=500),MAX(0,OFFSET('Fk Abs3'!$E$7,'Abs3'!C303,0)*0.95*E303-L303),0)</f>
        <v>0</v>
      </c>
      <c r="N303" s="25">
        <f ca="1">ROUND(Anteile!$B$31/'Abs3'!$M$2107*'Abs3'!M303,0)</f>
        <v>0</v>
      </c>
      <c r="O303" s="27"/>
      <c r="P303" s="25">
        <f t="shared" ca="1" si="24"/>
        <v>0</v>
      </c>
    </row>
    <row r="304" spans="1:16" x14ac:dyDescent="0.25">
      <c r="A304" s="9">
        <f>Gmden!A303</f>
        <v>21005</v>
      </c>
      <c r="B304" s="9">
        <f t="shared" si="20"/>
        <v>2</v>
      </c>
      <c r="C304" s="9">
        <f t="shared" si="21"/>
        <v>0</v>
      </c>
      <c r="D304" s="7" t="str">
        <f>Gmden!D303</f>
        <v>Himmelberg</v>
      </c>
      <c r="E304" s="8">
        <f>Gmden!E303</f>
        <v>2325</v>
      </c>
      <c r="F304" s="40">
        <f>Gmden!N303</f>
        <v>0</v>
      </c>
      <c r="G304" s="8">
        <f t="shared" si="22"/>
        <v>0</v>
      </c>
      <c r="H304" s="25">
        <f>ROUND(Anteile!$B$29/'Abs3'!$G$2107*'Abs3'!G304,0)</f>
        <v>0</v>
      </c>
      <c r="I304" s="40">
        <f>Gmden!O303</f>
        <v>0</v>
      </c>
      <c r="J304" s="8">
        <f t="shared" si="23"/>
        <v>0</v>
      </c>
      <c r="K304" s="25">
        <f>ROUND(Anteile!$B$30/'Abs3'!$J$2107*'Abs3'!J304,0)</f>
        <v>0</v>
      </c>
      <c r="L304" s="8">
        <f>Gmden!M303</f>
        <v>2084536.6449961455</v>
      </c>
      <c r="M304" s="8">
        <f ca="1">IF(AND(E304&gt;10000,Gmden!J303=500,Gmden!K303=500),MAX(0,OFFSET('Fk Abs3'!$E$7,'Abs3'!C304,0)*0.95*E304-L304),0)</f>
        <v>0</v>
      </c>
      <c r="N304" s="25">
        <f ca="1">ROUND(Anteile!$B$31/'Abs3'!$M$2107*'Abs3'!M304,0)</f>
        <v>0</v>
      </c>
      <c r="O304" s="27"/>
      <c r="P304" s="25">
        <f t="shared" ca="1" si="24"/>
        <v>0</v>
      </c>
    </row>
    <row r="305" spans="1:16" x14ac:dyDescent="0.25">
      <c r="A305" s="9">
        <f>Gmden!A304</f>
        <v>21006</v>
      </c>
      <c r="B305" s="9">
        <f t="shared" si="20"/>
        <v>2</v>
      </c>
      <c r="C305" s="9">
        <f t="shared" si="21"/>
        <v>0</v>
      </c>
      <c r="D305" s="7" t="str">
        <f>Gmden!D304</f>
        <v>Ossiach</v>
      </c>
      <c r="E305" s="8">
        <f>Gmden!E304</f>
        <v>724</v>
      </c>
      <c r="F305" s="40">
        <f>Gmden!N304</f>
        <v>0</v>
      </c>
      <c r="G305" s="8">
        <f t="shared" si="22"/>
        <v>0</v>
      </c>
      <c r="H305" s="25">
        <f>ROUND(Anteile!$B$29/'Abs3'!$G$2107*'Abs3'!G305,0)</f>
        <v>0</v>
      </c>
      <c r="I305" s="40">
        <f>Gmden!O304</f>
        <v>0</v>
      </c>
      <c r="J305" s="8">
        <f t="shared" si="23"/>
        <v>0</v>
      </c>
      <c r="K305" s="25">
        <f>ROUND(Anteile!$B$30/'Abs3'!$J$2107*'Abs3'!J305,0)</f>
        <v>0</v>
      </c>
      <c r="L305" s="8">
        <f>Gmden!M304</f>
        <v>1148097.3802852349</v>
      </c>
      <c r="M305" s="8">
        <f ca="1">IF(AND(E305&gt;10000,Gmden!J304=500,Gmden!K304=500),MAX(0,OFFSET('Fk Abs3'!$E$7,'Abs3'!C305,0)*0.95*E305-L305),0)</f>
        <v>0</v>
      </c>
      <c r="N305" s="25">
        <f ca="1">ROUND(Anteile!$B$31/'Abs3'!$M$2107*'Abs3'!M305,0)</f>
        <v>0</v>
      </c>
      <c r="O305" s="27"/>
      <c r="P305" s="25">
        <f t="shared" ca="1" si="24"/>
        <v>0</v>
      </c>
    </row>
    <row r="306" spans="1:16" x14ac:dyDescent="0.25">
      <c r="A306" s="9">
        <f>Gmden!A305</f>
        <v>21007</v>
      </c>
      <c r="B306" s="9">
        <f t="shared" si="20"/>
        <v>2</v>
      </c>
      <c r="C306" s="9">
        <f t="shared" si="21"/>
        <v>0</v>
      </c>
      <c r="D306" s="7" t="str">
        <f>Gmden!D305</f>
        <v>Reichenau</v>
      </c>
      <c r="E306" s="8">
        <f>Gmden!E305</f>
        <v>1849</v>
      </c>
      <c r="F306" s="40">
        <f>Gmden!N305</f>
        <v>0</v>
      </c>
      <c r="G306" s="8">
        <f t="shared" si="22"/>
        <v>0</v>
      </c>
      <c r="H306" s="25">
        <f>ROUND(Anteile!$B$29/'Abs3'!$G$2107*'Abs3'!G306,0)</f>
        <v>0</v>
      </c>
      <c r="I306" s="40">
        <f>Gmden!O305</f>
        <v>0</v>
      </c>
      <c r="J306" s="8">
        <f t="shared" si="23"/>
        <v>0</v>
      </c>
      <c r="K306" s="25">
        <f>ROUND(Anteile!$B$30/'Abs3'!$J$2107*'Abs3'!J306,0)</f>
        <v>0</v>
      </c>
      <c r="L306" s="8">
        <f>Gmden!M305</f>
        <v>2133367.3417670266</v>
      </c>
      <c r="M306" s="8">
        <f ca="1">IF(AND(E306&gt;10000,Gmden!J305=500,Gmden!K305=500),MAX(0,OFFSET('Fk Abs3'!$E$7,'Abs3'!C306,0)*0.95*E306-L306),0)</f>
        <v>0</v>
      </c>
      <c r="N306" s="25">
        <f ca="1">ROUND(Anteile!$B$31/'Abs3'!$M$2107*'Abs3'!M306,0)</f>
        <v>0</v>
      </c>
      <c r="O306" s="27"/>
      <c r="P306" s="25">
        <f t="shared" ca="1" si="24"/>
        <v>0</v>
      </c>
    </row>
    <row r="307" spans="1:16" x14ac:dyDescent="0.25">
      <c r="A307" s="9">
        <f>Gmden!A306</f>
        <v>21008</v>
      </c>
      <c r="B307" s="9">
        <f t="shared" si="20"/>
        <v>2</v>
      </c>
      <c r="C307" s="9">
        <f t="shared" si="21"/>
        <v>0</v>
      </c>
      <c r="D307" s="7" t="str">
        <f>Gmden!D306</f>
        <v>St. Urban</v>
      </c>
      <c r="E307" s="8">
        <f>Gmden!E306</f>
        <v>1523</v>
      </c>
      <c r="F307" s="40">
        <f>Gmden!N306</f>
        <v>0</v>
      </c>
      <c r="G307" s="8">
        <f t="shared" si="22"/>
        <v>0</v>
      </c>
      <c r="H307" s="25">
        <f>ROUND(Anteile!$B$29/'Abs3'!$G$2107*'Abs3'!G307,0)</f>
        <v>0</v>
      </c>
      <c r="I307" s="40">
        <f>Gmden!O306</f>
        <v>0</v>
      </c>
      <c r="J307" s="8">
        <f t="shared" si="23"/>
        <v>0</v>
      </c>
      <c r="K307" s="25">
        <f>ROUND(Anteile!$B$30/'Abs3'!$J$2107*'Abs3'!J307,0)</f>
        <v>0</v>
      </c>
      <c r="L307" s="8">
        <f>Gmden!M306</f>
        <v>1503461.2703405952</v>
      </c>
      <c r="M307" s="8">
        <f ca="1">IF(AND(E307&gt;10000,Gmden!J306=500,Gmden!K306=500),MAX(0,OFFSET('Fk Abs3'!$E$7,'Abs3'!C307,0)*0.95*E307-L307),0)</f>
        <v>0</v>
      </c>
      <c r="N307" s="25">
        <f ca="1">ROUND(Anteile!$B$31/'Abs3'!$M$2107*'Abs3'!M307,0)</f>
        <v>0</v>
      </c>
      <c r="O307" s="27"/>
      <c r="P307" s="25">
        <f t="shared" ca="1" si="24"/>
        <v>0</v>
      </c>
    </row>
    <row r="308" spans="1:16" x14ac:dyDescent="0.25">
      <c r="A308" s="9">
        <f>Gmden!A307</f>
        <v>21009</v>
      </c>
      <c r="B308" s="9">
        <f t="shared" si="20"/>
        <v>2</v>
      </c>
      <c r="C308" s="9">
        <f t="shared" si="21"/>
        <v>0</v>
      </c>
      <c r="D308" s="7" t="str">
        <f>Gmden!D307</f>
        <v>Steindorf am Ossiacher See</v>
      </c>
      <c r="E308" s="8">
        <f>Gmden!E307</f>
        <v>3714</v>
      </c>
      <c r="F308" s="40">
        <f>Gmden!N307</f>
        <v>0</v>
      </c>
      <c r="G308" s="8">
        <f t="shared" si="22"/>
        <v>0</v>
      </c>
      <c r="H308" s="25">
        <f>ROUND(Anteile!$B$29/'Abs3'!$G$2107*'Abs3'!G308,0)</f>
        <v>0</v>
      </c>
      <c r="I308" s="40">
        <f>Gmden!O307</f>
        <v>0</v>
      </c>
      <c r="J308" s="8">
        <f t="shared" si="23"/>
        <v>0</v>
      </c>
      <c r="K308" s="25">
        <f>ROUND(Anteile!$B$30/'Abs3'!$J$2107*'Abs3'!J308,0)</f>
        <v>0</v>
      </c>
      <c r="L308" s="8">
        <f>Gmden!M307</f>
        <v>3936516.301940552</v>
      </c>
      <c r="M308" s="8">
        <f ca="1">IF(AND(E308&gt;10000,Gmden!J307=500,Gmden!K307=500),MAX(0,OFFSET('Fk Abs3'!$E$7,'Abs3'!C308,0)*0.95*E308-L308),0)</f>
        <v>0</v>
      </c>
      <c r="N308" s="25">
        <f ca="1">ROUND(Anteile!$B$31/'Abs3'!$M$2107*'Abs3'!M308,0)</f>
        <v>0</v>
      </c>
      <c r="O308" s="27"/>
      <c r="P308" s="25">
        <f t="shared" ca="1" si="24"/>
        <v>0</v>
      </c>
    </row>
    <row r="309" spans="1:16" x14ac:dyDescent="0.25">
      <c r="A309" s="9">
        <f>Gmden!A308</f>
        <v>21010</v>
      </c>
      <c r="B309" s="9">
        <f t="shared" si="20"/>
        <v>2</v>
      </c>
      <c r="C309" s="9">
        <f t="shared" si="21"/>
        <v>0</v>
      </c>
      <c r="D309" s="7" t="str">
        <f>Gmden!D308</f>
        <v>Steuerberg</v>
      </c>
      <c r="E309" s="8">
        <f>Gmden!E308</f>
        <v>1640</v>
      </c>
      <c r="F309" s="40">
        <f>Gmden!N308</f>
        <v>0</v>
      </c>
      <c r="G309" s="8">
        <f t="shared" si="22"/>
        <v>0</v>
      </c>
      <c r="H309" s="25">
        <f>ROUND(Anteile!$B$29/'Abs3'!$G$2107*'Abs3'!G309,0)</f>
        <v>0</v>
      </c>
      <c r="I309" s="40">
        <f>Gmden!O308</f>
        <v>0</v>
      </c>
      <c r="J309" s="8">
        <f t="shared" si="23"/>
        <v>0</v>
      </c>
      <c r="K309" s="25">
        <f>ROUND(Anteile!$B$30/'Abs3'!$J$2107*'Abs3'!J309,0)</f>
        <v>0</v>
      </c>
      <c r="L309" s="8">
        <f>Gmden!M308</f>
        <v>1433664.2029795276</v>
      </c>
      <c r="M309" s="8">
        <f ca="1">IF(AND(E309&gt;10000,Gmden!J308=500,Gmden!K308=500),MAX(0,OFFSET('Fk Abs3'!$E$7,'Abs3'!C309,0)*0.95*E309-L309),0)</f>
        <v>0</v>
      </c>
      <c r="N309" s="25">
        <f ca="1">ROUND(Anteile!$B$31/'Abs3'!$M$2107*'Abs3'!M309,0)</f>
        <v>0</v>
      </c>
      <c r="O309" s="27"/>
      <c r="P309" s="25">
        <f t="shared" ca="1" si="24"/>
        <v>0</v>
      </c>
    </row>
    <row r="310" spans="1:16" x14ac:dyDescent="0.25">
      <c r="A310" s="9">
        <f>Gmden!A309</f>
        <v>30101</v>
      </c>
      <c r="B310" s="9">
        <f t="shared" si="20"/>
        <v>3</v>
      </c>
      <c r="C310" s="9">
        <f t="shared" si="21"/>
        <v>2</v>
      </c>
      <c r="D310" s="7" t="str">
        <f>Gmden!D309</f>
        <v>Krems an der Donau</v>
      </c>
      <c r="E310" s="8">
        <f>Gmden!E309</f>
        <v>24097</v>
      </c>
      <c r="F310" s="40">
        <f>Gmden!N309</f>
        <v>1</v>
      </c>
      <c r="G310" s="8">
        <f t="shared" si="22"/>
        <v>24097</v>
      </c>
      <c r="H310" s="25">
        <f>ROUND(Anteile!$B$29/'Abs3'!$G$2107*'Abs3'!G310,0)</f>
        <v>184824</v>
      </c>
      <c r="I310" s="40">
        <f>Gmden!O309</f>
        <v>0</v>
      </c>
      <c r="J310" s="8">
        <f t="shared" si="23"/>
        <v>0</v>
      </c>
      <c r="K310" s="25">
        <f>ROUND(Anteile!$B$30/'Abs3'!$J$2107*'Abs3'!J310,0)</f>
        <v>0</v>
      </c>
      <c r="L310" s="8">
        <f>Gmden!M309</f>
        <v>41108976.30727338</v>
      </c>
      <c r="M310" s="8">
        <f ca="1">IF(AND(E310&gt;10000,Gmden!J309=500,Gmden!K309=500),MAX(0,OFFSET('Fk Abs3'!$E$7,'Abs3'!C310,0)*0.95*E310-L310),0)</f>
        <v>0</v>
      </c>
      <c r="N310" s="25">
        <f ca="1">ROUND(Anteile!$B$31/'Abs3'!$M$2107*'Abs3'!M310,0)</f>
        <v>0</v>
      </c>
      <c r="O310" s="27"/>
      <c r="P310" s="25">
        <f t="shared" ca="1" si="24"/>
        <v>184824</v>
      </c>
    </row>
    <row r="311" spans="1:16" x14ac:dyDescent="0.25">
      <c r="A311" s="9">
        <f>Gmden!A310</f>
        <v>30201</v>
      </c>
      <c r="B311" s="9">
        <f t="shared" si="20"/>
        <v>3</v>
      </c>
      <c r="C311" s="9">
        <f t="shared" si="21"/>
        <v>3</v>
      </c>
      <c r="D311" s="7" t="str">
        <f>Gmden!D310</f>
        <v>St. Pölten</v>
      </c>
      <c r="E311" s="8">
        <f>Gmden!E310</f>
        <v>52739</v>
      </c>
      <c r="F311" s="40">
        <f>Gmden!N310</f>
        <v>1</v>
      </c>
      <c r="G311" s="8">
        <f t="shared" si="22"/>
        <v>52739</v>
      </c>
      <c r="H311" s="25">
        <f>ROUND(Anteile!$B$29/'Abs3'!$G$2107*'Abs3'!G311,0)</f>
        <v>404508</v>
      </c>
      <c r="I311" s="40">
        <f>Gmden!O310</f>
        <v>1</v>
      </c>
      <c r="J311" s="8">
        <f t="shared" si="23"/>
        <v>52739</v>
      </c>
      <c r="K311" s="25">
        <f>ROUND(Anteile!$B$30/'Abs3'!$J$2107*'Abs3'!J311,0)</f>
        <v>269538</v>
      </c>
      <c r="L311" s="8">
        <f>Gmden!M310</f>
        <v>98634011.755975723</v>
      </c>
      <c r="M311" s="8">
        <f ca="1">IF(AND(E311&gt;10000,Gmden!J310=500,Gmden!K310=500),MAX(0,OFFSET('Fk Abs3'!$E$7,'Abs3'!C311,0)*0.95*E311-L311),0)</f>
        <v>0</v>
      </c>
      <c r="N311" s="25">
        <f ca="1">ROUND(Anteile!$B$31/'Abs3'!$M$2107*'Abs3'!M311,0)</f>
        <v>0</v>
      </c>
      <c r="O311" s="27"/>
      <c r="P311" s="25">
        <f t="shared" ca="1" si="24"/>
        <v>674046</v>
      </c>
    </row>
    <row r="312" spans="1:16" x14ac:dyDescent="0.25">
      <c r="A312" s="9">
        <f>Gmden!A311</f>
        <v>30301</v>
      </c>
      <c r="B312" s="9">
        <f t="shared" si="20"/>
        <v>3</v>
      </c>
      <c r="C312" s="9">
        <f t="shared" si="21"/>
        <v>1</v>
      </c>
      <c r="D312" s="7" t="str">
        <f>Gmden!D311</f>
        <v>Waidhofen an der Ybbs</v>
      </c>
      <c r="E312" s="8">
        <f>Gmden!E311</f>
        <v>11274</v>
      </c>
      <c r="F312" s="40">
        <f>Gmden!N311</f>
        <v>1</v>
      </c>
      <c r="G312" s="8">
        <f t="shared" si="22"/>
        <v>11274</v>
      </c>
      <c r="H312" s="25">
        <f>ROUND(Anteile!$B$29/'Abs3'!$G$2107*'Abs3'!G312,0)</f>
        <v>86471</v>
      </c>
      <c r="I312" s="40">
        <f>Gmden!O311</f>
        <v>0</v>
      </c>
      <c r="J312" s="8">
        <f t="shared" si="23"/>
        <v>0</v>
      </c>
      <c r="K312" s="25">
        <f>ROUND(Anteile!$B$30/'Abs3'!$J$2107*'Abs3'!J312,0)</f>
        <v>0</v>
      </c>
      <c r="L312" s="8">
        <f>Gmden!M311</f>
        <v>16146516.02346782</v>
      </c>
      <c r="M312" s="8">
        <f ca="1">IF(AND(E312&gt;10000,Gmden!J311=500,Gmden!K311=500),MAX(0,OFFSET('Fk Abs3'!$E$7,'Abs3'!C312,0)*0.95*E312-L312),0)</f>
        <v>0</v>
      </c>
      <c r="N312" s="25">
        <f ca="1">ROUND(Anteile!$B$31/'Abs3'!$M$2107*'Abs3'!M312,0)</f>
        <v>0</v>
      </c>
      <c r="O312" s="27"/>
      <c r="P312" s="25">
        <f t="shared" ca="1" si="24"/>
        <v>86471</v>
      </c>
    </row>
    <row r="313" spans="1:16" x14ac:dyDescent="0.25">
      <c r="A313" s="9">
        <f>Gmden!A312</f>
        <v>30401</v>
      </c>
      <c r="B313" s="9">
        <f t="shared" si="20"/>
        <v>3</v>
      </c>
      <c r="C313" s="9">
        <f t="shared" si="21"/>
        <v>2</v>
      </c>
      <c r="D313" s="7" t="str">
        <f>Gmden!D312</f>
        <v>Wiener Neustadt</v>
      </c>
      <c r="E313" s="8">
        <f>Gmden!E312</f>
        <v>42885</v>
      </c>
      <c r="F313" s="40">
        <f>Gmden!N312</f>
        <v>1</v>
      </c>
      <c r="G313" s="8">
        <f t="shared" si="22"/>
        <v>42885</v>
      </c>
      <c r="H313" s="25">
        <f>ROUND(Anteile!$B$29/'Abs3'!$G$2107*'Abs3'!G313,0)</f>
        <v>328927</v>
      </c>
      <c r="I313" s="40">
        <f>Gmden!O312</f>
        <v>0</v>
      </c>
      <c r="J313" s="8">
        <f t="shared" si="23"/>
        <v>0</v>
      </c>
      <c r="K313" s="25">
        <f>ROUND(Anteile!$B$30/'Abs3'!$J$2107*'Abs3'!J313,0)</f>
        <v>0</v>
      </c>
      <c r="L313" s="8">
        <f>Gmden!M312</f>
        <v>69031113.763272181</v>
      </c>
      <c r="M313" s="8">
        <f ca="1">IF(AND(E313&gt;10000,Gmden!J312=500,Gmden!K312=500),MAX(0,OFFSET('Fk Abs3'!$E$7,'Abs3'!C313,0)*0.95*E313-L313),0)</f>
        <v>0</v>
      </c>
      <c r="N313" s="25">
        <f ca="1">ROUND(Anteile!$B$31/'Abs3'!$M$2107*'Abs3'!M313,0)</f>
        <v>0</v>
      </c>
      <c r="O313" s="27"/>
      <c r="P313" s="25">
        <f t="shared" ca="1" si="24"/>
        <v>328927</v>
      </c>
    </row>
    <row r="314" spans="1:16" x14ac:dyDescent="0.25">
      <c r="A314" s="9">
        <f>Gmden!A313</f>
        <v>30501</v>
      </c>
      <c r="B314" s="9">
        <f t="shared" si="20"/>
        <v>3</v>
      </c>
      <c r="C314" s="9">
        <f t="shared" si="21"/>
        <v>0</v>
      </c>
      <c r="D314" s="7" t="str">
        <f>Gmden!D313</f>
        <v>Allhartsberg</v>
      </c>
      <c r="E314" s="8">
        <f>Gmden!E313</f>
        <v>2090</v>
      </c>
      <c r="F314" s="40">
        <f>Gmden!N313</f>
        <v>0</v>
      </c>
      <c r="G314" s="8">
        <f t="shared" si="22"/>
        <v>0</v>
      </c>
      <c r="H314" s="25">
        <f>ROUND(Anteile!$B$29/'Abs3'!$G$2107*'Abs3'!G314,0)</f>
        <v>0</v>
      </c>
      <c r="I314" s="40">
        <f>Gmden!O313</f>
        <v>0</v>
      </c>
      <c r="J314" s="8">
        <f t="shared" si="23"/>
        <v>0</v>
      </c>
      <c r="K314" s="25">
        <f>ROUND(Anteile!$B$30/'Abs3'!$J$2107*'Abs3'!J314,0)</f>
        <v>0</v>
      </c>
      <c r="L314" s="8">
        <f>Gmden!M313</f>
        <v>2131497.2784498367</v>
      </c>
      <c r="M314" s="8">
        <f ca="1">IF(AND(E314&gt;10000,Gmden!J313=500,Gmden!K313=500),MAX(0,OFFSET('Fk Abs3'!$E$7,'Abs3'!C314,0)*0.95*E314-L314),0)</f>
        <v>0</v>
      </c>
      <c r="N314" s="25">
        <f ca="1">ROUND(Anteile!$B$31/'Abs3'!$M$2107*'Abs3'!M314,0)</f>
        <v>0</v>
      </c>
      <c r="O314" s="27"/>
      <c r="P314" s="25">
        <f t="shared" ca="1" si="24"/>
        <v>0</v>
      </c>
    </row>
    <row r="315" spans="1:16" x14ac:dyDescent="0.25">
      <c r="A315" s="9">
        <f>Gmden!A314</f>
        <v>30502</v>
      </c>
      <c r="B315" s="9">
        <f t="shared" si="20"/>
        <v>3</v>
      </c>
      <c r="C315" s="9">
        <f t="shared" si="21"/>
        <v>2</v>
      </c>
      <c r="D315" s="7" t="str">
        <f>Gmden!D314</f>
        <v>Amstetten</v>
      </c>
      <c r="E315" s="8">
        <f>Gmden!E314</f>
        <v>23202</v>
      </c>
      <c r="F315" s="40">
        <f>Gmden!N314</f>
        <v>0</v>
      </c>
      <c r="G315" s="8">
        <f t="shared" si="22"/>
        <v>0</v>
      </c>
      <c r="H315" s="25">
        <f>ROUND(Anteile!$B$29/'Abs3'!$G$2107*'Abs3'!G315,0)</f>
        <v>0</v>
      </c>
      <c r="I315" s="40">
        <f>Gmden!O314</f>
        <v>0</v>
      </c>
      <c r="J315" s="8">
        <f t="shared" si="23"/>
        <v>0</v>
      </c>
      <c r="K315" s="25">
        <f>ROUND(Anteile!$B$30/'Abs3'!$J$2107*'Abs3'!J315,0)</f>
        <v>0</v>
      </c>
      <c r="L315" s="8">
        <f>Gmden!M314</f>
        <v>39264234.625020869</v>
      </c>
      <c r="M315" s="8">
        <f ca="1">IF(AND(E315&gt;10000,Gmden!J314=500,Gmden!K314=500),MAX(0,OFFSET('Fk Abs3'!$E$7,'Abs3'!C315,0)*0.95*E315-L315),0)</f>
        <v>0</v>
      </c>
      <c r="N315" s="25">
        <f ca="1">ROUND(Anteile!$B$31/'Abs3'!$M$2107*'Abs3'!M315,0)</f>
        <v>0</v>
      </c>
      <c r="O315" s="27"/>
      <c r="P315" s="25">
        <f t="shared" ca="1" si="24"/>
        <v>0</v>
      </c>
    </row>
    <row r="316" spans="1:16" x14ac:dyDescent="0.25">
      <c r="A316" s="9">
        <f>Gmden!A315</f>
        <v>30503</v>
      </c>
      <c r="B316" s="9">
        <f t="shared" si="20"/>
        <v>3</v>
      </c>
      <c r="C316" s="9">
        <f t="shared" si="21"/>
        <v>0</v>
      </c>
      <c r="D316" s="7" t="str">
        <f>Gmden!D315</f>
        <v>Ardagger</v>
      </c>
      <c r="E316" s="8">
        <f>Gmden!E315</f>
        <v>3419</v>
      </c>
      <c r="F316" s="40">
        <f>Gmden!N315</f>
        <v>0</v>
      </c>
      <c r="G316" s="8">
        <f t="shared" si="22"/>
        <v>0</v>
      </c>
      <c r="H316" s="25">
        <f>ROUND(Anteile!$B$29/'Abs3'!$G$2107*'Abs3'!G316,0)</f>
        <v>0</v>
      </c>
      <c r="I316" s="40">
        <f>Gmden!O315</f>
        <v>0</v>
      </c>
      <c r="J316" s="8">
        <f t="shared" si="23"/>
        <v>0</v>
      </c>
      <c r="K316" s="25">
        <f>ROUND(Anteile!$B$30/'Abs3'!$J$2107*'Abs3'!J316,0)</f>
        <v>0</v>
      </c>
      <c r="L316" s="8">
        <f>Gmden!M315</f>
        <v>3153530.5547255524</v>
      </c>
      <c r="M316" s="8">
        <f ca="1">IF(AND(E316&gt;10000,Gmden!J315=500,Gmden!K315=500),MAX(0,OFFSET('Fk Abs3'!$E$7,'Abs3'!C316,0)*0.95*E316-L316),0)</f>
        <v>0</v>
      </c>
      <c r="N316" s="25">
        <f ca="1">ROUND(Anteile!$B$31/'Abs3'!$M$2107*'Abs3'!M316,0)</f>
        <v>0</v>
      </c>
      <c r="O316" s="27"/>
      <c r="P316" s="25">
        <f t="shared" ca="1" si="24"/>
        <v>0</v>
      </c>
    </row>
    <row r="317" spans="1:16" x14ac:dyDescent="0.25">
      <c r="A317" s="9">
        <f>Gmden!A316</f>
        <v>30504</v>
      </c>
      <c r="B317" s="9">
        <f t="shared" si="20"/>
        <v>3</v>
      </c>
      <c r="C317" s="9">
        <f t="shared" si="21"/>
        <v>0</v>
      </c>
      <c r="D317" s="7" t="str">
        <f>Gmden!D316</f>
        <v>Aschbach-Markt</v>
      </c>
      <c r="E317" s="8">
        <f>Gmden!E316</f>
        <v>3670</v>
      </c>
      <c r="F317" s="40">
        <f>Gmden!N316</f>
        <v>0</v>
      </c>
      <c r="G317" s="8">
        <f t="shared" si="22"/>
        <v>0</v>
      </c>
      <c r="H317" s="25">
        <f>ROUND(Anteile!$B$29/'Abs3'!$G$2107*'Abs3'!G317,0)</f>
        <v>0</v>
      </c>
      <c r="I317" s="40">
        <f>Gmden!O316</f>
        <v>0</v>
      </c>
      <c r="J317" s="8">
        <f t="shared" si="23"/>
        <v>0</v>
      </c>
      <c r="K317" s="25">
        <f>ROUND(Anteile!$B$30/'Abs3'!$J$2107*'Abs3'!J317,0)</f>
        <v>0</v>
      </c>
      <c r="L317" s="8">
        <f>Gmden!M316</f>
        <v>4392840.6801712159</v>
      </c>
      <c r="M317" s="8">
        <f ca="1">IF(AND(E317&gt;10000,Gmden!J316=500,Gmden!K316=500),MAX(0,OFFSET('Fk Abs3'!$E$7,'Abs3'!C317,0)*0.95*E317-L317),0)</f>
        <v>0</v>
      </c>
      <c r="N317" s="25">
        <f ca="1">ROUND(Anteile!$B$31/'Abs3'!$M$2107*'Abs3'!M317,0)</f>
        <v>0</v>
      </c>
      <c r="O317" s="27"/>
      <c r="P317" s="25">
        <f t="shared" ca="1" si="24"/>
        <v>0</v>
      </c>
    </row>
    <row r="318" spans="1:16" x14ac:dyDescent="0.25">
      <c r="A318" s="9">
        <f>Gmden!A317</f>
        <v>30506</v>
      </c>
      <c r="B318" s="9">
        <f t="shared" si="20"/>
        <v>3</v>
      </c>
      <c r="C318" s="9">
        <f t="shared" si="21"/>
        <v>0</v>
      </c>
      <c r="D318" s="7" t="str">
        <f>Gmden!D317</f>
        <v>Behamberg</v>
      </c>
      <c r="E318" s="8">
        <f>Gmden!E317</f>
        <v>3240</v>
      </c>
      <c r="F318" s="40">
        <f>Gmden!N317</f>
        <v>0</v>
      </c>
      <c r="G318" s="8">
        <f t="shared" si="22"/>
        <v>0</v>
      </c>
      <c r="H318" s="25">
        <f>ROUND(Anteile!$B$29/'Abs3'!$G$2107*'Abs3'!G318,0)</f>
        <v>0</v>
      </c>
      <c r="I318" s="40">
        <f>Gmden!O317</f>
        <v>0</v>
      </c>
      <c r="J318" s="8">
        <f t="shared" si="23"/>
        <v>0</v>
      </c>
      <c r="K318" s="25">
        <f>ROUND(Anteile!$B$30/'Abs3'!$J$2107*'Abs3'!J318,0)</f>
        <v>0</v>
      </c>
      <c r="L318" s="8">
        <f>Gmden!M317</f>
        <v>3138582.1445596609</v>
      </c>
      <c r="M318" s="8">
        <f ca="1">IF(AND(E318&gt;10000,Gmden!J317=500,Gmden!K317=500),MAX(0,OFFSET('Fk Abs3'!$E$7,'Abs3'!C318,0)*0.95*E318-L318),0)</f>
        <v>0</v>
      </c>
      <c r="N318" s="25">
        <f ca="1">ROUND(Anteile!$B$31/'Abs3'!$M$2107*'Abs3'!M318,0)</f>
        <v>0</v>
      </c>
      <c r="O318" s="27"/>
      <c r="P318" s="25">
        <f t="shared" ca="1" si="24"/>
        <v>0</v>
      </c>
    </row>
    <row r="319" spans="1:16" x14ac:dyDescent="0.25">
      <c r="A319" s="9">
        <f>Gmden!A318</f>
        <v>30507</v>
      </c>
      <c r="B319" s="9">
        <f t="shared" si="20"/>
        <v>3</v>
      </c>
      <c r="C319" s="9">
        <f t="shared" si="21"/>
        <v>0</v>
      </c>
      <c r="D319" s="7" t="str">
        <f>Gmden!D318</f>
        <v>Biberbach</v>
      </c>
      <c r="E319" s="8">
        <f>Gmden!E318</f>
        <v>2253</v>
      </c>
      <c r="F319" s="40">
        <f>Gmden!N318</f>
        <v>0</v>
      </c>
      <c r="G319" s="8">
        <f t="shared" si="22"/>
        <v>0</v>
      </c>
      <c r="H319" s="25">
        <f>ROUND(Anteile!$B$29/'Abs3'!$G$2107*'Abs3'!G319,0)</f>
        <v>0</v>
      </c>
      <c r="I319" s="40">
        <f>Gmden!O318</f>
        <v>0</v>
      </c>
      <c r="J319" s="8">
        <f t="shared" si="23"/>
        <v>0</v>
      </c>
      <c r="K319" s="25">
        <f>ROUND(Anteile!$B$30/'Abs3'!$J$2107*'Abs3'!J319,0)</f>
        <v>0</v>
      </c>
      <c r="L319" s="8">
        <f>Gmden!M318</f>
        <v>2053425.6737512646</v>
      </c>
      <c r="M319" s="8">
        <f ca="1">IF(AND(E319&gt;10000,Gmden!J318=500,Gmden!K318=500),MAX(0,OFFSET('Fk Abs3'!$E$7,'Abs3'!C319,0)*0.95*E319-L319),0)</f>
        <v>0</v>
      </c>
      <c r="N319" s="25">
        <f ca="1">ROUND(Anteile!$B$31/'Abs3'!$M$2107*'Abs3'!M319,0)</f>
        <v>0</v>
      </c>
      <c r="O319" s="27"/>
      <c r="P319" s="25">
        <f t="shared" ca="1" si="24"/>
        <v>0</v>
      </c>
    </row>
    <row r="320" spans="1:16" x14ac:dyDescent="0.25">
      <c r="A320" s="9">
        <f>Gmden!A319</f>
        <v>30508</v>
      </c>
      <c r="B320" s="9">
        <f t="shared" si="20"/>
        <v>3</v>
      </c>
      <c r="C320" s="9">
        <f t="shared" si="21"/>
        <v>0</v>
      </c>
      <c r="D320" s="7" t="str">
        <f>Gmden!D319</f>
        <v>Ennsdorf</v>
      </c>
      <c r="E320" s="8">
        <f>Gmden!E319</f>
        <v>2979</v>
      </c>
      <c r="F320" s="40">
        <f>Gmden!N319</f>
        <v>0</v>
      </c>
      <c r="G320" s="8">
        <f t="shared" si="22"/>
        <v>0</v>
      </c>
      <c r="H320" s="25">
        <f>ROUND(Anteile!$B$29/'Abs3'!$G$2107*'Abs3'!G320,0)</f>
        <v>0</v>
      </c>
      <c r="I320" s="40">
        <f>Gmden!O319</f>
        <v>0</v>
      </c>
      <c r="J320" s="8">
        <f t="shared" si="23"/>
        <v>0</v>
      </c>
      <c r="K320" s="25">
        <f>ROUND(Anteile!$B$30/'Abs3'!$J$2107*'Abs3'!J320,0)</f>
        <v>0</v>
      </c>
      <c r="L320" s="8">
        <f>Gmden!M319</f>
        <v>3796710.5745242294</v>
      </c>
      <c r="M320" s="8">
        <f ca="1">IF(AND(E320&gt;10000,Gmden!J319=500,Gmden!K319=500),MAX(0,OFFSET('Fk Abs3'!$E$7,'Abs3'!C320,0)*0.95*E320-L320),0)</f>
        <v>0</v>
      </c>
      <c r="N320" s="25">
        <f ca="1">ROUND(Anteile!$B$31/'Abs3'!$M$2107*'Abs3'!M320,0)</f>
        <v>0</v>
      </c>
      <c r="O320" s="27"/>
      <c r="P320" s="25">
        <f t="shared" ca="1" si="24"/>
        <v>0</v>
      </c>
    </row>
    <row r="321" spans="1:16" x14ac:dyDescent="0.25">
      <c r="A321" s="9">
        <f>Gmden!A320</f>
        <v>30509</v>
      </c>
      <c r="B321" s="9">
        <f t="shared" si="20"/>
        <v>3</v>
      </c>
      <c r="C321" s="9">
        <f t="shared" si="21"/>
        <v>0</v>
      </c>
      <c r="D321" s="7" t="str">
        <f>Gmden!D320</f>
        <v>Ernsthofen</v>
      </c>
      <c r="E321" s="8">
        <f>Gmden!E320</f>
        <v>2164</v>
      </c>
      <c r="F321" s="40">
        <f>Gmden!N320</f>
        <v>0</v>
      </c>
      <c r="G321" s="8">
        <f t="shared" si="22"/>
        <v>0</v>
      </c>
      <c r="H321" s="25">
        <f>ROUND(Anteile!$B$29/'Abs3'!$G$2107*'Abs3'!G321,0)</f>
        <v>0</v>
      </c>
      <c r="I321" s="40">
        <f>Gmden!O320</f>
        <v>0</v>
      </c>
      <c r="J321" s="8">
        <f t="shared" si="23"/>
        <v>0</v>
      </c>
      <c r="K321" s="25">
        <f>ROUND(Anteile!$B$30/'Abs3'!$J$2107*'Abs3'!J321,0)</f>
        <v>0</v>
      </c>
      <c r="L321" s="8">
        <f>Gmden!M320</f>
        <v>2185942.2368865097</v>
      </c>
      <c r="M321" s="8">
        <f ca="1">IF(AND(E321&gt;10000,Gmden!J320=500,Gmden!K320=500),MAX(0,OFFSET('Fk Abs3'!$E$7,'Abs3'!C321,0)*0.95*E321-L321),0)</f>
        <v>0</v>
      </c>
      <c r="N321" s="25">
        <f ca="1">ROUND(Anteile!$B$31/'Abs3'!$M$2107*'Abs3'!M321,0)</f>
        <v>0</v>
      </c>
      <c r="O321" s="27"/>
      <c r="P321" s="25">
        <f t="shared" ca="1" si="24"/>
        <v>0</v>
      </c>
    </row>
    <row r="322" spans="1:16" x14ac:dyDescent="0.25">
      <c r="A322" s="9">
        <f>Gmden!A321</f>
        <v>30510</v>
      </c>
      <c r="B322" s="9">
        <f t="shared" si="20"/>
        <v>3</v>
      </c>
      <c r="C322" s="9">
        <f t="shared" si="21"/>
        <v>0</v>
      </c>
      <c r="D322" s="7" t="str">
        <f>Gmden!D321</f>
        <v>Ertl</v>
      </c>
      <c r="E322" s="8">
        <f>Gmden!E321</f>
        <v>1276</v>
      </c>
      <c r="F322" s="40">
        <f>Gmden!N321</f>
        <v>0</v>
      </c>
      <c r="G322" s="8">
        <f t="shared" si="22"/>
        <v>0</v>
      </c>
      <c r="H322" s="25">
        <f>ROUND(Anteile!$B$29/'Abs3'!$G$2107*'Abs3'!G322,0)</f>
        <v>0</v>
      </c>
      <c r="I322" s="40">
        <f>Gmden!O321</f>
        <v>0</v>
      </c>
      <c r="J322" s="8">
        <f t="shared" si="23"/>
        <v>0</v>
      </c>
      <c r="K322" s="25">
        <f>ROUND(Anteile!$B$30/'Abs3'!$J$2107*'Abs3'!J322,0)</f>
        <v>0</v>
      </c>
      <c r="L322" s="8">
        <f>Gmden!M321</f>
        <v>1129560.0113355699</v>
      </c>
      <c r="M322" s="8">
        <f ca="1">IF(AND(E322&gt;10000,Gmden!J321=500,Gmden!K321=500),MAX(0,OFFSET('Fk Abs3'!$E$7,'Abs3'!C322,0)*0.95*E322-L322),0)</f>
        <v>0</v>
      </c>
      <c r="N322" s="25">
        <f ca="1">ROUND(Anteile!$B$31/'Abs3'!$M$2107*'Abs3'!M322,0)</f>
        <v>0</v>
      </c>
      <c r="O322" s="27"/>
      <c r="P322" s="25">
        <f t="shared" ca="1" si="24"/>
        <v>0</v>
      </c>
    </row>
    <row r="323" spans="1:16" x14ac:dyDescent="0.25">
      <c r="A323" s="9">
        <f>Gmden!A322</f>
        <v>30511</v>
      </c>
      <c r="B323" s="9">
        <f t="shared" si="20"/>
        <v>3</v>
      </c>
      <c r="C323" s="9">
        <f t="shared" si="21"/>
        <v>0</v>
      </c>
      <c r="D323" s="7" t="str">
        <f>Gmden!D322</f>
        <v>Euratsfeld</v>
      </c>
      <c r="E323" s="8">
        <f>Gmden!E322</f>
        <v>2536</v>
      </c>
      <c r="F323" s="40">
        <f>Gmden!N322</f>
        <v>0</v>
      </c>
      <c r="G323" s="8">
        <f t="shared" si="22"/>
        <v>0</v>
      </c>
      <c r="H323" s="25">
        <f>ROUND(Anteile!$B$29/'Abs3'!$G$2107*'Abs3'!G323,0)</f>
        <v>0</v>
      </c>
      <c r="I323" s="40">
        <f>Gmden!O322</f>
        <v>0</v>
      </c>
      <c r="J323" s="8">
        <f t="shared" si="23"/>
        <v>0</v>
      </c>
      <c r="K323" s="25">
        <f>ROUND(Anteile!$B$30/'Abs3'!$J$2107*'Abs3'!J323,0)</f>
        <v>0</v>
      </c>
      <c r="L323" s="8">
        <f>Gmden!M322</f>
        <v>2294857.2444467871</v>
      </c>
      <c r="M323" s="8">
        <f ca="1">IF(AND(E323&gt;10000,Gmden!J322=500,Gmden!K322=500),MAX(0,OFFSET('Fk Abs3'!$E$7,'Abs3'!C323,0)*0.95*E323-L323),0)</f>
        <v>0</v>
      </c>
      <c r="N323" s="25">
        <f ca="1">ROUND(Anteile!$B$31/'Abs3'!$M$2107*'Abs3'!M323,0)</f>
        <v>0</v>
      </c>
      <c r="O323" s="27"/>
      <c r="P323" s="25">
        <f t="shared" ca="1" si="24"/>
        <v>0</v>
      </c>
    </row>
    <row r="324" spans="1:16" x14ac:dyDescent="0.25">
      <c r="A324" s="9">
        <f>Gmden!A323</f>
        <v>30512</v>
      </c>
      <c r="B324" s="9">
        <f t="shared" si="20"/>
        <v>3</v>
      </c>
      <c r="C324" s="9">
        <f t="shared" si="21"/>
        <v>0</v>
      </c>
      <c r="D324" s="7" t="str">
        <f>Gmden!D323</f>
        <v>Ferschnitz</v>
      </c>
      <c r="E324" s="8">
        <f>Gmden!E323</f>
        <v>1698</v>
      </c>
      <c r="F324" s="40">
        <f>Gmden!N323</f>
        <v>0</v>
      </c>
      <c r="G324" s="8">
        <f t="shared" si="22"/>
        <v>0</v>
      </c>
      <c r="H324" s="25">
        <f>ROUND(Anteile!$B$29/'Abs3'!$G$2107*'Abs3'!G324,0)</f>
        <v>0</v>
      </c>
      <c r="I324" s="40">
        <f>Gmden!O323</f>
        <v>0</v>
      </c>
      <c r="J324" s="8">
        <f t="shared" si="23"/>
        <v>0</v>
      </c>
      <c r="K324" s="25">
        <f>ROUND(Anteile!$B$30/'Abs3'!$J$2107*'Abs3'!J324,0)</f>
        <v>0</v>
      </c>
      <c r="L324" s="8">
        <f>Gmden!M323</f>
        <v>1579668.7269515237</v>
      </c>
      <c r="M324" s="8">
        <f ca="1">IF(AND(E324&gt;10000,Gmden!J323=500,Gmden!K323=500),MAX(0,OFFSET('Fk Abs3'!$E$7,'Abs3'!C324,0)*0.95*E324-L324),0)</f>
        <v>0</v>
      </c>
      <c r="N324" s="25">
        <f ca="1">ROUND(Anteile!$B$31/'Abs3'!$M$2107*'Abs3'!M324,0)</f>
        <v>0</v>
      </c>
      <c r="O324" s="27"/>
      <c r="P324" s="25">
        <f t="shared" ca="1" si="24"/>
        <v>0</v>
      </c>
    </row>
    <row r="325" spans="1:16" x14ac:dyDescent="0.25">
      <c r="A325" s="9">
        <f>Gmden!A324</f>
        <v>30514</v>
      </c>
      <c r="B325" s="9">
        <f t="shared" si="20"/>
        <v>3</v>
      </c>
      <c r="C325" s="9">
        <f t="shared" si="21"/>
        <v>0</v>
      </c>
      <c r="D325" s="7" t="str">
        <f>Gmden!D324</f>
        <v>Haag</v>
      </c>
      <c r="E325" s="8">
        <f>Gmden!E324</f>
        <v>5498</v>
      </c>
      <c r="F325" s="40">
        <f>Gmden!N324</f>
        <v>0</v>
      </c>
      <c r="G325" s="8">
        <f t="shared" si="22"/>
        <v>0</v>
      </c>
      <c r="H325" s="25">
        <f>ROUND(Anteile!$B$29/'Abs3'!$G$2107*'Abs3'!G325,0)</f>
        <v>0</v>
      </c>
      <c r="I325" s="40">
        <f>Gmden!O324</f>
        <v>0</v>
      </c>
      <c r="J325" s="8">
        <f t="shared" si="23"/>
        <v>0</v>
      </c>
      <c r="K325" s="25">
        <f>ROUND(Anteile!$B$30/'Abs3'!$J$2107*'Abs3'!J325,0)</f>
        <v>0</v>
      </c>
      <c r="L325" s="8">
        <f>Gmden!M324</f>
        <v>5755489.6617461881</v>
      </c>
      <c r="M325" s="8">
        <f ca="1">IF(AND(E325&gt;10000,Gmden!J324=500,Gmden!K324=500),MAX(0,OFFSET('Fk Abs3'!$E$7,'Abs3'!C325,0)*0.95*E325-L325),0)</f>
        <v>0</v>
      </c>
      <c r="N325" s="25">
        <f ca="1">ROUND(Anteile!$B$31/'Abs3'!$M$2107*'Abs3'!M325,0)</f>
        <v>0</v>
      </c>
      <c r="O325" s="27"/>
      <c r="P325" s="25">
        <f t="shared" ca="1" si="24"/>
        <v>0</v>
      </c>
    </row>
    <row r="326" spans="1:16" x14ac:dyDescent="0.25">
      <c r="A326" s="9">
        <f>Gmden!A325</f>
        <v>30515</v>
      </c>
      <c r="B326" s="9">
        <f t="shared" si="20"/>
        <v>3</v>
      </c>
      <c r="C326" s="9">
        <f t="shared" si="21"/>
        <v>0</v>
      </c>
      <c r="D326" s="7" t="str">
        <f>Gmden!D325</f>
        <v>Haidershofen</v>
      </c>
      <c r="E326" s="8">
        <f>Gmden!E325</f>
        <v>3578</v>
      </c>
      <c r="F326" s="40">
        <f>Gmden!N325</f>
        <v>0</v>
      </c>
      <c r="G326" s="8">
        <f t="shared" si="22"/>
        <v>0</v>
      </c>
      <c r="H326" s="25">
        <f>ROUND(Anteile!$B$29/'Abs3'!$G$2107*'Abs3'!G326,0)</f>
        <v>0</v>
      </c>
      <c r="I326" s="40">
        <f>Gmden!O325</f>
        <v>0</v>
      </c>
      <c r="J326" s="8">
        <f t="shared" si="23"/>
        <v>0</v>
      </c>
      <c r="K326" s="25">
        <f>ROUND(Anteile!$B$30/'Abs3'!$J$2107*'Abs3'!J326,0)</f>
        <v>0</v>
      </c>
      <c r="L326" s="8">
        <f>Gmden!M325</f>
        <v>3232893.0106806955</v>
      </c>
      <c r="M326" s="8">
        <f ca="1">IF(AND(E326&gt;10000,Gmden!J325=500,Gmden!K325=500),MAX(0,OFFSET('Fk Abs3'!$E$7,'Abs3'!C326,0)*0.95*E326-L326),0)</f>
        <v>0</v>
      </c>
      <c r="N326" s="25">
        <f ca="1">ROUND(Anteile!$B$31/'Abs3'!$M$2107*'Abs3'!M326,0)</f>
        <v>0</v>
      </c>
      <c r="O326" s="27"/>
      <c r="P326" s="25">
        <f t="shared" ca="1" si="24"/>
        <v>0</v>
      </c>
    </row>
    <row r="327" spans="1:16" x14ac:dyDescent="0.25">
      <c r="A327" s="9">
        <f>Gmden!A326</f>
        <v>30516</v>
      </c>
      <c r="B327" s="9">
        <f t="shared" si="20"/>
        <v>3</v>
      </c>
      <c r="C327" s="9">
        <f t="shared" si="21"/>
        <v>0</v>
      </c>
      <c r="D327" s="7" t="str">
        <f>Gmden!D326</f>
        <v>Hollenstein an der Ybbs</v>
      </c>
      <c r="E327" s="8">
        <f>Gmden!E326</f>
        <v>1705</v>
      </c>
      <c r="F327" s="40">
        <f>Gmden!N326</f>
        <v>0</v>
      </c>
      <c r="G327" s="8">
        <f t="shared" si="22"/>
        <v>0</v>
      </c>
      <c r="H327" s="25">
        <f>ROUND(Anteile!$B$29/'Abs3'!$G$2107*'Abs3'!G327,0)</f>
        <v>0</v>
      </c>
      <c r="I327" s="40">
        <f>Gmden!O326</f>
        <v>0</v>
      </c>
      <c r="J327" s="8">
        <f t="shared" si="23"/>
        <v>0</v>
      </c>
      <c r="K327" s="25">
        <f>ROUND(Anteile!$B$30/'Abs3'!$J$2107*'Abs3'!J327,0)</f>
        <v>0</v>
      </c>
      <c r="L327" s="8">
        <f>Gmden!M326</f>
        <v>1640859.0891320859</v>
      </c>
      <c r="M327" s="8">
        <f ca="1">IF(AND(E327&gt;10000,Gmden!J326=500,Gmden!K326=500),MAX(0,OFFSET('Fk Abs3'!$E$7,'Abs3'!C327,0)*0.95*E327-L327),0)</f>
        <v>0</v>
      </c>
      <c r="N327" s="25">
        <f ca="1">ROUND(Anteile!$B$31/'Abs3'!$M$2107*'Abs3'!M327,0)</f>
        <v>0</v>
      </c>
      <c r="O327" s="27"/>
      <c r="P327" s="25">
        <f t="shared" ca="1" si="24"/>
        <v>0</v>
      </c>
    </row>
    <row r="328" spans="1:16" x14ac:dyDescent="0.25">
      <c r="A328" s="9">
        <f>Gmden!A327</f>
        <v>30517</v>
      </c>
      <c r="B328" s="9">
        <f t="shared" ref="B328:B391" si="25">INT(A328/10000)</f>
        <v>3</v>
      </c>
      <c r="C328" s="9">
        <f t="shared" ref="C328:C391" si="26">IF(E328&lt;=10000,0,IF(E328&lt;=20000,1,IF(E328&lt;=50000,2,3)))</f>
        <v>0</v>
      </c>
      <c r="D328" s="7" t="str">
        <f>Gmden!D327</f>
        <v>Kematen an der Ybbs</v>
      </c>
      <c r="E328" s="8">
        <f>Gmden!E327</f>
        <v>2521</v>
      </c>
      <c r="F328" s="40">
        <f>Gmden!N327</f>
        <v>0</v>
      </c>
      <c r="G328" s="8">
        <f t="shared" ref="G328:G391" si="27">IF(AND(E328&gt;$G$5,F328=1),E328,0)</f>
        <v>0</v>
      </c>
      <c r="H328" s="25">
        <f>ROUND(Anteile!$B$29/'Abs3'!$G$2107*'Abs3'!G328,0)</f>
        <v>0</v>
      </c>
      <c r="I328" s="40">
        <f>Gmden!O327</f>
        <v>0</v>
      </c>
      <c r="J328" s="8">
        <f t="shared" ref="J328:J391" si="28">IF(I328=1,E328,0)</f>
        <v>0</v>
      </c>
      <c r="K328" s="25">
        <f>ROUND(Anteile!$B$30/'Abs3'!$J$2107*'Abs3'!J328,0)</f>
        <v>0</v>
      </c>
      <c r="L328" s="8">
        <f>Gmden!M327</f>
        <v>3876615.7509333845</v>
      </c>
      <c r="M328" s="8">
        <f ca="1">IF(AND(E328&gt;10000,Gmden!J327=500,Gmden!K327=500),MAX(0,OFFSET('Fk Abs3'!$E$7,'Abs3'!C328,0)*0.95*E328-L328),0)</f>
        <v>0</v>
      </c>
      <c r="N328" s="25">
        <f ca="1">ROUND(Anteile!$B$31/'Abs3'!$M$2107*'Abs3'!M328,0)</f>
        <v>0</v>
      </c>
      <c r="O328" s="27"/>
      <c r="P328" s="25">
        <f t="shared" ref="P328:P391" ca="1" si="29">H328+K328+N328+O328</f>
        <v>0</v>
      </c>
    </row>
    <row r="329" spans="1:16" x14ac:dyDescent="0.25">
      <c r="A329" s="9">
        <f>Gmden!A328</f>
        <v>30520</v>
      </c>
      <c r="B329" s="9">
        <f t="shared" si="25"/>
        <v>3</v>
      </c>
      <c r="C329" s="9">
        <f t="shared" si="26"/>
        <v>0</v>
      </c>
      <c r="D329" s="7" t="str">
        <f>Gmden!D328</f>
        <v>Neuhofen an der Ybbs</v>
      </c>
      <c r="E329" s="8">
        <f>Gmden!E328</f>
        <v>2911</v>
      </c>
      <c r="F329" s="40">
        <f>Gmden!N328</f>
        <v>0</v>
      </c>
      <c r="G329" s="8">
        <f t="shared" si="27"/>
        <v>0</v>
      </c>
      <c r="H329" s="25">
        <f>ROUND(Anteile!$B$29/'Abs3'!$G$2107*'Abs3'!G329,0)</f>
        <v>0</v>
      </c>
      <c r="I329" s="40">
        <f>Gmden!O328</f>
        <v>0</v>
      </c>
      <c r="J329" s="8">
        <f t="shared" si="28"/>
        <v>0</v>
      </c>
      <c r="K329" s="25">
        <f>ROUND(Anteile!$B$30/'Abs3'!$J$2107*'Abs3'!J329,0)</f>
        <v>0</v>
      </c>
      <c r="L329" s="8">
        <f>Gmden!M328</f>
        <v>2624377.3641619268</v>
      </c>
      <c r="M329" s="8">
        <f ca="1">IF(AND(E329&gt;10000,Gmden!J328=500,Gmden!K328=500),MAX(0,OFFSET('Fk Abs3'!$E$7,'Abs3'!C329,0)*0.95*E329-L329),0)</f>
        <v>0</v>
      </c>
      <c r="N329" s="25">
        <f ca="1">ROUND(Anteile!$B$31/'Abs3'!$M$2107*'Abs3'!M329,0)</f>
        <v>0</v>
      </c>
      <c r="O329" s="27"/>
      <c r="P329" s="25">
        <f t="shared" ca="1" si="29"/>
        <v>0</v>
      </c>
    </row>
    <row r="330" spans="1:16" x14ac:dyDescent="0.25">
      <c r="A330" s="9">
        <f>Gmden!A329</f>
        <v>30521</v>
      </c>
      <c r="B330" s="9">
        <f t="shared" si="25"/>
        <v>3</v>
      </c>
      <c r="C330" s="9">
        <f t="shared" si="26"/>
        <v>0</v>
      </c>
      <c r="D330" s="7" t="str">
        <f>Gmden!D329</f>
        <v>Neustadtl an der Donau</v>
      </c>
      <c r="E330" s="8">
        <f>Gmden!E329</f>
        <v>2124</v>
      </c>
      <c r="F330" s="40">
        <f>Gmden!N329</f>
        <v>0</v>
      </c>
      <c r="G330" s="8">
        <f t="shared" si="27"/>
        <v>0</v>
      </c>
      <c r="H330" s="25">
        <f>ROUND(Anteile!$B$29/'Abs3'!$G$2107*'Abs3'!G330,0)</f>
        <v>0</v>
      </c>
      <c r="I330" s="40">
        <f>Gmden!O329</f>
        <v>0</v>
      </c>
      <c r="J330" s="8">
        <f t="shared" si="28"/>
        <v>0</v>
      </c>
      <c r="K330" s="25">
        <f>ROUND(Anteile!$B$30/'Abs3'!$J$2107*'Abs3'!J330,0)</f>
        <v>0</v>
      </c>
      <c r="L330" s="8">
        <f>Gmden!M329</f>
        <v>1908420.1916590487</v>
      </c>
      <c r="M330" s="8">
        <f ca="1">IF(AND(E330&gt;10000,Gmden!J329=500,Gmden!K329=500),MAX(0,OFFSET('Fk Abs3'!$E$7,'Abs3'!C330,0)*0.95*E330-L330),0)</f>
        <v>0</v>
      </c>
      <c r="N330" s="25">
        <f ca="1">ROUND(Anteile!$B$31/'Abs3'!$M$2107*'Abs3'!M330,0)</f>
        <v>0</v>
      </c>
      <c r="O330" s="27"/>
      <c r="P330" s="25">
        <f t="shared" ca="1" si="29"/>
        <v>0</v>
      </c>
    </row>
    <row r="331" spans="1:16" x14ac:dyDescent="0.25">
      <c r="A331" s="9">
        <f>Gmden!A330</f>
        <v>30522</v>
      </c>
      <c r="B331" s="9">
        <f t="shared" si="25"/>
        <v>3</v>
      </c>
      <c r="C331" s="9">
        <f t="shared" si="26"/>
        <v>0</v>
      </c>
      <c r="D331" s="7" t="str">
        <f>Gmden!D330</f>
        <v>Oed-Oehling</v>
      </c>
      <c r="E331" s="8">
        <f>Gmden!E330</f>
        <v>1820</v>
      </c>
      <c r="F331" s="40">
        <f>Gmden!N330</f>
        <v>0</v>
      </c>
      <c r="G331" s="8">
        <f t="shared" si="27"/>
        <v>0</v>
      </c>
      <c r="H331" s="25">
        <f>ROUND(Anteile!$B$29/'Abs3'!$G$2107*'Abs3'!G331,0)</f>
        <v>0</v>
      </c>
      <c r="I331" s="40">
        <f>Gmden!O330</f>
        <v>0</v>
      </c>
      <c r="J331" s="8">
        <f t="shared" si="28"/>
        <v>0</v>
      </c>
      <c r="K331" s="25">
        <f>ROUND(Anteile!$B$30/'Abs3'!$J$2107*'Abs3'!J331,0)</f>
        <v>0</v>
      </c>
      <c r="L331" s="8">
        <f>Gmden!M330</f>
        <v>1676172.5974509399</v>
      </c>
      <c r="M331" s="8">
        <f ca="1">IF(AND(E331&gt;10000,Gmden!J330=500,Gmden!K330=500),MAX(0,OFFSET('Fk Abs3'!$E$7,'Abs3'!C331,0)*0.95*E331-L331),0)</f>
        <v>0</v>
      </c>
      <c r="N331" s="25">
        <f ca="1">ROUND(Anteile!$B$31/'Abs3'!$M$2107*'Abs3'!M331,0)</f>
        <v>0</v>
      </c>
      <c r="O331" s="27"/>
      <c r="P331" s="25">
        <f t="shared" ca="1" si="29"/>
        <v>0</v>
      </c>
    </row>
    <row r="332" spans="1:16" x14ac:dyDescent="0.25">
      <c r="A332" s="9">
        <f>Gmden!A331</f>
        <v>30524</v>
      </c>
      <c r="B332" s="9">
        <f t="shared" si="25"/>
        <v>3</v>
      </c>
      <c r="C332" s="9">
        <f t="shared" si="26"/>
        <v>0</v>
      </c>
      <c r="D332" s="7" t="str">
        <f>Gmden!D331</f>
        <v>Opponitz</v>
      </c>
      <c r="E332" s="8">
        <f>Gmden!E331</f>
        <v>963</v>
      </c>
      <c r="F332" s="40">
        <f>Gmden!N331</f>
        <v>0</v>
      </c>
      <c r="G332" s="8">
        <f t="shared" si="27"/>
        <v>0</v>
      </c>
      <c r="H332" s="25">
        <f>ROUND(Anteile!$B$29/'Abs3'!$G$2107*'Abs3'!G332,0)</f>
        <v>0</v>
      </c>
      <c r="I332" s="40">
        <f>Gmden!O331</f>
        <v>0</v>
      </c>
      <c r="J332" s="8">
        <f t="shared" si="28"/>
        <v>0</v>
      </c>
      <c r="K332" s="25">
        <f>ROUND(Anteile!$B$30/'Abs3'!$J$2107*'Abs3'!J332,0)</f>
        <v>0</v>
      </c>
      <c r="L332" s="8">
        <f>Gmden!M331</f>
        <v>870925.34047308087</v>
      </c>
      <c r="M332" s="8">
        <f ca="1">IF(AND(E332&gt;10000,Gmden!J331=500,Gmden!K331=500),MAX(0,OFFSET('Fk Abs3'!$E$7,'Abs3'!C332,0)*0.95*E332-L332),0)</f>
        <v>0</v>
      </c>
      <c r="N332" s="25">
        <f ca="1">ROUND(Anteile!$B$31/'Abs3'!$M$2107*'Abs3'!M332,0)</f>
        <v>0</v>
      </c>
      <c r="O332" s="27"/>
      <c r="P332" s="25">
        <f t="shared" ca="1" si="29"/>
        <v>0</v>
      </c>
    </row>
    <row r="333" spans="1:16" x14ac:dyDescent="0.25">
      <c r="A333" s="9">
        <f>Gmden!A332</f>
        <v>30526</v>
      </c>
      <c r="B333" s="9">
        <f t="shared" si="25"/>
        <v>3</v>
      </c>
      <c r="C333" s="9">
        <f t="shared" si="26"/>
        <v>0</v>
      </c>
      <c r="D333" s="7" t="str">
        <f>Gmden!D332</f>
        <v>St. Georgen am Reith</v>
      </c>
      <c r="E333" s="8">
        <f>Gmden!E332</f>
        <v>559</v>
      </c>
      <c r="F333" s="40">
        <f>Gmden!N332</f>
        <v>0</v>
      </c>
      <c r="G333" s="8">
        <f t="shared" si="27"/>
        <v>0</v>
      </c>
      <c r="H333" s="25">
        <f>ROUND(Anteile!$B$29/'Abs3'!$G$2107*'Abs3'!G333,0)</f>
        <v>0</v>
      </c>
      <c r="I333" s="40">
        <f>Gmden!O332</f>
        <v>0</v>
      </c>
      <c r="J333" s="8">
        <f t="shared" si="28"/>
        <v>0</v>
      </c>
      <c r="K333" s="25">
        <f>ROUND(Anteile!$B$30/'Abs3'!$J$2107*'Abs3'!J333,0)</f>
        <v>0</v>
      </c>
      <c r="L333" s="8">
        <f>Gmden!M332</f>
        <v>481169.02849399083</v>
      </c>
      <c r="M333" s="8">
        <f ca="1">IF(AND(E333&gt;10000,Gmden!J332=500,Gmden!K332=500),MAX(0,OFFSET('Fk Abs3'!$E$7,'Abs3'!C333,0)*0.95*E333-L333),0)</f>
        <v>0</v>
      </c>
      <c r="N333" s="25">
        <f ca="1">ROUND(Anteile!$B$31/'Abs3'!$M$2107*'Abs3'!M333,0)</f>
        <v>0</v>
      </c>
      <c r="O333" s="27"/>
      <c r="P333" s="25">
        <f t="shared" ca="1" si="29"/>
        <v>0</v>
      </c>
    </row>
    <row r="334" spans="1:16" x14ac:dyDescent="0.25">
      <c r="A334" s="9">
        <f>Gmden!A333</f>
        <v>30527</v>
      </c>
      <c r="B334" s="9">
        <f t="shared" si="25"/>
        <v>3</v>
      </c>
      <c r="C334" s="9">
        <f t="shared" si="26"/>
        <v>0</v>
      </c>
      <c r="D334" s="7" t="str">
        <f>Gmden!D333</f>
        <v>St. Georgen am Ybbsfelde</v>
      </c>
      <c r="E334" s="8">
        <f>Gmden!E333</f>
        <v>2778</v>
      </c>
      <c r="F334" s="40">
        <f>Gmden!N333</f>
        <v>0</v>
      </c>
      <c r="G334" s="8">
        <f t="shared" si="27"/>
        <v>0</v>
      </c>
      <c r="H334" s="25">
        <f>ROUND(Anteile!$B$29/'Abs3'!$G$2107*'Abs3'!G334,0)</f>
        <v>0</v>
      </c>
      <c r="I334" s="40">
        <f>Gmden!O333</f>
        <v>0</v>
      </c>
      <c r="J334" s="8">
        <f t="shared" si="28"/>
        <v>0</v>
      </c>
      <c r="K334" s="25">
        <f>ROUND(Anteile!$B$30/'Abs3'!$J$2107*'Abs3'!J334,0)</f>
        <v>0</v>
      </c>
      <c r="L334" s="8">
        <f>Gmden!M333</f>
        <v>2843185.4948288174</v>
      </c>
      <c r="M334" s="8">
        <f ca="1">IF(AND(E334&gt;10000,Gmden!J333=500,Gmden!K333=500),MAX(0,OFFSET('Fk Abs3'!$E$7,'Abs3'!C334,0)*0.95*E334-L334),0)</f>
        <v>0</v>
      </c>
      <c r="N334" s="25">
        <f ca="1">ROUND(Anteile!$B$31/'Abs3'!$M$2107*'Abs3'!M334,0)</f>
        <v>0</v>
      </c>
      <c r="O334" s="27"/>
      <c r="P334" s="25">
        <f t="shared" ca="1" si="29"/>
        <v>0</v>
      </c>
    </row>
    <row r="335" spans="1:16" x14ac:dyDescent="0.25">
      <c r="A335" s="9">
        <f>Gmden!A334</f>
        <v>30529</v>
      </c>
      <c r="B335" s="9">
        <f t="shared" si="25"/>
        <v>3</v>
      </c>
      <c r="C335" s="9">
        <f t="shared" si="26"/>
        <v>0</v>
      </c>
      <c r="D335" s="7" t="str">
        <f>Gmden!D334</f>
        <v>St. Pantaleon-Erla</v>
      </c>
      <c r="E335" s="8">
        <f>Gmden!E334</f>
        <v>2581</v>
      </c>
      <c r="F335" s="40">
        <f>Gmden!N334</f>
        <v>0</v>
      </c>
      <c r="G335" s="8">
        <f t="shared" si="27"/>
        <v>0</v>
      </c>
      <c r="H335" s="25">
        <f>ROUND(Anteile!$B$29/'Abs3'!$G$2107*'Abs3'!G335,0)</f>
        <v>0</v>
      </c>
      <c r="I335" s="40">
        <f>Gmden!O334</f>
        <v>0</v>
      </c>
      <c r="J335" s="8">
        <f t="shared" si="28"/>
        <v>0</v>
      </c>
      <c r="K335" s="25">
        <f>ROUND(Anteile!$B$30/'Abs3'!$J$2107*'Abs3'!J335,0)</f>
        <v>0</v>
      </c>
      <c r="L335" s="8">
        <f>Gmden!M334</f>
        <v>2648961.1557261366</v>
      </c>
      <c r="M335" s="8">
        <f ca="1">IF(AND(E335&gt;10000,Gmden!J334=500,Gmden!K334=500),MAX(0,OFFSET('Fk Abs3'!$E$7,'Abs3'!C335,0)*0.95*E335-L335),0)</f>
        <v>0</v>
      </c>
      <c r="N335" s="25">
        <f ca="1">ROUND(Anteile!$B$31/'Abs3'!$M$2107*'Abs3'!M335,0)</f>
        <v>0</v>
      </c>
      <c r="O335" s="27"/>
      <c r="P335" s="25">
        <f t="shared" ca="1" si="29"/>
        <v>0</v>
      </c>
    </row>
    <row r="336" spans="1:16" x14ac:dyDescent="0.25">
      <c r="A336" s="9">
        <f>Gmden!A335</f>
        <v>30530</v>
      </c>
      <c r="B336" s="9">
        <f t="shared" si="25"/>
        <v>3</v>
      </c>
      <c r="C336" s="9">
        <f t="shared" si="26"/>
        <v>0</v>
      </c>
      <c r="D336" s="7" t="str">
        <f>Gmden!D335</f>
        <v>St. Peter in der Au</v>
      </c>
      <c r="E336" s="8">
        <f>Gmden!E335</f>
        <v>5049</v>
      </c>
      <c r="F336" s="40">
        <f>Gmden!N335</f>
        <v>0</v>
      </c>
      <c r="G336" s="8">
        <f t="shared" si="27"/>
        <v>0</v>
      </c>
      <c r="H336" s="25">
        <f>ROUND(Anteile!$B$29/'Abs3'!$G$2107*'Abs3'!G336,0)</f>
        <v>0</v>
      </c>
      <c r="I336" s="40">
        <f>Gmden!O335</f>
        <v>0</v>
      </c>
      <c r="J336" s="8">
        <f t="shared" si="28"/>
        <v>0</v>
      </c>
      <c r="K336" s="25">
        <f>ROUND(Anteile!$B$30/'Abs3'!$J$2107*'Abs3'!J336,0)</f>
        <v>0</v>
      </c>
      <c r="L336" s="8">
        <f>Gmden!M335</f>
        <v>5090978.1743502617</v>
      </c>
      <c r="M336" s="8">
        <f ca="1">IF(AND(E336&gt;10000,Gmden!J335=500,Gmden!K335=500),MAX(0,OFFSET('Fk Abs3'!$E$7,'Abs3'!C336,0)*0.95*E336-L336),0)</f>
        <v>0</v>
      </c>
      <c r="N336" s="25">
        <f ca="1">ROUND(Anteile!$B$31/'Abs3'!$M$2107*'Abs3'!M336,0)</f>
        <v>0</v>
      </c>
      <c r="O336" s="27"/>
      <c r="P336" s="25">
        <f t="shared" ca="1" si="29"/>
        <v>0</v>
      </c>
    </row>
    <row r="337" spans="1:16" x14ac:dyDescent="0.25">
      <c r="A337" s="9">
        <f>Gmden!A336</f>
        <v>30531</v>
      </c>
      <c r="B337" s="9">
        <f t="shared" si="25"/>
        <v>3</v>
      </c>
      <c r="C337" s="9">
        <f t="shared" si="26"/>
        <v>0</v>
      </c>
      <c r="D337" s="7" t="str">
        <f>Gmden!D336</f>
        <v>St. Valentin</v>
      </c>
      <c r="E337" s="8">
        <f>Gmden!E336</f>
        <v>9225</v>
      </c>
      <c r="F337" s="40">
        <f>Gmden!N336</f>
        <v>0</v>
      </c>
      <c r="G337" s="8">
        <f t="shared" si="27"/>
        <v>0</v>
      </c>
      <c r="H337" s="25">
        <f>ROUND(Anteile!$B$29/'Abs3'!$G$2107*'Abs3'!G337,0)</f>
        <v>0</v>
      </c>
      <c r="I337" s="40">
        <f>Gmden!O336</f>
        <v>0</v>
      </c>
      <c r="J337" s="8">
        <f t="shared" si="28"/>
        <v>0</v>
      </c>
      <c r="K337" s="25">
        <f>ROUND(Anteile!$B$30/'Abs3'!$J$2107*'Abs3'!J337,0)</f>
        <v>0</v>
      </c>
      <c r="L337" s="8">
        <f>Gmden!M336</f>
        <v>13362513.73589224</v>
      </c>
      <c r="M337" s="8">
        <f ca="1">IF(AND(E337&gt;10000,Gmden!J336=500,Gmden!K336=500),MAX(0,OFFSET('Fk Abs3'!$E$7,'Abs3'!C337,0)*0.95*E337-L337),0)</f>
        <v>0</v>
      </c>
      <c r="N337" s="25">
        <f ca="1">ROUND(Anteile!$B$31/'Abs3'!$M$2107*'Abs3'!M337,0)</f>
        <v>0</v>
      </c>
      <c r="O337" s="27"/>
      <c r="P337" s="25">
        <f t="shared" ca="1" si="29"/>
        <v>0</v>
      </c>
    </row>
    <row r="338" spans="1:16" x14ac:dyDescent="0.25">
      <c r="A338" s="9">
        <f>Gmden!A337</f>
        <v>30532</v>
      </c>
      <c r="B338" s="9">
        <f t="shared" si="25"/>
        <v>3</v>
      </c>
      <c r="C338" s="9">
        <f t="shared" si="26"/>
        <v>0</v>
      </c>
      <c r="D338" s="7" t="str">
        <f>Gmden!D337</f>
        <v>Seitenstetten</v>
      </c>
      <c r="E338" s="8">
        <f>Gmden!E337</f>
        <v>3330</v>
      </c>
      <c r="F338" s="40">
        <f>Gmden!N337</f>
        <v>0</v>
      </c>
      <c r="G338" s="8">
        <f t="shared" si="27"/>
        <v>0</v>
      </c>
      <c r="H338" s="25">
        <f>ROUND(Anteile!$B$29/'Abs3'!$G$2107*'Abs3'!G338,0)</f>
        <v>0</v>
      </c>
      <c r="I338" s="40">
        <f>Gmden!O337</f>
        <v>0</v>
      </c>
      <c r="J338" s="8">
        <f t="shared" si="28"/>
        <v>0</v>
      </c>
      <c r="K338" s="25">
        <f>ROUND(Anteile!$B$30/'Abs3'!$J$2107*'Abs3'!J338,0)</f>
        <v>0</v>
      </c>
      <c r="L338" s="8">
        <f>Gmden!M337</f>
        <v>3972411.4941380108</v>
      </c>
      <c r="M338" s="8">
        <f ca="1">IF(AND(E338&gt;10000,Gmden!J337=500,Gmden!K337=500),MAX(0,OFFSET('Fk Abs3'!$E$7,'Abs3'!C338,0)*0.95*E338-L338),0)</f>
        <v>0</v>
      </c>
      <c r="N338" s="25">
        <f ca="1">ROUND(Anteile!$B$31/'Abs3'!$M$2107*'Abs3'!M338,0)</f>
        <v>0</v>
      </c>
      <c r="O338" s="27"/>
      <c r="P338" s="25">
        <f t="shared" ca="1" si="29"/>
        <v>0</v>
      </c>
    </row>
    <row r="339" spans="1:16" x14ac:dyDescent="0.25">
      <c r="A339" s="9">
        <f>Gmden!A338</f>
        <v>30533</v>
      </c>
      <c r="B339" s="9">
        <f t="shared" si="25"/>
        <v>3</v>
      </c>
      <c r="C339" s="9">
        <f t="shared" si="26"/>
        <v>0</v>
      </c>
      <c r="D339" s="7" t="str">
        <f>Gmden!D338</f>
        <v>Sonntagberg</v>
      </c>
      <c r="E339" s="8">
        <f>Gmden!E338</f>
        <v>3807</v>
      </c>
      <c r="F339" s="40">
        <f>Gmden!N338</f>
        <v>0</v>
      </c>
      <c r="G339" s="8">
        <f t="shared" si="27"/>
        <v>0</v>
      </c>
      <c r="H339" s="25">
        <f>ROUND(Anteile!$B$29/'Abs3'!$G$2107*'Abs3'!G339,0)</f>
        <v>0</v>
      </c>
      <c r="I339" s="40">
        <f>Gmden!O338</f>
        <v>0</v>
      </c>
      <c r="J339" s="8">
        <f t="shared" si="28"/>
        <v>0</v>
      </c>
      <c r="K339" s="25">
        <f>ROUND(Anteile!$B$30/'Abs3'!$J$2107*'Abs3'!J339,0)</f>
        <v>0</v>
      </c>
      <c r="L339" s="8">
        <f>Gmden!M338</f>
        <v>4728736.908797401</v>
      </c>
      <c r="M339" s="8">
        <f ca="1">IF(AND(E339&gt;10000,Gmden!J338=500,Gmden!K338=500),MAX(0,OFFSET('Fk Abs3'!$E$7,'Abs3'!C339,0)*0.95*E339-L339),0)</f>
        <v>0</v>
      </c>
      <c r="N339" s="25">
        <f ca="1">ROUND(Anteile!$B$31/'Abs3'!$M$2107*'Abs3'!M339,0)</f>
        <v>0</v>
      </c>
      <c r="O339" s="27"/>
      <c r="P339" s="25">
        <f t="shared" ca="1" si="29"/>
        <v>0</v>
      </c>
    </row>
    <row r="340" spans="1:16" x14ac:dyDescent="0.25">
      <c r="A340" s="9">
        <f>Gmden!A339</f>
        <v>30534</v>
      </c>
      <c r="B340" s="9">
        <f t="shared" si="25"/>
        <v>3</v>
      </c>
      <c r="C340" s="9">
        <f t="shared" si="26"/>
        <v>0</v>
      </c>
      <c r="D340" s="7" t="str">
        <f>Gmden!D339</f>
        <v>Strengberg</v>
      </c>
      <c r="E340" s="8">
        <f>Gmden!E339</f>
        <v>1994</v>
      </c>
      <c r="F340" s="40">
        <f>Gmden!N339</f>
        <v>0</v>
      </c>
      <c r="G340" s="8">
        <f t="shared" si="27"/>
        <v>0</v>
      </c>
      <c r="H340" s="25">
        <f>ROUND(Anteile!$B$29/'Abs3'!$G$2107*'Abs3'!G340,0)</f>
        <v>0</v>
      </c>
      <c r="I340" s="40">
        <f>Gmden!O339</f>
        <v>0</v>
      </c>
      <c r="J340" s="8">
        <f t="shared" si="28"/>
        <v>0</v>
      </c>
      <c r="K340" s="25">
        <f>ROUND(Anteile!$B$30/'Abs3'!$J$2107*'Abs3'!J340,0)</f>
        <v>0</v>
      </c>
      <c r="L340" s="8">
        <f>Gmden!M339</f>
        <v>1860168.2163415563</v>
      </c>
      <c r="M340" s="8">
        <f ca="1">IF(AND(E340&gt;10000,Gmden!J339=500,Gmden!K339=500),MAX(0,OFFSET('Fk Abs3'!$E$7,'Abs3'!C340,0)*0.95*E340-L340),0)</f>
        <v>0</v>
      </c>
      <c r="N340" s="25">
        <f ca="1">ROUND(Anteile!$B$31/'Abs3'!$M$2107*'Abs3'!M340,0)</f>
        <v>0</v>
      </c>
      <c r="O340" s="27"/>
      <c r="P340" s="25">
        <f t="shared" ca="1" si="29"/>
        <v>0</v>
      </c>
    </row>
    <row r="341" spans="1:16" x14ac:dyDescent="0.25">
      <c r="A341" s="9">
        <f>Gmden!A340</f>
        <v>30536</v>
      </c>
      <c r="B341" s="9">
        <f t="shared" si="25"/>
        <v>3</v>
      </c>
      <c r="C341" s="9">
        <f t="shared" si="26"/>
        <v>0</v>
      </c>
      <c r="D341" s="7" t="str">
        <f>Gmden!D340</f>
        <v>Viehdorf</v>
      </c>
      <c r="E341" s="8">
        <f>Gmden!E340</f>
        <v>1390</v>
      </c>
      <c r="F341" s="40">
        <f>Gmden!N340</f>
        <v>0</v>
      </c>
      <c r="G341" s="8">
        <f t="shared" si="27"/>
        <v>0</v>
      </c>
      <c r="H341" s="25">
        <f>ROUND(Anteile!$B$29/'Abs3'!$G$2107*'Abs3'!G341,0)</f>
        <v>0</v>
      </c>
      <c r="I341" s="40">
        <f>Gmden!O340</f>
        <v>0</v>
      </c>
      <c r="J341" s="8">
        <f t="shared" si="28"/>
        <v>0</v>
      </c>
      <c r="K341" s="25">
        <f>ROUND(Anteile!$B$30/'Abs3'!$J$2107*'Abs3'!J341,0)</f>
        <v>0</v>
      </c>
      <c r="L341" s="8">
        <f>Gmden!M340</f>
        <v>1291627.2420837625</v>
      </c>
      <c r="M341" s="8">
        <f ca="1">IF(AND(E341&gt;10000,Gmden!J340=500,Gmden!K340=500),MAX(0,OFFSET('Fk Abs3'!$E$7,'Abs3'!C341,0)*0.95*E341-L341),0)</f>
        <v>0</v>
      </c>
      <c r="N341" s="25">
        <f ca="1">ROUND(Anteile!$B$31/'Abs3'!$M$2107*'Abs3'!M341,0)</f>
        <v>0</v>
      </c>
      <c r="O341" s="27"/>
      <c r="P341" s="25">
        <f t="shared" ca="1" si="29"/>
        <v>0</v>
      </c>
    </row>
    <row r="342" spans="1:16" x14ac:dyDescent="0.25">
      <c r="A342" s="9">
        <f>Gmden!A341</f>
        <v>30538</v>
      </c>
      <c r="B342" s="9">
        <f t="shared" si="25"/>
        <v>3</v>
      </c>
      <c r="C342" s="9">
        <f t="shared" si="26"/>
        <v>0</v>
      </c>
      <c r="D342" s="7" t="str">
        <f>Gmden!D341</f>
        <v>Wallsee-Sindelburg</v>
      </c>
      <c r="E342" s="8">
        <f>Gmden!E341</f>
        <v>2174</v>
      </c>
      <c r="F342" s="40">
        <f>Gmden!N341</f>
        <v>0</v>
      </c>
      <c r="G342" s="8">
        <f t="shared" si="27"/>
        <v>0</v>
      </c>
      <c r="H342" s="25">
        <f>ROUND(Anteile!$B$29/'Abs3'!$G$2107*'Abs3'!G342,0)</f>
        <v>0</v>
      </c>
      <c r="I342" s="40">
        <f>Gmden!O341</f>
        <v>0</v>
      </c>
      <c r="J342" s="8">
        <f t="shared" si="28"/>
        <v>0</v>
      </c>
      <c r="K342" s="25">
        <f>ROUND(Anteile!$B$30/'Abs3'!$J$2107*'Abs3'!J342,0)</f>
        <v>0</v>
      </c>
      <c r="L342" s="8">
        <f>Gmden!M341</f>
        <v>2062283.4750201607</v>
      </c>
      <c r="M342" s="8">
        <f ca="1">IF(AND(E342&gt;10000,Gmden!J341=500,Gmden!K341=500),MAX(0,OFFSET('Fk Abs3'!$E$7,'Abs3'!C342,0)*0.95*E342-L342),0)</f>
        <v>0</v>
      </c>
      <c r="N342" s="25">
        <f ca="1">ROUND(Anteile!$B$31/'Abs3'!$M$2107*'Abs3'!M342,0)</f>
        <v>0</v>
      </c>
      <c r="O342" s="27"/>
      <c r="P342" s="25">
        <f t="shared" ca="1" si="29"/>
        <v>0</v>
      </c>
    </row>
    <row r="343" spans="1:16" x14ac:dyDescent="0.25">
      <c r="A343" s="9">
        <f>Gmden!A342</f>
        <v>30539</v>
      </c>
      <c r="B343" s="9">
        <f t="shared" si="25"/>
        <v>3</v>
      </c>
      <c r="C343" s="9">
        <f t="shared" si="26"/>
        <v>0</v>
      </c>
      <c r="D343" s="7" t="str">
        <f>Gmden!D342</f>
        <v>Weistrach</v>
      </c>
      <c r="E343" s="8">
        <f>Gmden!E342</f>
        <v>2212</v>
      </c>
      <c r="F343" s="40">
        <f>Gmden!N342</f>
        <v>0</v>
      </c>
      <c r="G343" s="8">
        <f t="shared" si="27"/>
        <v>0</v>
      </c>
      <c r="H343" s="25">
        <f>ROUND(Anteile!$B$29/'Abs3'!$G$2107*'Abs3'!G343,0)</f>
        <v>0</v>
      </c>
      <c r="I343" s="40">
        <f>Gmden!O342</f>
        <v>0</v>
      </c>
      <c r="J343" s="8">
        <f t="shared" si="28"/>
        <v>0</v>
      </c>
      <c r="K343" s="25">
        <f>ROUND(Anteile!$B$30/'Abs3'!$J$2107*'Abs3'!J343,0)</f>
        <v>0</v>
      </c>
      <c r="L343" s="8">
        <f>Gmden!M342</f>
        <v>2096277.2135552634</v>
      </c>
      <c r="M343" s="8">
        <f ca="1">IF(AND(E343&gt;10000,Gmden!J342=500,Gmden!K342=500),MAX(0,OFFSET('Fk Abs3'!$E$7,'Abs3'!C343,0)*0.95*E343-L343),0)</f>
        <v>0</v>
      </c>
      <c r="N343" s="25">
        <f ca="1">ROUND(Anteile!$B$31/'Abs3'!$M$2107*'Abs3'!M343,0)</f>
        <v>0</v>
      </c>
      <c r="O343" s="27"/>
      <c r="P343" s="25">
        <f t="shared" ca="1" si="29"/>
        <v>0</v>
      </c>
    </row>
    <row r="344" spans="1:16" x14ac:dyDescent="0.25">
      <c r="A344" s="9">
        <f>Gmden!A343</f>
        <v>30541</v>
      </c>
      <c r="B344" s="9">
        <f t="shared" si="25"/>
        <v>3</v>
      </c>
      <c r="C344" s="9">
        <f t="shared" si="26"/>
        <v>0</v>
      </c>
      <c r="D344" s="7" t="str">
        <f>Gmden!D343</f>
        <v>Winklarn</v>
      </c>
      <c r="E344" s="8">
        <f>Gmden!E343</f>
        <v>1575</v>
      </c>
      <c r="F344" s="40">
        <f>Gmden!N343</f>
        <v>0</v>
      </c>
      <c r="G344" s="8">
        <f t="shared" si="27"/>
        <v>0</v>
      </c>
      <c r="H344" s="25">
        <f>ROUND(Anteile!$B$29/'Abs3'!$G$2107*'Abs3'!G344,0)</f>
        <v>0</v>
      </c>
      <c r="I344" s="40">
        <f>Gmden!O343</f>
        <v>0</v>
      </c>
      <c r="J344" s="8">
        <f t="shared" si="28"/>
        <v>0</v>
      </c>
      <c r="K344" s="25">
        <f>ROUND(Anteile!$B$30/'Abs3'!$J$2107*'Abs3'!J344,0)</f>
        <v>0</v>
      </c>
      <c r="L344" s="8">
        <f>Gmden!M343</f>
        <v>1504017.4985058669</v>
      </c>
      <c r="M344" s="8">
        <f ca="1">IF(AND(E344&gt;10000,Gmden!J343=500,Gmden!K343=500),MAX(0,OFFSET('Fk Abs3'!$E$7,'Abs3'!C344,0)*0.95*E344-L344),0)</f>
        <v>0</v>
      </c>
      <c r="N344" s="25">
        <f ca="1">ROUND(Anteile!$B$31/'Abs3'!$M$2107*'Abs3'!M344,0)</f>
        <v>0</v>
      </c>
      <c r="O344" s="27"/>
      <c r="P344" s="25">
        <f t="shared" ca="1" si="29"/>
        <v>0</v>
      </c>
    </row>
    <row r="345" spans="1:16" x14ac:dyDescent="0.25">
      <c r="A345" s="9">
        <f>Gmden!A344</f>
        <v>30542</v>
      </c>
      <c r="B345" s="9">
        <f t="shared" si="25"/>
        <v>3</v>
      </c>
      <c r="C345" s="9">
        <f t="shared" si="26"/>
        <v>0</v>
      </c>
      <c r="D345" s="7" t="str">
        <f>Gmden!D344</f>
        <v>Wolfsbach</v>
      </c>
      <c r="E345" s="8">
        <f>Gmden!E344</f>
        <v>1912</v>
      </c>
      <c r="F345" s="40">
        <f>Gmden!N344</f>
        <v>0</v>
      </c>
      <c r="G345" s="8">
        <f t="shared" si="27"/>
        <v>0</v>
      </c>
      <c r="H345" s="25">
        <f>ROUND(Anteile!$B$29/'Abs3'!$G$2107*'Abs3'!G345,0)</f>
        <v>0</v>
      </c>
      <c r="I345" s="40">
        <f>Gmden!O344</f>
        <v>0</v>
      </c>
      <c r="J345" s="8">
        <f t="shared" si="28"/>
        <v>0</v>
      </c>
      <c r="K345" s="25">
        <f>ROUND(Anteile!$B$30/'Abs3'!$J$2107*'Abs3'!J345,0)</f>
        <v>0</v>
      </c>
      <c r="L345" s="8">
        <f>Gmden!M344</f>
        <v>1712860.2709942989</v>
      </c>
      <c r="M345" s="8">
        <f ca="1">IF(AND(E345&gt;10000,Gmden!J344=500,Gmden!K344=500),MAX(0,OFFSET('Fk Abs3'!$E$7,'Abs3'!C345,0)*0.95*E345-L345),0)</f>
        <v>0</v>
      </c>
      <c r="N345" s="25">
        <f ca="1">ROUND(Anteile!$B$31/'Abs3'!$M$2107*'Abs3'!M345,0)</f>
        <v>0</v>
      </c>
      <c r="O345" s="27"/>
      <c r="P345" s="25">
        <f t="shared" ca="1" si="29"/>
        <v>0</v>
      </c>
    </row>
    <row r="346" spans="1:16" x14ac:dyDescent="0.25">
      <c r="A346" s="9">
        <f>Gmden!A345</f>
        <v>30543</v>
      </c>
      <c r="B346" s="9">
        <f t="shared" si="25"/>
        <v>3</v>
      </c>
      <c r="C346" s="9">
        <f t="shared" si="26"/>
        <v>0</v>
      </c>
      <c r="D346" s="7" t="str">
        <f>Gmden!D345</f>
        <v>Ybbsitz</v>
      </c>
      <c r="E346" s="8">
        <f>Gmden!E345</f>
        <v>3521</v>
      </c>
      <c r="F346" s="40">
        <f>Gmden!N345</f>
        <v>0</v>
      </c>
      <c r="G346" s="8">
        <f t="shared" si="27"/>
        <v>0</v>
      </c>
      <c r="H346" s="25">
        <f>ROUND(Anteile!$B$29/'Abs3'!$G$2107*'Abs3'!G346,0)</f>
        <v>0</v>
      </c>
      <c r="I346" s="40">
        <f>Gmden!O345</f>
        <v>0</v>
      </c>
      <c r="J346" s="8">
        <f t="shared" si="28"/>
        <v>0</v>
      </c>
      <c r="K346" s="25">
        <f>ROUND(Anteile!$B$30/'Abs3'!$J$2107*'Abs3'!J346,0)</f>
        <v>0</v>
      </c>
      <c r="L346" s="8">
        <f>Gmden!M345</f>
        <v>4021194.2052279375</v>
      </c>
      <c r="M346" s="8">
        <f ca="1">IF(AND(E346&gt;10000,Gmden!J345=500,Gmden!K345=500),MAX(0,OFFSET('Fk Abs3'!$E$7,'Abs3'!C346,0)*0.95*E346-L346),0)</f>
        <v>0</v>
      </c>
      <c r="N346" s="25">
        <f ca="1">ROUND(Anteile!$B$31/'Abs3'!$M$2107*'Abs3'!M346,0)</f>
        <v>0</v>
      </c>
      <c r="O346" s="27"/>
      <c r="P346" s="25">
        <f t="shared" ca="1" si="29"/>
        <v>0</v>
      </c>
    </row>
    <row r="347" spans="1:16" x14ac:dyDescent="0.25">
      <c r="A347" s="9">
        <f>Gmden!A346</f>
        <v>30544</v>
      </c>
      <c r="B347" s="9">
        <f t="shared" si="25"/>
        <v>3</v>
      </c>
      <c r="C347" s="9">
        <f t="shared" si="26"/>
        <v>0</v>
      </c>
      <c r="D347" s="7" t="str">
        <f>Gmden!D346</f>
        <v>Zeillern</v>
      </c>
      <c r="E347" s="8">
        <f>Gmden!E346</f>
        <v>1808</v>
      </c>
      <c r="F347" s="40">
        <f>Gmden!N346</f>
        <v>0</v>
      </c>
      <c r="G347" s="8">
        <f t="shared" si="27"/>
        <v>0</v>
      </c>
      <c r="H347" s="25">
        <f>ROUND(Anteile!$B$29/'Abs3'!$G$2107*'Abs3'!G347,0)</f>
        <v>0</v>
      </c>
      <c r="I347" s="40">
        <f>Gmden!O346</f>
        <v>0</v>
      </c>
      <c r="J347" s="8">
        <f t="shared" si="28"/>
        <v>0</v>
      </c>
      <c r="K347" s="25">
        <f>ROUND(Anteile!$B$30/'Abs3'!$J$2107*'Abs3'!J347,0)</f>
        <v>0</v>
      </c>
      <c r="L347" s="8">
        <f>Gmden!M346</f>
        <v>1635094.2714449128</v>
      </c>
      <c r="M347" s="8">
        <f ca="1">IF(AND(E347&gt;10000,Gmden!J346=500,Gmden!K346=500),MAX(0,OFFSET('Fk Abs3'!$E$7,'Abs3'!C347,0)*0.95*E347-L347),0)</f>
        <v>0</v>
      </c>
      <c r="N347" s="25">
        <f ca="1">ROUND(Anteile!$B$31/'Abs3'!$M$2107*'Abs3'!M347,0)</f>
        <v>0</v>
      </c>
      <c r="O347" s="27"/>
      <c r="P347" s="25">
        <f t="shared" ca="1" si="29"/>
        <v>0</v>
      </c>
    </row>
    <row r="348" spans="1:16" x14ac:dyDescent="0.25">
      <c r="A348" s="9">
        <f>Gmden!A347</f>
        <v>30601</v>
      </c>
      <c r="B348" s="9">
        <f t="shared" si="25"/>
        <v>3</v>
      </c>
      <c r="C348" s="9">
        <f t="shared" si="26"/>
        <v>0</v>
      </c>
      <c r="D348" s="7" t="str">
        <f>Gmden!D347</f>
        <v>Alland</v>
      </c>
      <c r="E348" s="8">
        <f>Gmden!E347</f>
        <v>2521</v>
      </c>
      <c r="F348" s="40">
        <f>Gmden!N347</f>
        <v>0</v>
      </c>
      <c r="G348" s="8">
        <f t="shared" si="27"/>
        <v>0</v>
      </c>
      <c r="H348" s="25">
        <f>ROUND(Anteile!$B$29/'Abs3'!$G$2107*'Abs3'!G348,0)</f>
        <v>0</v>
      </c>
      <c r="I348" s="40">
        <f>Gmden!O347</f>
        <v>0</v>
      </c>
      <c r="J348" s="8">
        <f t="shared" si="28"/>
        <v>0</v>
      </c>
      <c r="K348" s="25">
        <f>ROUND(Anteile!$B$30/'Abs3'!$J$2107*'Abs3'!J348,0)</f>
        <v>0</v>
      </c>
      <c r="L348" s="8">
        <f>Gmden!M347</f>
        <v>2562802.5900436305</v>
      </c>
      <c r="M348" s="8">
        <f ca="1">IF(AND(E348&gt;10000,Gmden!J347=500,Gmden!K347=500),MAX(0,OFFSET('Fk Abs3'!$E$7,'Abs3'!C348,0)*0.95*E348-L348),0)</f>
        <v>0</v>
      </c>
      <c r="N348" s="25">
        <f ca="1">ROUND(Anteile!$B$31/'Abs3'!$M$2107*'Abs3'!M348,0)</f>
        <v>0</v>
      </c>
      <c r="O348" s="27"/>
      <c r="P348" s="25">
        <f t="shared" ca="1" si="29"/>
        <v>0</v>
      </c>
    </row>
    <row r="349" spans="1:16" x14ac:dyDescent="0.25">
      <c r="A349" s="9">
        <f>Gmden!A348</f>
        <v>30602</v>
      </c>
      <c r="B349" s="9">
        <f t="shared" si="25"/>
        <v>3</v>
      </c>
      <c r="C349" s="9">
        <f t="shared" si="26"/>
        <v>0</v>
      </c>
      <c r="D349" s="7" t="str">
        <f>Gmden!D348</f>
        <v>Altenmarkt an der Triesting</v>
      </c>
      <c r="E349" s="8">
        <f>Gmden!E348</f>
        <v>2164</v>
      </c>
      <c r="F349" s="40">
        <f>Gmden!N348</f>
        <v>0</v>
      </c>
      <c r="G349" s="8">
        <f t="shared" si="27"/>
        <v>0</v>
      </c>
      <c r="H349" s="25">
        <f>ROUND(Anteile!$B$29/'Abs3'!$G$2107*'Abs3'!G349,0)</f>
        <v>0</v>
      </c>
      <c r="I349" s="40">
        <f>Gmden!O348</f>
        <v>0</v>
      </c>
      <c r="J349" s="8">
        <f t="shared" si="28"/>
        <v>0</v>
      </c>
      <c r="K349" s="25">
        <f>ROUND(Anteile!$B$30/'Abs3'!$J$2107*'Abs3'!J349,0)</f>
        <v>0</v>
      </c>
      <c r="L349" s="8">
        <f>Gmden!M348</f>
        <v>1999545.8193167169</v>
      </c>
      <c r="M349" s="8">
        <f ca="1">IF(AND(E349&gt;10000,Gmden!J348=500,Gmden!K348=500),MAX(0,OFFSET('Fk Abs3'!$E$7,'Abs3'!C349,0)*0.95*E349-L349),0)</f>
        <v>0</v>
      </c>
      <c r="N349" s="25">
        <f ca="1">ROUND(Anteile!$B$31/'Abs3'!$M$2107*'Abs3'!M349,0)</f>
        <v>0</v>
      </c>
      <c r="O349" s="27"/>
      <c r="P349" s="25">
        <f t="shared" ca="1" si="29"/>
        <v>0</v>
      </c>
    </row>
    <row r="350" spans="1:16" x14ac:dyDescent="0.25">
      <c r="A350" s="9">
        <f>Gmden!A349</f>
        <v>30603</v>
      </c>
      <c r="B350" s="9">
        <f t="shared" si="25"/>
        <v>3</v>
      </c>
      <c r="C350" s="9">
        <f t="shared" si="26"/>
        <v>1</v>
      </c>
      <c r="D350" s="7" t="str">
        <f>Gmden!D349</f>
        <v>Bad Vöslau</v>
      </c>
      <c r="E350" s="8">
        <f>Gmden!E349</f>
        <v>11452</v>
      </c>
      <c r="F350" s="40">
        <f>Gmden!N349</f>
        <v>0</v>
      </c>
      <c r="G350" s="8">
        <f t="shared" si="27"/>
        <v>0</v>
      </c>
      <c r="H350" s="25">
        <f>ROUND(Anteile!$B$29/'Abs3'!$G$2107*'Abs3'!G350,0)</f>
        <v>0</v>
      </c>
      <c r="I350" s="40">
        <f>Gmden!O349</f>
        <v>0</v>
      </c>
      <c r="J350" s="8">
        <f t="shared" si="28"/>
        <v>0</v>
      </c>
      <c r="K350" s="25">
        <f>ROUND(Anteile!$B$30/'Abs3'!$J$2107*'Abs3'!J350,0)</f>
        <v>0</v>
      </c>
      <c r="L350" s="8">
        <f>Gmden!M349</f>
        <v>13098102.636866568</v>
      </c>
      <c r="M350" s="8">
        <f ca="1">IF(AND(E350&gt;10000,Gmden!J349=500,Gmden!K349=500),MAX(0,OFFSET('Fk Abs3'!$E$7,'Abs3'!C350,0)*0.95*E350-L350),0)</f>
        <v>2451726.7163141128</v>
      </c>
      <c r="N350" s="25">
        <f ca="1">ROUND(Anteile!$B$31/'Abs3'!$M$2107*'Abs3'!M350,0)</f>
        <v>70378</v>
      </c>
      <c r="O350" s="27"/>
      <c r="P350" s="25">
        <f t="shared" ca="1" si="29"/>
        <v>70378</v>
      </c>
    </row>
    <row r="351" spans="1:16" x14ac:dyDescent="0.25">
      <c r="A351" s="9">
        <f>Gmden!A350</f>
        <v>30604</v>
      </c>
      <c r="B351" s="9">
        <f t="shared" si="25"/>
        <v>3</v>
      </c>
      <c r="C351" s="9">
        <f t="shared" si="26"/>
        <v>2</v>
      </c>
      <c r="D351" s="7" t="str">
        <f>Gmden!D350</f>
        <v>Baden</v>
      </c>
      <c r="E351" s="8">
        <f>Gmden!E350</f>
        <v>25288</v>
      </c>
      <c r="F351" s="40">
        <f>Gmden!N350</f>
        <v>0</v>
      </c>
      <c r="G351" s="8">
        <f t="shared" si="27"/>
        <v>0</v>
      </c>
      <c r="H351" s="25">
        <f>ROUND(Anteile!$B$29/'Abs3'!$G$2107*'Abs3'!G351,0)</f>
        <v>0</v>
      </c>
      <c r="I351" s="40">
        <f>Gmden!O350</f>
        <v>0</v>
      </c>
      <c r="J351" s="8">
        <f t="shared" si="28"/>
        <v>0</v>
      </c>
      <c r="K351" s="25">
        <f>ROUND(Anteile!$B$30/'Abs3'!$J$2107*'Abs3'!J351,0)</f>
        <v>0</v>
      </c>
      <c r="L351" s="8">
        <f>Gmden!M350</f>
        <v>36306719.922889873</v>
      </c>
      <c r="M351" s="8">
        <f ca="1">IF(AND(E351&gt;10000,Gmden!J350=500,Gmden!K350=500),MAX(0,OFFSET('Fk Abs3'!$E$7,'Abs3'!C351,0)*0.95*E351-L351),0)</f>
        <v>2790454.2305078581</v>
      </c>
      <c r="N351" s="25">
        <f ca="1">ROUND(Anteile!$B$31/'Abs3'!$M$2107*'Abs3'!M351,0)</f>
        <v>80101</v>
      </c>
      <c r="O351" s="27"/>
      <c r="P351" s="25">
        <f t="shared" ca="1" si="29"/>
        <v>80101</v>
      </c>
    </row>
    <row r="352" spans="1:16" x14ac:dyDescent="0.25">
      <c r="A352" s="9">
        <f>Gmden!A351</f>
        <v>30605</v>
      </c>
      <c r="B352" s="9">
        <f t="shared" si="25"/>
        <v>3</v>
      </c>
      <c r="C352" s="9">
        <f t="shared" si="26"/>
        <v>0</v>
      </c>
      <c r="D352" s="7" t="str">
        <f>Gmden!D351</f>
        <v>Berndorf</v>
      </c>
      <c r="E352" s="8">
        <f>Gmden!E351</f>
        <v>8977</v>
      </c>
      <c r="F352" s="40">
        <f>Gmden!N351</f>
        <v>0</v>
      </c>
      <c r="G352" s="8">
        <f t="shared" si="27"/>
        <v>0</v>
      </c>
      <c r="H352" s="25">
        <f>ROUND(Anteile!$B$29/'Abs3'!$G$2107*'Abs3'!G352,0)</f>
        <v>0</v>
      </c>
      <c r="I352" s="40">
        <f>Gmden!O351</f>
        <v>0</v>
      </c>
      <c r="J352" s="8">
        <f t="shared" si="28"/>
        <v>0</v>
      </c>
      <c r="K352" s="25">
        <f>ROUND(Anteile!$B$30/'Abs3'!$J$2107*'Abs3'!J352,0)</f>
        <v>0</v>
      </c>
      <c r="L352" s="8">
        <f>Gmden!M351</f>
        <v>10079616.10645476</v>
      </c>
      <c r="M352" s="8">
        <f ca="1">IF(AND(E352&gt;10000,Gmden!J351=500,Gmden!K351=500),MAX(0,OFFSET('Fk Abs3'!$E$7,'Abs3'!C352,0)*0.95*E352-L352),0)</f>
        <v>0</v>
      </c>
      <c r="N352" s="25">
        <f ca="1">ROUND(Anteile!$B$31/'Abs3'!$M$2107*'Abs3'!M352,0)</f>
        <v>0</v>
      </c>
      <c r="O352" s="27"/>
      <c r="P352" s="25">
        <f t="shared" ca="1" si="29"/>
        <v>0</v>
      </c>
    </row>
    <row r="353" spans="1:16" x14ac:dyDescent="0.25">
      <c r="A353" s="9">
        <f>Gmden!A352</f>
        <v>30607</v>
      </c>
      <c r="B353" s="9">
        <f t="shared" si="25"/>
        <v>3</v>
      </c>
      <c r="C353" s="9">
        <f t="shared" si="26"/>
        <v>1</v>
      </c>
      <c r="D353" s="7" t="str">
        <f>Gmden!D352</f>
        <v>Ebreichsdorf</v>
      </c>
      <c r="E353" s="8">
        <f>Gmden!E352</f>
        <v>10490</v>
      </c>
      <c r="F353" s="40">
        <f>Gmden!N352</f>
        <v>0</v>
      </c>
      <c r="G353" s="8">
        <f t="shared" si="27"/>
        <v>0</v>
      </c>
      <c r="H353" s="25">
        <f>ROUND(Anteile!$B$29/'Abs3'!$G$2107*'Abs3'!G353,0)</f>
        <v>0</v>
      </c>
      <c r="I353" s="40">
        <f>Gmden!O352</f>
        <v>0</v>
      </c>
      <c r="J353" s="8">
        <f t="shared" si="28"/>
        <v>0</v>
      </c>
      <c r="K353" s="25">
        <f>ROUND(Anteile!$B$30/'Abs3'!$J$2107*'Abs3'!J353,0)</f>
        <v>0</v>
      </c>
      <c r="L353" s="8">
        <f>Gmden!M352</f>
        <v>11949550.463156659</v>
      </c>
      <c r="M353" s="8">
        <f ca="1">IF(AND(E353&gt;10000,Gmden!J352=500,Gmden!K352=500),MAX(0,OFFSET('Fk Abs3'!$E$7,'Abs3'!C353,0)*0.95*E353-L353),0)</f>
        <v>2294049.7739080749</v>
      </c>
      <c r="N353" s="25">
        <f ca="1">ROUND(Anteile!$B$31/'Abs3'!$M$2107*'Abs3'!M353,0)</f>
        <v>65851</v>
      </c>
      <c r="O353" s="27"/>
      <c r="P353" s="25">
        <f t="shared" ca="1" si="29"/>
        <v>65851</v>
      </c>
    </row>
    <row r="354" spans="1:16" x14ac:dyDescent="0.25">
      <c r="A354" s="9">
        <f>Gmden!A353</f>
        <v>30608</v>
      </c>
      <c r="B354" s="9">
        <f t="shared" si="25"/>
        <v>3</v>
      </c>
      <c r="C354" s="9">
        <f t="shared" si="26"/>
        <v>0</v>
      </c>
      <c r="D354" s="7" t="str">
        <f>Gmden!D353</f>
        <v>Enzesfeld-Lindabrunn</v>
      </c>
      <c r="E354" s="8">
        <f>Gmden!E353</f>
        <v>4175</v>
      </c>
      <c r="F354" s="40">
        <f>Gmden!N353</f>
        <v>0</v>
      </c>
      <c r="G354" s="8">
        <f t="shared" si="27"/>
        <v>0</v>
      </c>
      <c r="H354" s="25">
        <f>ROUND(Anteile!$B$29/'Abs3'!$G$2107*'Abs3'!G354,0)</f>
        <v>0</v>
      </c>
      <c r="I354" s="40">
        <f>Gmden!O353</f>
        <v>0</v>
      </c>
      <c r="J354" s="8">
        <f t="shared" si="28"/>
        <v>0</v>
      </c>
      <c r="K354" s="25">
        <f>ROUND(Anteile!$B$30/'Abs3'!$J$2107*'Abs3'!J354,0)</f>
        <v>0</v>
      </c>
      <c r="L354" s="8">
        <f>Gmden!M353</f>
        <v>4802927.0373403635</v>
      </c>
      <c r="M354" s="8">
        <f ca="1">IF(AND(E354&gt;10000,Gmden!J353=500,Gmden!K353=500),MAX(0,OFFSET('Fk Abs3'!$E$7,'Abs3'!C354,0)*0.95*E354-L354),0)</f>
        <v>0</v>
      </c>
      <c r="N354" s="25">
        <f ca="1">ROUND(Anteile!$B$31/'Abs3'!$M$2107*'Abs3'!M354,0)</f>
        <v>0</v>
      </c>
      <c r="O354" s="27"/>
      <c r="P354" s="25">
        <f t="shared" ca="1" si="29"/>
        <v>0</v>
      </c>
    </row>
    <row r="355" spans="1:16" x14ac:dyDescent="0.25">
      <c r="A355" s="9">
        <f>Gmden!A354</f>
        <v>30609</v>
      </c>
      <c r="B355" s="9">
        <f t="shared" si="25"/>
        <v>3</v>
      </c>
      <c r="C355" s="9">
        <f t="shared" si="26"/>
        <v>0</v>
      </c>
      <c r="D355" s="7" t="str">
        <f>Gmden!D354</f>
        <v>Furth an der Triesting</v>
      </c>
      <c r="E355" s="8">
        <f>Gmden!E354</f>
        <v>817</v>
      </c>
      <c r="F355" s="40">
        <f>Gmden!N354</f>
        <v>0</v>
      </c>
      <c r="G355" s="8">
        <f t="shared" si="27"/>
        <v>0</v>
      </c>
      <c r="H355" s="25">
        <f>ROUND(Anteile!$B$29/'Abs3'!$G$2107*'Abs3'!G355,0)</f>
        <v>0</v>
      </c>
      <c r="I355" s="40">
        <f>Gmden!O354</f>
        <v>0</v>
      </c>
      <c r="J355" s="8">
        <f t="shared" si="28"/>
        <v>0</v>
      </c>
      <c r="K355" s="25">
        <f>ROUND(Anteile!$B$30/'Abs3'!$J$2107*'Abs3'!J355,0)</f>
        <v>0</v>
      </c>
      <c r="L355" s="8">
        <f>Gmden!M354</f>
        <v>713889.752832492</v>
      </c>
      <c r="M355" s="8">
        <f ca="1">IF(AND(E355&gt;10000,Gmden!J354=500,Gmden!K354=500),MAX(0,OFFSET('Fk Abs3'!$E$7,'Abs3'!C355,0)*0.95*E355-L355),0)</f>
        <v>0</v>
      </c>
      <c r="N355" s="25">
        <f ca="1">ROUND(Anteile!$B$31/'Abs3'!$M$2107*'Abs3'!M355,0)</f>
        <v>0</v>
      </c>
      <c r="O355" s="27"/>
      <c r="P355" s="25">
        <f t="shared" ca="1" si="29"/>
        <v>0</v>
      </c>
    </row>
    <row r="356" spans="1:16" x14ac:dyDescent="0.25">
      <c r="A356" s="9">
        <f>Gmden!A355</f>
        <v>30612</v>
      </c>
      <c r="B356" s="9">
        <f t="shared" si="25"/>
        <v>3</v>
      </c>
      <c r="C356" s="9">
        <f t="shared" si="26"/>
        <v>0</v>
      </c>
      <c r="D356" s="7" t="str">
        <f>Gmden!D355</f>
        <v>Günselsdorf</v>
      </c>
      <c r="E356" s="8">
        <f>Gmden!E355</f>
        <v>1734</v>
      </c>
      <c r="F356" s="40">
        <f>Gmden!N355</f>
        <v>0</v>
      </c>
      <c r="G356" s="8">
        <f t="shared" si="27"/>
        <v>0</v>
      </c>
      <c r="H356" s="25">
        <f>ROUND(Anteile!$B$29/'Abs3'!$G$2107*'Abs3'!G356,0)</f>
        <v>0</v>
      </c>
      <c r="I356" s="40">
        <f>Gmden!O355</f>
        <v>0</v>
      </c>
      <c r="J356" s="8">
        <f t="shared" si="28"/>
        <v>0</v>
      </c>
      <c r="K356" s="25">
        <f>ROUND(Anteile!$B$30/'Abs3'!$J$2107*'Abs3'!J356,0)</f>
        <v>0</v>
      </c>
      <c r="L356" s="8">
        <f>Gmden!M355</f>
        <v>1859333.4720958504</v>
      </c>
      <c r="M356" s="8">
        <f ca="1">IF(AND(E356&gt;10000,Gmden!J355=500,Gmden!K355=500),MAX(0,OFFSET('Fk Abs3'!$E$7,'Abs3'!C356,0)*0.95*E356-L356),0)</f>
        <v>0</v>
      </c>
      <c r="N356" s="25">
        <f ca="1">ROUND(Anteile!$B$31/'Abs3'!$M$2107*'Abs3'!M356,0)</f>
        <v>0</v>
      </c>
      <c r="O356" s="27"/>
      <c r="P356" s="25">
        <f t="shared" ca="1" si="29"/>
        <v>0</v>
      </c>
    </row>
    <row r="357" spans="1:16" x14ac:dyDescent="0.25">
      <c r="A357" s="9">
        <f>Gmden!A356</f>
        <v>30613</v>
      </c>
      <c r="B357" s="9">
        <f t="shared" si="25"/>
        <v>3</v>
      </c>
      <c r="C357" s="9">
        <f t="shared" si="26"/>
        <v>0</v>
      </c>
      <c r="D357" s="7" t="str">
        <f>Gmden!D356</f>
        <v>Heiligenkreuz</v>
      </c>
      <c r="E357" s="8">
        <f>Gmden!E356</f>
        <v>1554</v>
      </c>
      <c r="F357" s="40">
        <f>Gmden!N356</f>
        <v>0</v>
      </c>
      <c r="G357" s="8">
        <f t="shared" si="27"/>
        <v>0</v>
      </c>
      <c r="H357" s="25">
        <f>ROUND(Anteile!$B$29/'Abs3'!$G$2107*'Abs3'!G357,0)</f>
        <v>0</v>
      </c>
      <c r="I357" s="40">
        <f>Gmden!O356</f>
        <v>0</v>
      </c>
      <c r="J357" s="8">
        <f t="shared" si="28"/>
        <v>0</v>
      </c>
      <c r="K357" s="25">
        <f>ROUND(Anteile!$B$30/'Abs3'!$J$2107*'Abs3'!J357,0)</f>
        <v>0</v>
      </c>
      <c r="L357" s="8">
        <f>Gmden!M356</f>
        <v>1516806.4380967002</v>
      </c>
      <c r="M357" s="8">
        <f ca="1">IF(AND(E357&gt;10000,Gmden!J356=500,Gmden!K356=500),MAX(0,OFFSET('Fk Abs3'!$E$7,'Abs3'!C357,0)*0.95*E357-L357),0)</f>
        <v>0</v>
      </c>
      <c r="N357" s="25">
        <f ca="1">ROUND(Anteile!$B$31/'Abs3'!$M$2107*'Abs3'!M357,0)</f>
        <v>0</v>
      </c>
      <c r="O357" s="27"/>
      <c r="P357" s="25">
        <f t="shared" ca="1" si="29"/>
        <v>0</v>
      </c>
    </row>
    <row r="358" spans="1:16" x14ac:dyDescent="0.25">
      <c r="A358" s="9">
        <f>Gmden!A357</f>
        <v>30614</v>
      </c>
      <c r="B358" s="9">
        <f t="shared" si="25"/>
        <v>3</v>
      </c>
      <c r="C358" s="9">
        <f t="shared" si="26"/>
        <v>0</v>
      </c>
      <c r="D358" s="7" t="str">
        <f>Gmden!D357</f>
        <v>Hernstein</v>
      </c>
      <c r="E358" s="8">
        <f>Gmden!E357</f>
        <v>1504</v>
      </c>
      <c r="F358" s="40">
        <f>Gmden!N357</f>
        <v>0</v>
      </c>
      <c r="G358" s="8">
        <f t="shared" si="27"/>
        <v>0</v>
      </c>
      <c r="H358" s="25">
        <f>ROUND(Anteile!$B$29/'Abs3'!$G$2107*'Abs3'!G358,0)</f>
        <v>0</v>
      </c>
      <c r="I358" s="40">
        <f>Gmden!O357</f>
        <v>0</v>
      </c>
      <c r="J358" s="8">
        <f t="shared" si="28"/>
        <v>0</v>
      </c>
      <c r="K358" s="25">
        <f>ROUND(Anteile!$B$30/'Abs3'!$J$2107*'Abs3'!J358,0)</f>
        <v>0</v>
      </c>
      <c r="L358" s="8">
        <f>Gmden!M357</f>
        <v>1380381.5635189931</v>
      </c>
      <c r="M358" s="8">
        <f ca="1">IF(AND(E358&gt;10000,Gmden!J357=500,Gmden!K357=500),MAX(0,OFFSET('Fk Abs3'!$E$7,'Abs3'!C358,0)*0.95*E358-L358),0)</f>
        <v>0</v>
      </c>
      <c r="N358" s="25">
        <f ca="1">ROUND(Anteile!$B$31/'Abs3'!$M$2107*'Abs3'!M358,0)</f>
        <v>0</v>
      </c>
      <c r="O358" s="27"/>
      <c r="P358" s="25">
        <f t="shared" ca="1" si="29"/>
        <v>0</v>
      </c>
    </row>
    <row r="359" spans="1:16" x14ac:dyDescent="0.25">
      <c r="A359" s="9">
        <f>Gmden!A358</f>
        <v>30615</v>
      </c>
      <c r="B359" s="9">
        <f t="shared" si="25"/>
        <v>3</v>
      </c>
      <c r="C359" s="9">
        <f t="shared" si="26"/>
        <v>0</v>
      </c>
      <c r="D359" s="7" t="str">
        <f>Gmden!D358</f>
        <v>Hirtenberg</v>
      </c>
      <c r="E359" s="8">
        <f>Gmden!E358</f>
        <v>2553</v>
      </c>
      <c r="F359" s="40">
        <f>Gmden!N358</f>
        <v>0</v>
      </c>
      <c r="G359" s="8">
        <f t="shared" si="27"/>
        <v>0</v>
      </c>
      <c r="H359" s="25">
        <f>ROUND(Anteile!$B$29/'Abs3'!$G$2107*'Abs3'!G359,0)</f>
        <v>0</v>
      </c>
      <c r="I359" s="40">
        <f>Gmden!O358</f>
        <v>0</v>
      </c>
      <c r="J359" s="8">
        <f t="shared" si="28"/>
        <v>0</v>
      </c>
      <c r="K359" s="25">
        <f>ROUND(Anteile!$B$30/'Abs3'!$J$2107*'Abs3'!J359,0)</f>
        <v>0</v>
      </c>
      <c r="L359" s="8">
        <f>Gmden!M358</f>
        <v>2865515.249367117</v>
      </c>
      <c r="M359" s="8">
        <f ca="1">IF(AND(E359&gt;10000,Gmden!J358=500,Gmden!K358=500),MAX(0,OFFSET('Fk Abs3'!$E$7,'Abs3'!C359,0)*0.95*E359-L359),0)</f>
        <v>0</v>
      </c>
      <c r="N359" s="25">
        <f ca="1">ROUND(Anteile!$B$31/'Abs3'!$M$2107*'Abs3'!M359,0)</f>
        <v>0</v>
      </c>
      <c r="O359" s="27"/>
      <c r="P359" s="25">
        <f t="shared" ca="1" si="29"/>
        <v>0</v>
      </c>
    </row>
    <row r="360" spans="1:16" x14ac:dyDescent="0.25">
      <c r="A360" s="9">
        <f>Gmden!A359</f>
        <v>30616</v>
      </c>
      <c r="B360" s="9">
        <f t="shared" si="25"/>
        <v>3</v>
      </c>
      <c r="C360" s="9">
        <f t="shared" si="26"/>
        <v>0</v>
      </c>
      <c r="D360" s="7" t="str">
        <f>Gmden!D359</f>
        <v>Klausen-Leopoldsdorf</v>
      </c>
      <c r="E360" s="8">
        <f>Gmden!E359</f>
        <v>1650</v>
      </c>
      <c r="F360" s="40">
        <f>Gmden!N359</f>
        <v>0</v>
      </c>
      <c r="G360" s="8">
        <f t="shared" si="27"/>
        <v>0</v>
      </c>
      <c r="H360" s="25">
        <f>ROUND(Anteile!$B$29/'Abs3'!$G$2107*'Abs3'!G360,0)</f>
        <v>0</v>
      </c>
      <c r="I360" s="40">
        <f>Gmden!O359</f>
        <v>0</v>
      </c>
      <c r="J360" s="8">
        <f t="shared" si="28"/>
        <v>0</v>
      </c>
      <c r="K360" s="25">
        <f>ROUND(Anteile!$B$30/'Abs3'!$J$2107*'Abs3'!J360,0)</f>
        <v>0</v>
      </c>
      <c r="L360" s="8">
        <f>Gmden!M359</f>
        <v>1496067.0084795102</v>
      </c>
      <c r="M360" s="8">
        <f ca="1">IF(AND(E360&gt;10000,Gmden!J359=500,Gmden!K359=500),MAX(0,OFFSET('Fk Abs3'!$E$7,'Abs3'!C360,0)*0.95*E360-L360),0)</f>
        <v>0</v>
      </c>
      <c r="N360" s="25">
        <f ca="1">ROUND(Anteile!$B$31/'Abs3'!$M$2107*'Abs3'!M360,0)</f>
        <v>0</v>
      </c>
      <c r="O360" s="27"/>
      <c r="P360" s="25">
        <f t="shared" ca="1" si="29"/>
        <v>0</v>
      </c>
    </row>
    <row r="361" spans="1:16" x14ac:dyDescent="0.25">
      <c r="A361" s="9">
        <f>Gmden!A360</f>
        <v>30618</v>
      </c>
      <c r="B361" s="9">
        <f t="shared" si="25"/>
        <v>3</v>
      </c>
      <c r="C361" s="9">
        <f t="shared" si="26"/>
        <v>0</v>
      </c>
      <c r="D361" s="7" t="str">
        <f>Gmden!D360</f>
        <v>Kottingbrunn</v>
      </c>
      <c r="E361" s="8">
        <f>Gmden!E360</f>
        <v>7424</v>
      </c>
      <c r="F361" s="40">
        <f>Gmden!N360</f>
        <v>0</v>
      </c>
      <c r="G361" s="8">
        <f t="shared" si="27"/>
        <v>0</v>
      </c>
      <c r="H361" s="25">
        <f>ROUND(Anteile!$B$29/'Abs3'!$G$2107*'Abs3'!G361,0)</f>
        <v>0</v>
      </c>
      <c r="I361" s="40">
        <f>Gmden!O360</f>
        <v>0</v>
      </c>
      <c r="J361" s="8">
        <f t="shared" si="28"/>
        <v>0</v>
      </c>
      <c r="K361" s="25">
        <f>ROUND(Anteile!$B$30/'Abs3'!$J$2107*'Abs3'!J361,0)</f>
        <v>0</v>
      </c>
      <c r="L361" s="8">
        <f>Gmden!M360</f>
        <v>8125786.4965863377</v>
      </c>
      <c r="M361" s="8">
        <f ca="1">IF(AND(E361&gt;10000,Gmden!J360=500,Gmden!K360=500),MAX(0,OFFSET('Fk Abs3'!$E$7,'Abs3'!C361,0)*0.95*E361-L361),0)</f>
        <v>0</v>
      </c>
      <c r="N361" s="25">
        <f ca="1">ROUND(Anteile!$B$31/'Abs3'!$M$2107*'Abs3'!M361,0)</f>
        <v>0</v>
      </c>
      <c r="O361" s="27"/>
      <c r="P361" s="25">
        <f t="shared" ca="1" si="29"/>
        <v>0</v>
      </c>
    </row>
    <row r="362" spans="1:16" x14ac:dyDescent="0.25">
      <c r="A362" s="9">
        <f>Gmden!A361</f>
        <v>30620</v>
      </c>
      <c r="B362" s="9">
        <f t="shared" si="25"/>
        <v>3</v>
      </c>
      <c r="C362" s="9">
        <f t="shared" si="26"/>
        <v>0</v>
      </c>
      <c r="D362" s="7" t="str">
        <f>Gmden!D361</f>
        <v>Leobersdorf</v>
      </c>
      <c r="E362" s="8">
        <f>Gmden!E361</f>
        <v>4899</v>
      </c>
      <c r="F362" s="40">
        <f>Gmden!N361</f>
        <v>0</v>
      </c>
      <c r="G362" s="8">
        <f t="shared" si="27"/>
        <v>0</v>
      </c>
      <c r="H362" s="25">
        <f>ROUND(Anteile!$B$29/'Abs3'!$G$2107*'Abs3'!G362,0)</f>
        <v>0</v>
      </c>
      <c r="I362" s="40">
        <f>Gmden!O361</f>
        <v>0</v>
      </c>
      <c r="J362" s="8">
        <f t="shared" si="28"/>
        <v>0</v>
      </c>
      <c r="K362" s="25">
        <f>ROUND(Anteile!$B$30/'Abs3'!$J$2107*'Abs3'!J362,0)</f>
        <v>0</v>
      </c>
      <c r="L362" s="8">
        <f>Gmden!M361</f>
        <v>6431968.0744789438</v>
      </c>
      <c r="M362" s="8">
        <f ca="1">IF(AND(E362&gt;10000,Gmden!J361=500,Gmden!K361=500),MAX(0,OFFSET('Fk Abs3'!$E$7,'Abs3'!C362,0)*0.95*E362-L362),0)</f>
        <v>0</v>
      </c>
      <c r="N362" s="25">
        <f ca="1">ROUND(Anteile!$B$31/'Abs3'!$M$2107*'Abs3'!M362,0)</f>
        <v>0</v>
      </c>
      <c r="O362" s="27"/>
      <c r="P362" s="25">
        <f t="shared" ca="1" si="29"/>
        <v>0</v>
      </c>
    </row>
    <row r="363" spans="1:16" x14ac:dyDescent="0.25">
      <c r="A363" s="9">
        <f>Gmden!A362</f>
        <v>30621</v>
      </c>
      <c r="B363" s="9">
        <f t="shared" si="25"/>
        <v>3</v>
      </c>
      <c r="C363" s="9">
        <f t="shared" si="26"/>
        <v>0</v>
      </c>
      <c r="D363" s="7" t="str">
        <f>Gmden!D362</f>
        <v>Mitterndorf an der Fischa</v>
      </c>
      <c r="E363" s="8">
        <f>Gmden!E362</f>
        <v>2284</v>
      </c>
      <c r="F363" s="40">
        <f>Gmden!N362</f>
        <v>0</v>
      </c>
      <c r="G363" s="8">
        <f t="shared" si="27"/>
        <v>0</v>
      </c>
      <c r="H363" s="25">
        <f>ROUND(Anteile!$B$29/'Abs3'!$G$2107*'Abs3'!G363,0)</f>
        <v>0</v>
      </c>
      <c r="I363" s="40">
        <f>Gmden!O362</f>
        <v>0</v>
      </c>
      <c r="J363" s="8">
        <f t="shared" si="28"/>
        <v>0</v>
      </c>
      <c r="K363" s="25">
        <f>ROUND(Anteile!$B$30/'Abs3'!$J$2107*'Abs3'!J363,0)</f>
        <v>0</v>
      </c>
      <c r="L363" s="8">
        <f>Gmden!M362</f>
        <v>1944744.6268483133</v>
      </c>
      <c r="M363" s="8">
        <f ca="1">IF(AND(E363&gt;10000,Gmden!J362=500,Gmden!K362=500),MAX(0,OFFSET('Fk Abs3'!$E$7,'Abs3'!C363,0)*0.95*E363-L363),0)</f>
        <v>0</v>
      </c>
      <c r="N363" s="25">
        <f ca="1">ROUND(Anteile!$B$31/'Abs3'!$M$2107*'Abs3'!M363,0)</f>
        <v>0</v>
      </c>
      <c r="O363" s="27"/>
      <c r="P363" s="25">
        <f t="shared" ca="1" si="29"/>
        <v>0</v>
      </c>
    </row>
    <row r="364" spans="1:16" x14ac:dyDescent="0.25">
      <c r="A364" s="9">
        <f>Gmden!A363</f>
        <v>30623</v>
      </c>
      <c r="B364" s="9">
        <f t="shared" si="25"/>
        <v>3</v>
      </c>
      <c r="C364" s="9">
        <f t="shared" si="26"/>
        <v>0</v>
      </c>
      <c r="D364" s="7" t="str">
        <f>Gmden!D363</f>
        <v>Oberwaltersdorf</v>
      </c>
      <c r="E364" s="8">
        <f>Gmden!E363</f>
        <v>4262</v>
      </c>
      <c r="F364" s="40">
        <f>Gmden!N363</f>
        <v>0</v>
      </c>
      <c r="G364" s="8">
        <f t="shared" si="27"/>
        <v>0</v>
      </c>
      <c r="H364" s="25">
        <f>ROUND(Anteile!$B$29/'Abs3'!$G$2107*'Abs3'!G364,0)</f>
        <v>0</v>
      </c>
      <c r="I364" s="40">
        <f>Gmden!O363</f>
        <v>0</v>
      </c>
      <c r="J364" s="8">
        <f t="shared" si="28"/>
        <v>0</v>
      </c>
      <c r="K364" s="25">
        <f>ROUND(Anteile!$B$30/'Abs3'!$J$2107*'Abs3'!J364,0)</f>
        <v>0</v>
      </c>
      <c r="L364" s="8">
        <f>Gmden!M363</f>
        <v>4438405.6749437135</v>
      </c>
      <c r="M364" s="8">
        <f ca="1">IF(AND(E364&gt;10000,Gmden!J363=500,Gmden!K363=500),MAX(0,OFFSET('Fk Abs3'!$E$7,'Abs3'!C364,0)*0.95*E364-L364),0)</f>
        <v>0</v>
      </c>
      <c r="N364" s="25">
        <f ca="1">ROUND(Anteile!$B$31/'Abs3'!$M$2107*'Abs3'!M364,0)</f>
        <v>0</v>
      </c>
      <c r="O364" s="27"/>
      <c r="P364" s="25">
        <f t="shared" ca="1" si="29"/>
        <v>0</v>
      </c>
    </row>
    <row r="365" spans="1:16" x14ac:dyDescent="0.25">
      <c r="A365" s="9">
        <f>Gmden!A364</f>
        <v>30625</v>
      </c>
      <c r="B365" s="9">
        <f t="shared" si="25"/>
        <v>3</v>
      </c>
      <c r="C365" s="9">
        <f t="shared" si="26"/>
        <v>0</v>
      </c>
      <c r="D365" s="7" t="str">
        <f>Gmden!D364</f>
        <v>Pfaffstätten</v>
      </c>
      <c r="E365" s="8">
        <f>Gmden!E364</f>
        <v>3509</v>
      </c>
      <c r="F365" s="40">
        <f>Gmden!N364</f>
        <v>0</v>
      </c>
      <c r="G365" s="8">
        <f t="shared" si="27"/>
        <v>0</v>
      </c>
      <c r="H365" s="25">
        <f>ROUND(Anteile!$B$29/'Abs3'!$G$2107*'Abs3'!G365,0)</f>
        <v>0</v>
      </c>
      <c r="I365" s="40">
        <f>Gmden!O364</f>
        <v>0</v>
      </c>
      <c r="J365" s="8">
        <f t="shared" si="28"/>
        <v>0</v>
      </c>
      <c r="K365" s="25">
        <f>ROUND(Anteile!$B$30/'Abs3'!$J$2107*'Abs3'!J365,0)</f>
        <v>0</v>
      </c>
      <c r="L365" s="8">
        <f>Gmden!M364</f>
        <v>3313955.7156095668</v>
      </c>
      <c r="M365" s="8">
        <f ca="1">IF(AND(E365&gt;10000,Gmden!J364=500,Gmden!K364=500),MAX(0,OFFSET('Fk Abs3'!$E$7,'Abs3'!C365,0)*0.95*E365-L365),0)</f>
        <v>0</v>
      </c>
      <c r="N365" s="25">
        <f ca="1">ROUND(Anteile!$B$31/'Abs3'!$M$2107*'Abs3'!M365,0)</f>
        <v>0</v>
      </c>
      <c r="O365" s="27"/>
      <c r="P365" s="25">
        <f t="shared" ca="1" si="29"/>
        <v>0</v>
      </c>
    </row>
    <row r="366" spans="1:16" x14ac:dyDescent="0.25">
      <c r="A366" s="9">
        <f>Gmden!A365</f>
        <v>30626</v>
      </c>
      <c r="B366" s="9">
        <f t="shared" si="25"/>
        <v>3</v>
      </c>
      <c r="C366" s="9">
        <f t="shared" si="26"/>
        <v>0</v>
      </c>
      <c r="D366" s="7" t="str">
        <f>Gmden!D365</f>
        <v>Pottendorf</v>
      </c>
      <c r="E366" s="8">
        <f>Gmden!E365</f>
        <v>6547</v>
      </c>
      <c r="F366" s="40">
        <f>Gmden!N365</f>
        <v>0</v>
      </c>
      <c r="G366" s="8">
        <f t="shared" si="27"/>
        <v>0</v>
      </c>
      <c r="H366" s="25">
        <f>ROUND(Anteile!$B$29/'Abs3'!$G$2107*'Abs3'!G366,0)</f>
        <v>0</v>
      </c>
      <c r="I366" s="40">
        <f>Gmden!O365</f>
        <v>0</v>
      </c>
      <c r="J366" s="8">
        <f t="shared" si="28"/>
        <v>0</v>
      </c>
      <c r="K366" s="25">
        <f>ROUND(Anteile!$B$30/'Abs3'!$J$2107*'Abs3'!J366,0)</f>
        <v>0</v>
      </c>
      <c r="L366" s="8">
        <f>Gmden!M365</f>
        <v>6184130.8113565557</v>
      </c>
      <c r="M366" s="8">
        <f ca="1">IF(AND(E366&gt;10000,Gmden!J365=500,Gmden!K365=500),MAX(0,OFFSET('Fk Abs3'!$E$7,'Abs3'!C366,0)*0.95*E366-L366),0)</f>
        <v>0</v>
      </c>
      <c r="N366" s="25">
        <f ca="1">ROUND(Anteile!$B$31/'Abs3'!$M$2107*'Abs3'!M366,0)</f>
        <v>0</v>
      </c>
      <c r="O366" s="27"/>
      <c r="P366" s="25">
        <f t="shared" ca="1" si="29"/>
        <v>0</v>
      </c>
    </row>
    <row r="367" spans="1:16" x14ac:dyDescent="0.25">
      <c r="A367" s="9">
        <f>Gmden!A366</f>
        <v>30627</v>
      </c>
      <c r="B367" s="9">
        <f t="shared" si="25"/>
        <v>3</v>
      </c>
      <c r="C367" s="9">
        <f t="shared" si="26"/>
        <v>0</v>
      </c>
      <c r="D367" s="7" t="str">
        <f>Gmden!D366</f>
        <v>Pottenstein</v>
      </c>
      <c r="E367" s="8">
        <f>Gmden!E366</f>
        <v>2959</v>
      </c>
      <c r="F367" s="40">
        <f>Gmden!N366</f>
        <v>0</v>
      </c>
      <c r="G367" s="8">
        <f t="shared" si="27"/>
        <v>0</v>
      </c>
      <c r="H367" s="25">
        <f>ROUND(Anteile!$B$29/'Abs3'!$G$2107*'Abs3'!G367,0)</f>
        <v>0</v>
      </c>
      <c r="I367" s="40">
        <f>Gmden!O366</f>
        <v>0</v>
      </c>
      <c r="J367" s="8">
        <f t="shared" si="28"/>
        <v>0</v>
      </c>
      <c r="K367" s="25">
        <f>ROUND(Anteile!$B$30/'Abs3'!$J$2107*'Abs3'!J367,0)</f>
        <v>0</v>
      </c>
      <c r="L367" s="8">
        <f>Gmden!M366</f>
        <v>3024695.008811851</v>
      </c>
      <c r="M367" s="8">
        <f ca="1">IF(AND(E367&gt;10000,Gmden!J366=500,Gmden!K366=500),MAX(0,OFFSET('Fk Abs3'!$E$7,'Abs3'!C367,0)*0.95*E367-L367),0)</f>
        <v>0</v>
      </c>
      <c r="N367" s="25">
        <f ca="1">ROUND(Anteile!$B$31/'Abs3'!$M$2107*'Abs3'!M367,0)</f>
        <v>0</v>
      </c>
      <c r="O367" s="27"/>
      <c r="P367" s="25">
        <f t="shared" ca="1" si="29"/>
        <v>0</v>
      </c>
    </row>
    <row r="368" spans="1:16" x14ac:dyDescent="0.25">
      <c r="A368" s="9">
        <f>Gmden!A367</f>
        <v>30629</v>
      </c>
      <c r="B368" s="9">
        <f t="shared" si="25"/>
        <v>3</v>
      </c>
      <c r="C368" s="9">
        <f t="shared" si="26"/>
        <v>0</v>
      </c>
      <c r="D368" s="7" t="str">
        <f>Gmden!D367</f>
        <v>Reisenberg</v>
      </c>
      <c r="E368" s="8">
        <f>Gmden!E367</f>
        <v>1632</v>
      </c>
      <c r="F368" s="40">
        <f>Gmden!N367</f>
        <v>0</v>
      </c>
      <c r="G368" s="8">
        <f t="shared" si="27"/>
        <v>0</v>
      </c>
      <c r="H368" s="25">
        <f>ROUND(Anteile!$B$29/'Abs3'!$G$2107*'Abs3'!G368,0)</f>
        <v>0</v>
      </c>
      <c r="I368" s="40">
        <f>Gmden!O367</f>
        <v>0</v>
      </c>
      <c r="J368" s="8">
        <f t="shared" si="28"/>
        <v>0</v>
      </c>
      <c r="K368" s="25">
        <f>ROUND(Anteile!$B$30/'Abs3'!$J$2107*'Abs3'!J368,0)</f>
        <v>0</v>
      </c>
      <c r="L368" s="8">
        <f>Gmden!M367</f>
        <v>1518449.0843046163</v>
      </c>
      <c r="M368" s="8">
        <f ca="1">IF(AND(E368&gt;10000,Gmden!J367=500,Gmden!K367=500),MAX(0,OFFSET('Fk Abs3'!$E$7,'Abs3'!C368,0)*0.95*E368-L368),0)</f>
        <v>0</v>
      </c>
      <c r="N368" s="25">
        <f ca="1">ROUND(Anteile!$B$31/'Abs3'!$M$2107*'Abs3'!M368,0)</f>
        <v>0</v>
      </c>
      <c r="O368" s="27"/>
      <c r="P368" s="25">
        <f t="shared" ca="1" si="29"/>
        <v>0</v>
      </c>
    </row>
    <row r="369" spans="1:16" x14ac:dyDescent="0.25">
      <c r="A369" s="9">
        <f>Gmden!A368</f>
        <v>30631</v>
      </c>
      <c r="B369" s="9">
        <f t="shared" si="25"/>
        <v>3</v>
      </c>
      <c r="C369" s="9">
        <f t="shared" si="26"/>
        <v>0</v>
      </c>
      <c r="D369" s="7" t="str">
        <f>Gmden!D368</f>
        <v>Schönau an der Triesting</v>
      </c>
      <c r="E369" s="8">
        <f>Gmden!E368</f>
        <v>2120</v>
      </c>
      <c r="F369" s="40">
        <f>Gmden!N368</f>
        <v>0</v>
      </c>
      <c r="G369" s="8">
        <f t="shared" si="27"/>
        <v>0</v>
      </c>
      <c r="H369" s="25">
        <f>ROUND(Anteile!$B$29/'Abs3'!$G$2107*'Abs3'!G369,0)</f>
        <v>0</v>
      </c>
      <c r="I369" s="40">
        <f>Gmden!O368</f>
        <v>0</v>
      </c>
      <c r="J369" s="8">
        <f t="shared" si="28"/>
        <v>0</v>
      </c>
      <c r="K369" s="25">
        <f>ROUND(Anteile!$B$30/'Abs3'!$J$2107*'Abs3'!J369,0)</f>
        <v>0</v>
      </c>
      <c r="L369" s="8">
        <f>Gmden!M368</f>
        <v>2305612.4873222499</v>
      </c>
      <c r="M369" s="8">
        <f ca="1">IF(AND(E369&gt;10000,Gmden!J368=500,Gmden!K368=500),MAX(0,OFFSET('Fk Abs3'!$E$7,'Abs3'!C369,0)*0.95*E369-L369),0)</f>
        <v>0</v>
      </c>
      <c r="N369" s="25">
        <f ca="1">ROUND(Anteile!$B$31/'Abs3'!$M$2107*'Abs3'!M369,0)</f>
        <v>0</v>
      </c>
      <c r="O369" s="27"/>
      <c r="P369" s="25">
        <f t="shared" ca="1" si="29"/>
        <v>0</v>
      </c>
    </row>
    <row r="370" spans="1:16" x14ac:dyDescent="0.25">
      <c r="A370" s="9">
        <f>Gmden!A369</f>
        <v>30633</v>
      </c>
      <c r="B370" s="9">
        <f t="shared" si="25"/>
        <v>3</v>
      </c>
      <c r="C370" s="9">
        <f t="shared" si="26"/>
        <v>0</v>
      </c>
      <c r="D370" s="7" t="str">
        <f>Gmden!D369</f>
        <v>Seibersdorf</v>
      </c>
      <c r="E370" s="8">
        <f>Gmden!E369</f>
        <v>1437</v>
      </c>
      <c r="F370" s="40">
        <f>Gmden!N369</f>
        <v>0</v>
      </c>
      <c r="G370" s="8">
        <f t="shared" si="27"/>
        <v>0</v>
      </c>
      <c r="H370" s="25">
        <f>ROUND(Anteile!$B$29/'Abs3'!$G$2107*'Abs3'!G370,0)</f>
        <v>0</v>
      </c>
      <c r="I370" s="40">
        <f>Gmden!O369</f>
        <v>0</v>
      </c>
      <c r="J370" s="8">
        <f t="shared" si="28"/>
        <v>0</v>
      </c>
      <c r="K370" s="25">
        <f>ROUND(Anteile!$B$30/'Abs3'!$J$2107*'Abs3'!J370,0)</f>
        <v>0</v>
      </c>
      <c r="L370" s="8">
        <f>Gmden!M369</f>
        <v>1989320.7684472911</v>
      </c>
      <c r="M370" s="8">
        <f ca="1">IF(AND(E370&gt;10000,Gmden!J369=500,Gmden!K369=500),MAX(0,OFFSET('Fk Abs3'!$E$7,'Abs3'!C370,0)*0.95*E370-L370),0)</f>
        <v>0</v>
      </c>
      <c r="N370" s="25">
        <f ca="1">ROUND(Anteile!$B$31/'Abs3'!$M$2107*'Abs3'!M370,0)</f>
        <v>0</v>
      </c>
      <c r="O370" s="27"/>
      <c r="P370" s="25">
        <f t="shared" ca="1" si="29"/>
        <v>0</v>
      </c>
    </row>
    <row r="371" spans="1:16" x14ac:dyDescent="0.25">
      <c r="A371" s="9">
        <f>Gmden!A370</f>
        <v>30635</v>
      </c>
      <c r="B371" s="9">
        <f t="shared" si="25"/>
        <v>3</v>
      </c>
      <c r="C371" s="9">
        <f t="shared" si="26"/>
        <v>0</v>
      </c>
      <c r="D371" s="7" t="str">
        <f>Gmden!D370</f>
        <v>Sooß</v>
      </c>
      <c r="E371" s="8">
        <f>Gmden!E370</f>
        <v>1070</v>
      </c>
      <c r="F371" s="40">
        <f>Gmden!N370</f>
        <v>0</v>
      </c>
      <c r="G371" s="8">
        <f t="shared" si="27"/>
        <v>0</v>
      </c>
      <c r="H371" s="25">
        <f>ROUND(Anteile!$B$29/'Abs3'!$G$2107*'Abs3'!G371,0)</f>
        <v>0</v>
      </c>
      <c r="I371" s="40">
        <f>Gmden!O370</f>
        <v>0</v>
      </c>
      <c r="J371" s="8">
        <f t="shared" si="28"/>
        <v>0</v>
      </c>
      <c r="K371" s="25">
        <f>ROUND(Anteile!$B$30/'Abs3'!$J$2107*'Abs3'!J371,0)</f>
        <v>0</v>
      </c>
      <c r="L371" s="8">
        <f>Gmden!M370</f>
        <v>1130096.5657718275</v>
      </c>
      <c r="M371" s="8">
        <f ca="1">IF(AND(E371&gt;10000,Gmden!J370=500,Gmden!K370=500),MAX(0,OFFSET('Fk Abs3'!$E$7,'Abs3'!C371,0)*0.95*E371-L371),0)</f>
        <v>0</v>
      </c>
      <c r="N371" s="25">
        <f ca="1">ROUND(Anteile!$B$31/'Abs3'!$M$2107*'Abs3'!M371,0)</f>
        <v>0</v>
      </c>
      <c r="O371" s="27"/>
      <c r="P371" s="25">
        <f t="shared" ca="1" si="29"/>
        <v>0</v>
      </c>
    </row>
    <row r="372" spans="1:16" x14ac:dyDescent="0.25">
      <c r="A372" s="9">
        <f>Gmden!A371</f>
        <v>30636</v>
      </c>
      <c r="B372" s="9">
        <f t="shared" si="25"/>
        <v>3</v>
      </c>
      <c r="C372" s="9">
        <f t="shared" si="26"/>
        <v>0</v>
      </c>
      <c r="D372" s="7" t="str">
        <f>Gmden!D371</f>
        <v>Tattendorf</v>
      </c>
      <c r="E372" s="8">
        <f>Gmden!E371</f>
        <v>1413</v>
      </c>
      <c r="F372" s="40">
        <f>Gmden!N371</f>
        <v>0</v>
      </c>
      <c r="G372" s="8">
        <f t="shared" si="27"/>
        <v>0</v>
      </c>
      <c r="H372" s="25">
        <f>ROUND(Anteile!$B$29/'Abs3'!$G$2107*'Abs3'!G372,0)</f>
        <v>0</v>
      </c>
      <c r="I372" s="40">
        <f>Gmden!O371</f>
        <v>0</v>
      </c>
      <c r="J372" s="8">
        <f t="shared" si="28"/>
        <v>0</v>
      </c>
      <c r="K372" s="25">
        <f>ROUND(Anteile!$B$30/'Abs3'!$J$2107*'Abs3'!J372,0)</f>
        <v>0</v>
      </c>
      <c r="L372" s="8">
        <f>Gmden!M371</f>
        <v>1553539.6548591645</v>
      </c>
      <c r="M372" s="8">
        <f ca="1">IF(AND(E372&gt;10000,Gmden!J371=500,Gmden!K371=500),MAX(0,OFFSET('Fk Abs3'!$E$7,'Abs3'!C372,0)*0.95*E372-L372),0)</f>
        <v>0</v>
      </c>
      <c r="N372" s="25">
        <f ca="1">ROUND(Anteile!$B$31/'Abs3'!$M$2107*'Abs3'!M372,0)</f>
        <v>0</v>
      </c>
      <c r="O372" s="27"/>
      <c r="P372" s="25">
        <f t="shared" ca="1" si="29"/>
        <v>0</v>
      </c>
    </row>
    <row r="373" spans="1:16" x14ac:dyDescent="0.25">
      <c r="A373" s="9">
        <f>Gmden!A372</f>
        <v>30637</v>
      </c>
      <c r="B373" s="9">
        <f t="shared" si="25"/>
        <v>3</v>
      </c>
      <c r="C373" s="9">
        <f t="shared" si="26"/>
        <v>0</v>
      </c>
      <c r="D373" s="7" t="str">
        <f>Gmden!D372</f>
        <v>Teesdorf</v>
      </c>
      <c r="E373" s="8">
        <f>Gmden!E372</f>
        <v>1759</v>
      </c>
      <c r="F373" s="40">
        <f>Gmden!N372</f>
        <v>0</v>
      </c>
      <c r="G373" s="8">
        <f t="shared" si="27"/>
        <v>0</v>
      </c>
      <c r="H373" s="25">
        <f>ROUND(Anteile!$B$29/'Abs3'!$G$2107*'Abs3'!G373,0)</f>
        <v>0</v>
      </c>
      <c r="I373" s="40">
        <f>Gmden!O372</f>
        <v>0</v>
      </c>
      <c r="J373" s="8">
        <f t="shared" si="28"/>
        <v>0</v>
      </c>
      <c r="K373" s="25">
        <f>ROUND(Anteile!$B$30/'Abs3'!$J$2107*'Abs3'!J373,0)</f>
        <v>0</v>
      </c>
      <c r="L373" s="8">
        <f>Gmden!M372</f>
        <v>1988162.4773633014</v>
      </c>
      <c r="M373" s="8">
        <f ca="1">IF(AND(E373&gt;10000,Gmden!J372=500,Gmden!K372=500),MAX(0,OFFSET('Fk Abs3'!$E$7,'Abs3'!C373,0)*0.95*E373-L373),0)</f>
        <v>0</v>
      </c>
      <c r="N373" s="25">
        <f ca="1">ROUND(Anteile!$B$31/'Abs3'!$M$2107*'Abs3'!M373,0)</f>
        <v>0</v>
      </c>
      <c r="O373" s="27"/>
      <c r="P373" s="25">
        <f t="shared" ca="1" si="29"/>
        <v>0</v>
      </c>
    </row>
    <row r="374" spans="1:16" x14ac:dyDescent="0.25">
      <c r="A374" s="9">
        <f>Gmden!A373</f>
        <v>30639</v>
      </c>
      <c r="B374" s="9">
        <f t="shared" si="25"/>
        <v>3</v>
      </c>
      <c r="C374" s="9">
        <f t="shared" si="26"/>
        <v>1</v>
      </c>
      <c r="D374" s="7" t="str">
        <f>Gmden!D373</f>
        <v>Traiskirchen</v>
      </c>
      <c r="E374" s="8">
        <f>Gmden!E373</f>
        <v>18948</v>
      </c>
      <c r="F374" s="40">
        <f>Gmden!N373</f>
        <v>0</v>
      </c>
      <c r="G374" s="8">
        <f t="shared" si="27"/>
        <v>0</v>
      </c>
      <c r="H374" s="25">
        <f>ROUND(Anteile!$B$29/'Abs3'!$G$2107*'Abs3'!G374,0)</f>
        <v>0</v>
      </c>
      <c r="I374" s="40">
        <f>Gmden!O373</f>
        <v>0</v>
      </c>
      <c r="J374" s="8">
        <f t="shared" si="28"/>
        <v>0</v>
      </c>
      <c r="K374" s="25">
        <f>ROUND(Anteile!$B$30/'Abs3'!$J$2107*'Abs3'!J374,0)</f>
        <v>0</v>
      </c>
      <c r="L374" s="8">
        <f>Gmden!M373</f>
        <v>25161237.241301488</v>
      </c>
      <c r="M374" s="8">
        <f ca="1">IF(AND(E374&gt;10000,Gmden!J373=500,Gmden!K373=500),MAX(0,OFFSET('Fk Abs3'!$E$7,'Abs3'!C374,0)*0.95*E374-L374),0)</f>
        <v>566859.73600095138</v>
      </c>
      <c r="N374" s="25">
        <f ca="1">ROUND(Anteile!$B$31/'Abs3'!$M$2107*'Abs3'!M374,0)</f>
        <v>16272</v>
      </c>
      <c r="O374" s="27"/>
      <c r="P374" s="25">
        <f t="shared" ca="1" si="29"/>
        <v>16272</v>
      </c>
    </row>
    <row r="375" spans="1:16" x14ac:dyDescent="0.25">
      <c r="A375" s="9">
        <f>Gmden!A374</f>
        <v>30641</v>
      </c>
      <c r="B375" s="9">
        <f t="shared" si="25"/>
        <v>3</v>
      </c>
      <c r="C375" s="9">
        <f t="shared" si="26"/>
        <v>0</v>
      </c>
      <c r="D375" s="7" t="str">
        <f>Gmden!D374</f>
        <v>Trumau</v>
      </c>
      <c r="E375" s="8">
        <f>Gmden!E374</f>
        <v>3575</v>
      </c>
      <c r="F375" s="40">
        <f>Gmden!N374</f>
        <v>0</v>
      </c>
      <c r="G375" s="8">
        <f t="shared" si="27"/>
        <v>0</v>
      </c>
      <c r="H375" s="25">
        <f>ROUND(Anteile!$B$29/'Abs3'!$G$2107*'Abs3'!G375,0)</f>
        <v>0</v>
      </c>
      <c r="I375" s="40">
        <f>Gmden!O374</f>
        <v>0</v>
      </c>
      <c r="J375" s="8">
        <f t="shared" si="28"/>
        <v>0</v>
      </c>
      <c r="K375" s="25">
        <f>ROUND(Anteile!$B$30/'Abs3'!$J$2107*'Abs3'!J375,0)</f>
        <v>0</v>
      </c>
      <c r="L375" s="8">
        <f>Gmden!M374</f>
        <v>4200077.5803754833</v>
      </c>
      <c r="M375" s="8">
        <f ca="1">IF(AND(E375&gt;10000,Gmden!J374=500,Gmden!K374=500),MAX(0,OFFSET('Fk Abs3'!$E$7,'Abs3'!C375,0)*0.95*E375-L375),0)</f>
        <v>0</v>
      </c>
      <c r="N375" s="25">
        <f ca="1">ROUND(Anteile!$B$31/'Abs3'!$M$2107*'Abs3'!M375,0)</f>
        <v>0</v>
      </c>
      <c r="O375" s="27"/>
      <c r="P375" s="25">
        <f t="shared" ca="1" si="29"/>
        <v>0</v>
      </c>
    </row>
    <row r="376" spans="1:16" x14ac:dyDescent="0.25">
      <c r="A376" s="9">
        <f>Gmden!A375</f>
        <v>30645</v>
      </c>
      <c r="B376" s="9">
        <f t="shared" si="25"/>
        <v>3</v>
      </c>
      <c r="C376" s="9">
        <f t="shared" si="26"/>
        <v>0</v>
      </c>
      <c r="D376" s="7" t="str">
        <f>Gmden!D375</f>
        <v>Weissenbach an der Triesting</v>
      </c>
      <c r="E376" s="8">
        <f>Gmden!E375</f>
        <v>1706</v>
      </c>
      <c r="F376" s="40">
        <f>Gmden!N375</f>
        <v>0</v>
      </c>
      <c r="G376" s="8">
        <f t="shared" si="27"/>
        <v>0</v>
      </c>
      <c r="H376" s="25">
        <f>ROUND(Anteile!$B$29/'Abs3'!$G$2107*'Abs3'!G376,0)</f>
        <v>0</v>
      </c>
      <c r="I376" s="40">
        <f>Gmden!O375</f>
        <v>0</v>
      </c>
      <c r="J376" s="8">
        <f t="shared" si="28"/>
        <v>0</v>
      </c>
      <c r="K376" s="25">
        <f>ROUND(Anteile!$B$30/'Abs3'!$J$2107*'Abs3'!J376,0)</f>
        <v>0</v>
      </c>
      <c r="L376" s="8">
        <f>Gmden!M375</f>
        <v>2287215.5424763812</v>
      </c>
      <c r="M376" s="8">
        <f ca="1">IF(AND(E376&gt;10000,Gmden!J375=500,Gmden!K375=500),MAX(0,OFFSET('Fk Abs3'!$E$7,'Abs3'!C376,0)*0.95*E376-L376),0)</f>
        <v>0</v>
      </c>
      <c r="N376" s="25">
        <f ca="1">ROUND(Anteile!$B$31/'Abs3'!$M$2107*'Abs3'!M376,0)</f>
        <v>0</v>
      </c>
      <c r="O376" s="27"/>
      <c r="P376" s="25">
        <f t="shared" ca="1" si="29"/>
        <v>0</v>
      </c>
    </row>
    <row r="377" spans="1:16" x14ac:dyDescent="0.25">
      <c r="A377" s="9">
        <f>Gmden!A376</f>
        <v>30646</v>
      </c>
      <c r="B377" s="9">
        <f t="shared" si="25"/>
        <v>3</v>
      </c>
      <c r="C377" s="9">
        <f t="shared" si="26"/>
        <v>0</v>
      </c>
      <c r="D377" s="7" t="str">
        <f>Gmden!D376</f>
        <v>Blumau-Neurißhof</v>
      </c>
      <c r="E377" s="8">
        <f>Gmden!E376</f>
        <v>1831</v>
      </c>
      <c r="F377" s="40">
        <f>Gmden!N376</f>
        <v>0</v>
      </c>
      <c r="G377" s="8">
        <f t="shared" si="27"/>
        <v>0</v>
      </c>
      <c r="H377" s="25">
        <f>ROUND(Anteile!$B$29/'Abs3'!$G$2107*'Abs3'!G377,0)</f>
        <v>0</v>
      </c>
      <c r="I377" s="40">
        <f>Gmden!O376</f>
        <v>0</v>
      </c>
      <c r="J377" s="8">
        <f t="shared" si="28"/>
        <v>0</v>
      </c>
      <c r="K377" s="25">
        <f>ROUND(Anteile!$B$30/'Abs3'!$J$2107*'Abs3'!J377,0)</f>
        <v>0</v>
      </c>
      <c r="L377" s="8">
        <f>Gmden!M376</f>
        <v>1618255.426319449</v>
      </c>
      <c r="M377" s="8">
        <f ca="1">IF(AND(E377&gt;10000,Gmden!J376=500,Gmden!K376=500),MAX(0,OFFSET('Fk Abs3'!$E$7,'Abs3'!C377,0)*0.95*E377-L377),0)</f>
        <v>0</v>
      </c>
      <c r="N377" s="25">
        <f ca="1">ROUND(Anteile!$B$31/'Abs3'!$M$2107*'Abs3'!M377,0)</f>
        <v>0</v>
      </c>
      <c r="O377" s="27"/>
      <c r="P377" s="25">
        <f t="shared" ca="1" si="29"/>
        <v>0</v>
      </c>
    </row>
    <row r="378" spans="1:16" x14ac:dyDescent="0.25">
      <c r="A378" s="9">
        <f>Gmden!A377</f>
        <v>30701</v>
      </c>
      <c r="B378" s="9">
        <f t="shared" si="25"/>
        <v>3</v>
      </c>
      <c r="C378" s="9">
        <f t="shared" si="26"/>
        <v>0</v>
      </c>
      <c r="D378" s="7" t="str">
        <f>Gmden!D377</f>
        <v>Au am Leithaberge</v>
      </c>
      <c r="E378" s="8">
        <f>Gmden!E377</f>
        <v>901</v>
      </c>
      <c r="F378" s="40">
        <f>Gmden!N377</f>
        <v>0</v>
      </c>
      <c r="G378" s="8">
        <f t="shared" si="27"/>
        <v>0</v>
      </c>
      <c r="H378" s="25">
        <f>ROUND(Anteile!$B$29/'Abs3'!$G$2107*'Abs3'!G378,0)</f>
        <v>0</v>
      </c>
      <c r="I378" s="40">
        <f>Gmden!O377</f>
        <v>0</v>
      </c>
      <c r="J378" s="8">
        <f t="shared" si="28"/>
        <v>0</v>
      </c>
      <c r="K378" s="25">
        <f>ROUND(Anteile!$B$30/'Abs3'!$J$2107*'Abs3'!J378,0)</f>
        <v>0</v>
      </c>
      <c r="L378" s="8">
        <f>Gmden!M377</f>
        <v>850724.33529857139</v>
      </c>
      <c r="M378" s="8">
        <f ca="1">IF(AND(E378&gt;10000,Gmden!J377=500,Gmden!K377=500),MAX(0,OFFSET('Fk Abs3'!$E$7,'Abs3'!C378,0)*0.95*E378-L378),0)</f>
        <v>0</v>
      </c>
      <c r="N378" s="25">
        <f ca="1">ROUND(Anteile!$B$31/'Abs3'!$M$2107*'Abs3'!M378,0)</f>
        <v>0</v>
      </c>
      <c r="O378" s="27"/>
      <c r="P378" s="25">
        <f t="shared" ca="1" si="29"/>
        <v>0</v>
      </c>
    </row>
    <row r="379" spans="1:16" x14ac:dyDescent="0.25">
      <c r="A379" s="9">
        <f>Gmden!A378</f>
        <v>30702</v>
      </c>
      <c r="B379" s="9">
        <f t="shared" si="25"/>
        <v>3</v>
      </c>
      <c r="C379" s="9">
        <f t="shared" si="26"/>
        <v>0</v>
      </c>
      <c r="D379" s="7" t="str">
        <f>Gmden!D378</f>
        <v>Bad Deutsch-Altenburg</v>
      </c>
      <c r="E379" s="8">
        <f>Gmden!E378</f>
        <v>1534</v>
      </c>
      <c r="F379" s="40">
        <f>Gmden!N378</f>
        <v>0</v>
      </c>
      <c r="G379" s="8">
        <f t="shared" si="27"/>
        <v>0</v>
      </c>
      <c r="H379" s="25">
        <f>ROUND(Anteile!$B$29/'Abs3'!$G$2107*'Abs3'!G379,0)</f>
        <v>0</v>
      </c>
      <c r="I379" s="40">
        <f>Gmden!O378</f>
        <v>0</v>
      </c>
      <c r="J379" s="8">
        <f t="shared" si="28"/>
        <v>0</v>
      </c>
      <c r="K379" s="25">
        <f>ROUND(Anteile!$B$30/'Abs3'!$J$2107*'Abs3'!J379,0)</f>
        <v>0</v>
      </c>
      <c r="L379" s="8">
        <f>Gmden!M378</f>
        <v>1595576.2850975231</v>
      </c>
      <c r="M379" s="8">
        <f ca="1">IF(AND(E379&gt;10000,Gmden!J378=500,Gmden!K378=500),MAX(0,OFFSET('Fk Abs3'!$E$7,'Abs3'!C379,0)*0.95*E379-L379),0)</f>
        <v>0</v>
      </c>
      <c r="N379" s="25">
        <f ca="1">ROUND(Anteile!$B$31/'Abs3'!$M$2107*'Abs3'!M379,0)</f>
        <v>0</v>
      </c>
      <c r="O379" s="27"/>
      <c r="P379" s="25">
        <f t="shared" ca="1" si="29"/>
        <v>0</v>
      </c>
    </row>
    <row r="380" spans="1:16" x14ac:dyDescent="0.25">
      <c r="A380" s="9">
        <f>Gmden!A379</f>
        <v>30703</v>
      </c>
      <c r="B380" s="9">
        <f t="shared" si="25"/>
        <v>3</v>
      </c>
      <c r="C380" s="9">
        <f t="shared" si="26"/>
        <v>0</v>
      </c>
      <c r="D380" s="7" t="str">
        <f>Gmden!D379</f>
        <v>Berg</v>
      </c>
      <c r="E380" s="8">
        <f>Gmden!E379</f>
        <v>793</v>
      </c>
      <c r="F380" s="40">
        <f>Gmden!N379</f>
        <v>0</v>
      </c>
      <c r="G380" s="8">
        <f t="shared" si="27"/>
        <v>0</v>
      </c>
      <c r="H380" s="25">
        <f>ROUND(Anteile!$B$29/'Abs3'!$G$2107*'Abs3'!G380,0)</f>
        <v>0</v>
      </c>
      <c r="I380" s="40">
        <f>Gmden!O379</f>
        <v>0</v>
      </c>
      <c r="J380" s="8">
        <f t="shared" si="28"/>
        <v>0</v>
      </c>
      <c r="K380" s="25">
        <f>ROUND(Anteile!$B$30/'Abs3'!$J$2107*'Abs3'!J380,0)</f>
        <v>0</v>
      </c>
      <c r="L380" s="8">
        <f>Gmden!M379</f>
        <v>693086.92520333221</v>
      </c>
      <c r="M380" s="8">
        <f ca="1">IF(AND(E380&gt;10000,Gmden!J379=500,Gmden!K379=500),MAX(0,OFFSET('Fk Abs3'!$E$7,'Abs3'!C380,0)*0.95*E380-L380),0)</f>
        <v>0</v>
      </c>
      <c r="N380" s="25">
        <f ca="1">ROUND(Anteile!$B$31/'Abs3'!$M$2107*'Abs3'!M380,0)</f>
        <v>0</v>
      </c>
      <c r="O380" s="27"/>
      <c r="P380" s="25">
        <f t="shared" ca="1" si="29"/>
        <v>0</v>
      </c>
    </row>
    <row r="381" spans="1:16" x14ac:dyDescent="0.25">
      <c r="A381" s="9">
        <f>Gmden!A380</f>
        <v>30704</v>
      </c>
      <c r="B381" s="9">
        <f t="shared" si="25"/>
        <v>3</v>
      </c>
      <c r="C381" s="9">
        <f t="shared" si="26"/>
        <v>0</v>
      </c>
      <c r="D381" s="7" t="str">
        <f>Gmden!D380</f>
        <v>Bruck an der Leitha</v>
      </c>
      <c r="E381" s="8">
        <f>Gmden!E380</f>
        <v>7732</v>
      </c>
      <c r="F381" s="40">
        <f>Gmden!N380</f>
        <v>0</v>
      </c>
      <c r="G381" s="8">
        <f t="shared" si="27"/>
        <v>0</v>
      </c>
      <c r="H381" s="25">
        <f>ROUND(Anteile!$B$29/'Abs3'!$G$2107*'Abs3'!G381,0)</f>
        <v>0</v>
      </c>
      <c r="I381" s="40">
        <f>Gmden!O380</f>
        <v>0</v>
      </c>
      <c r="J381" s="8">
        <f t="shared" si="28"/>
        <v>0</v>
      </c>
      <c r="K381" s="25">
        <f>ROUND(Anteile!$B$30/'Abs3'!$J$2107*'Abs3'!J381,0)</f>
        <v>0</v>
      </c>
      <c r="L381" s="8">
        <f>Gmden!M380</f>
        <v>9450934.3912721127</v>
      </c>
      <c r="M381" s="8">
        <f ca="1">IF(AND(E381&gt;10000,Gmden!J380=500,Gmden!K380=500),MAX(0,OFFSET('Fk Abs3'!$E$7,'Abs3'!C381,0)*0.95*E381-L381),0)</f>
        <v>0</v>
      </c>
      <c r="N381" s="25">
        <f ca="1">ROUND(Anteile!$B$31/'Abs3'!$M$2107*'Abs3'!M381,0)</f>
        <v>0</v>
      </c>
      <c r="O381" s="27"/>
      <c r="P381" s="25">
        <f t="shared" ca="1" si="29"/>
        <v>0</v>
      </c>
    </row>
    <row r="382" spans="1:16" x14ac:dyDescent="0.25">
      <c r="A382" s="9">
        <f>Gmden!A381</f>
        <v>30706</v>
      </c>
      <c r="B382" s="9">
        <f t="shared" si="25"/>
        <v>3</v>
      </c>
      <c r="C382" s="9">
        <f t="shared" si="26"/>
        <v>0</v>
      </c>
      <c r="D382" s="7" t="str">
        <f>Gmden!D381</f>
        <v>Enzersdorf an der Fischa</v>
      </c>
      <c r="E382" s="8">
        <f>Gmden!E381</f>
        <v>3077</v>
      </c>
      <c r="F382" s="40">
        <f>Gmden!N381</f>
        <v>0</v>
      </c>
      <c r="G382" s="8">
        <f t="shared" si="27"/>
        <v>0</v>
      </c>
      <c r="H382" s="25">
        <f>ROUND(Anteile!$B$29/'Abs3'!$G$2107*'Abs3'!G382,0)</f>
        <v>0</v>
      </c>
      <c r="I382" s="40">
        <f>Gmden!O381</f>
        <v>0</v>
      </c>
      <c r="J382" s="8">
        <f t="shared" si="28"/>
        <v>0</v>
      </c>
      <c r="K382" s="25">
        <f>ROUND(Anteile!$B$30/'Abs3'!$J$2107*'Abs3'!J382,0)</f>
        <v>0</v>
      </c>
      <c r="L382" s="8">
        <f>Gmden!M381</f>
        <v>3373077.2455688533</v>
      </c>
      <c r="M382" s="8">
        <f ca="1">IF(AND(E382&gt;10000,Gmden!J381=500,Gmden!K381=500),MAX(0,OFFSET('Fk Abs3'!$E$7,'Abs3'!C382,0)*0.95*E382-L382),0)</f>
        <v>0</v>
      </c>
      <c r="N382" s="25">
        <f ca="1">ROUND(Anteile!$B$31/'Abs3'!$M$2107*'Abs3'!M382,0)</f>
        <v>0</v>
      </c>
      <c r="O382" s="27"/>
      <c r="P382" s="25">
        <f t="shared" ca="1" si="29"/>
        <v>0</v>
      </c>
    </row>
    <row r="383" spans="1:16" x14ac:dyDescent="0.25">
      <c r="A383" s="9">
        <f>Gmden!A382</f>
        <v>30708</v>
      </c>
      <c r="B383" s="9">
        <f t="shared" si="25"/>
        <v>3</v>
      </c>
      <c r="C383" s="9">
        <f t="shared" si="26"/>
        <v>0</v>
      </c>
      <c r="D383" s="7" t="str">
        <f>Gmden!D382</f>
        <v>Göttlesbrunn-Arbesthal</v>
      </c>
      <c r="E383" s="8">
        <f>Gmden!E382</f>
        <v>1389</v>
      </c>
      <c r="F383" s="40">
        <f>Gmden!N382</f>
        <v>0</v>
      </c>
      <c r="G383" s="8">
        <f t="shared" si="27"/>
        <v>0</v>
      </c>
      <c r="H383" s="25">
        <f>ROUND(Anteile!$B$29/'Abs3'!$G$2107*'Abs3'!G383,0)</f>
        <v>0</v>
      </c>
      <c r="I383" s="40">
        <f>Gmden!O382</f>
        <v>0</v>
      </c>
      <c r="J383" s="8">
        <f t="shared" si="28"/>
        <v>0</v>
      </c>
      <c r="K383" s="25">
        <f>ROUND(Anteile!$B$30/'Abs3'!$J$2107*'Abs3'!J383,0)</f>
        <v>0</v>
      </c>
      <c r="L383" s="8">
        <f>Gmden!M382</f>
        <v>1683316.2488290619</v>
      </c>
      <c r="M383" s="8">
        <f ca="1">IF(AND(E383&gt;10000,Gmden!J382=500,Gmden!K382=500),MAX(0,OFFSET('Fk Abs3'!$E$7,'Abs3'!C383,0)*0.95*E383-L383),0)</f>
        <v>0</v>
      </c>
      <c r="N383" s="25">
        <f ca="1">ROUND(Anteile!$B$31/'Abs3'!$M$2107*'Abs3'!M383,0)</f>
        <v>0</v>
      </c>
      <c r="O383" s="27"/>
      <c r="P383" s="25">
        <f t="shared" ca="1" si="29"/>
        <v>0</v>
      </c>
    </row>
    <row r="384" spans="1:16" x14ac:dyDescent="0.25">
      <c r="A384" s="9">
        <f>Gmden!A383</f>
        <v>30709</v>
      </c>
      <c r="B384" s="9">
        <f t="shared" si="25"/>
        <v>3</v>
      </c>
      <c r="C384" s="9">
        <f t="shared" si="26"/>
        <v>0</v>
      </c>
      <c r="D384" s="7" t="str">
        <f>Gmden!D383</f>
        <v>Götzendorf an der Leitha</v>
      </c>
      <c r="E384" s="8">
        <f>Gmden!E383</f>
        <v>2086</v>
      </c>
      <c r="F384" s="40">
        <f>Gmden!N383</f>
        <v>0</v>
      </c>
      <c r="G384" s="8">
        <f t="shared" si="27"/>
        <v>0</v>
      </c>
      <c r="H384" s="25">
        <f>ROUND(Anteile!$B$29/'Abs3'!$G$2107*'Abs3'!G384,0)</f>
        <v>0</v>
      </c>
      <c r="I384" s="40">
        <f>Gmden!O383</f>
        <v>0</v>
      </c>
      <c r="J384" s="8">
        <f t="shared" si="28"/>
        <v>0</v>
      </c>
      <c r="K384" s="25">
        <f>ROUND(Anteile!$B$30/'Abs3'!$J$2107*'Abs3'!J384,0)</f>
        <v>0</v>
      </c>
      <c r="L384" s="8">
        <f>Gmden!M383</f>
        <v>1934780.2665006733</v>
      </c>
      <c r="M384" s="8">
        <f ca="1">IF(AND(E384&gt;10000,Gmden!J383=500,Gmden!K383=500),MAX(0,OFFSET('Fk Abs3'!$E$7,'Abs3'!C384,0)*0.95*E384-L384),0)</f>
        <v>0</v>
      </c>
      <c r="N384" s="25">
        <f ca="1">ROUND(Anteile!$B$31/'Abs3'!$M$2107*'Abs3'!M384,0)</f>
        <v>0</v>
      </c>
      <c r="O384" s="27"/>
      <c r="P384" s="25">
        <f t="shared" ca="1" si="29"/>
        <v>0</v>
      </c>
    </row>
    <row r="385" spans="1:16" x14ac:dyDescent="0.25">
      <c r="A385" s="9">
        <f>Gmden!A384</f>
        <v>30710</v>
      </c>
      <c r="B385" s="9">
        <f t="shared" si="25"/>
        <v>3</v>
      </c>
      <c r="C385" s="9">
        <f t="shared" si="26"/>
        <v>0</v>
      </c>
      <c r="D385" s="7" t="str">
        <f>Gmden!D384</f>
        <v>Hainburg a.d. Donau</v>
      </c>
      <c r="E385" s="8">
        <f>Gmden!E384</f>
        <v>6204</v>
      </c>
      <c r="F385" s="40">
        <f>Gmden!N384</f>
        <v>0</v>
      </c>
      <c r="G385" s="8">
        <f t="shared" si="27"/>
        <v>0</v>
      </c>
      <c r="H385" s="25">
        <f>ROUND(Anteile!$B$29/'Abs3'!$G$2107*'Abs3'!G385,0)</f>
        <v>0</v>
      </c>
      <c r="I385" s="40">
        <f>Gmden!O384</f>
        <v>0</v>
      </c>
      <c r="J385" s="8">
        <f t="shared" si="28"/>
        <v>0</v>
      </c>
      <c r="K385" s="25">
        <f>ROUND(Anteile!$B$30/'Abs3'!$J$2107*'Abs3'!J385,0)</f>
        <v>0</v>
      </c>
      <c r="L385" s="8">
        <f>Gmden!M384</f>
        <v>6025665.2643650072</v>
      </c>
      <c r="M385" s="8">
        <f ca="1">IF(AND(E385&gt;10000,Gmden!J384=500,Gmden!K384=500),MAX(0,OFFSET('Fk Abs3'!$E$7,'Abs3'!C385,0)*0.95*E385-L385),0)</f>
        <v>0</v>
      </c>
      <c r="N385" s="25">
        <f ca="1">ROUND(Anteile!$B$31/'Abs3'!$M$2107*'Abs3'!M385,0)</f>
        <v>0</v>
      </c>
      <c r="O385" s="27"/>
      <c r="P385" s="25">
        <f t="shared" ca="1" si="29"/>
        <v>0</v>
      </c>
    </row>
    <row r="386" spans="1:16" x14ac:dyDescent="0.25">
      <c r="A386" s="9">
        <f>Gmden!A385</f>
        <v>30711</v>
      </c>
      <c r="B386" s="9">
        <f t="shared" si="25"/>
        <v>3</v>
      </c>
      <c r="C386" s="9">
        <f t="shared" si="26"/>
        <v>0</v>
      </c>
      <c r="D386" s="7" t="str">
        <f>Gmden!D385</f>
        <v>Haslau-Maria Ellend</v>
      </c>
      <c r="E386" s="8">
        <f>Gmden!E385</f>
        <v>1931</v>
      </c>
      <c r="F386" s="40">
        <f>Gmden!N385</f>
        <v>0</v>
      </c>
      <c r="G386" s="8">
        <f t="shared" si="27"/>
        <v>0</v>
      </c>
      <c r="H386" s="25">
        <f>ROUND(Anteile!$B$29/'Abs3'!$G$2107*'Abs3'!G386,0)</f>
        <v>0</v>
      </c>
      <c r="I386" s="40">
        <f>Gmden!O385</f>
        <v>0</v>
      </c>
      <c r="J386" s="8">
        <f t="shared" si="28"/>
        <v>0</v>
      </c>
      <c r="K386" s="25">
        <f>ROUND(Anteile!$B$30/'Abs3'!$J$2107*'Abs3'!J386,0)</f>
        <v>0</v>
      </c>
      <c r="L386" s="8">
        <f>Gmden!M385</f>
        <v>1698487.1975784812</v>
      </c>
      <c r="M386" s="8">
        <f ca="1">IF(AND(E386&gt;10000,Gmden!J385=500,Gmden!K385=500),MAX(0,OFFSET('Fk Abs3'!$E$7,'Abs3'!C386,0)*0.95*E386-L386),0)</f>
        <v>0</v>
      </c>
      <c r="N386" s="25">
        <f ca="1">ROUND(Anteile!$B$31/'Abs3'!$M$2107*'Abs3'!M386,0)</f>
        <v>0</v>
      </c>
      <c r="O386" s="27"/>
      <c r="P386" s="25">
        <f t="shared" ca="1" si="29"/>
        <v>0</v>
      </c>
    </row>
    <row r="387" spans="1:16" x14ac:dyDescent="0.25">
      <c r="A387" s="9">
        <f>Gmden!A386</f>
        <v>30712</v>
      </c>
      <c r="B387" s="9">
        <f t="shared" si="25"/>
        <v>3</v>
      </c>
      <c r="C387" s="9">
        <f t="shared" si="26"/>
        <v>0</v>
      </c>
      <c r="D387" s="7" t="str">
        <f>Gmden!D386</f>
        <v>Höflein</v>
      </c>
      <c r="E387" s="8">
        <f>Gmden!E386</f>
        <v>1220</v>
      </c>
      <c r="F387" s="40">
        <f>Gmden!N386</f>
        <v>0</v>
      </c>
      <c r="G387" s="8">
        <f t="shared" si="27"/>
        <v>0</v>
      </c>
      <c r="H387" s="25">
        <f>ROUND(Anteile!$B$29/'Abs3'!$G$2107*'Abs3'!G387,0)</f>
        <v>0</v>
      </c>
      <c r="I387" s="40">
        <f>Gmden!O386</f>
        <v>0</v>
      </c>
      <c r="J387" s="8">
        <f t="shared" si="28"/>
        <v>0</v>
      </c>
      <c r="K387" s="25">
        <f>ROUND(Anteile!$B$30/'Abs3'!$J$2107*'Abs3'!J387,0)</f>
        <v>0</v>
      </c>
      <c r="L387" s="8">
        <f>Gmden!M386</f>
        <v>1093319.1040204396</v>
      </c>
      <c r="M387" s="8">
        <f ca="1">IF(AND(E387&gt;10000,Gmden!J386=500,Gmden!K386=500),MAX(0,OFFSET('Fk Abs3'!$E$7,'Abs3'!C387,0)*0.95*E387-L387),0)</f>
        <v>0</v>
      </c>
      <c r="N387" s="25">
        <f ca="1">ROUND(Anteile!$B$31/'Abs3'!$M$2107*'Abs3'!M387,0)</f>
        <v>0</v>
      </c>
      <c r="O387" s="27"/>
      <c r="P387" s="25">
        <f t="shared" ca="1" si="29"/>
        <v>0</v>
      </c>
    </row>
    <row r="388" spans="1:16" x14ac:dyDescent="0.25">
      <c r="A388" s="9">
        <f>Gmden!A387</f>
        <v>30713</v>
      </c>
      <c r="B388" s="9">
        <f t="shared" si="25"/>
        <v>3</v>
      </c>
      <c r="C388" s="9">
        <f t="shared" si="26"/>
        <v>0</v>
      </c>
      <c r="D388" s="7" t="str">
        <f>Gmden!D387</f>
        <v>Hof am Leithaberge</v>
      </c>
      <c r="E388" s="8">
        <f>Gmden!E387</f>
        <v>1514</v>
      </c>
      <c r="F388" s="40">
        <f>Gmden!N387</f>
        <v>0</v>
      </c>
      <c r="G388" s="8">
        <f t="shared" si="27"/>
        <v>0</v>
      </c>
      <c r="H388" s="25">
        <f>ROUND(Anteile!$B$29/'Abs3'!$G$2107*'Abs3'!G388,0)</f>
        <v>0</v>
      </c>
      <c r="I388" s="40">
        <f>Gmden!O387</f>
        <v>0</v>
      </c>
      <c r="J388" s="8">
        <f t="shared" si="28"/>
        <v>0</v>
      </c>
      <c r="K388" s="25">
        <f>ROUND(Anteile!$B$30/'Abs3'!$J$2107*'Abs3'!J388,0)</f>
        <v>0</v>
      </c>
      <c r="L388" s="8">
        <f>Gmden!M387</f>
        <v>1577300.9015536106</v>
      </c>
      <c r="M388" s="8">
        <f ca="1">IF(AND(E388&gt;10000,Gmden!J387=500,Gmden!K387=500),MAX(0,OFFSET('Fk Abs3'!$E$7,'Abs3'!C388,0)*0.95*E388-L388),0)</f>
        <v>0</v>
      </c>
      <c r="N388" s="25">
        <f ca="1">ROUND(Anteile!$B$31/'Abs3'!$M$2107*'Abs3'!M388,0)</f>
        <v>0</v>
      </c>
      <c r="O388" s="27"/>
      <c r="P388" s="25">
        <f t="shared" ca="1" si="29"/>
        <v>0</v>
      </c>
    </row>
    <row r="389" spans="1:16" x14ac:dyDescent="0.25">
      <c r="A389" s="9">
        <f>Gmden!A388</f>
        <v>30715</v>
      </c>
      <c r="B389" s="9">
        <f t="shared" si="25"/>
        <v>3</v>
      </c>
      <c r="C389" s="9">
        <f t="shared" si="26"/>
        <v>0</v>
      </c>
      <c r="D389" s="7" t="str">
        <f>Gmden!D388</f>
        <v>Hundsheim</v>
      </c>
      <c r="E389" s="8">
        <f>Gmden!E388</f>
        <v>590</v>
      </c>
      <c r="F389" s="40">
        <f>Gmden!N388</f>
        <v>0</v>
      </c>
      <c r="G389" s="8">
        <f t="shared" si="27"/>
        <v>0</v>
      </c>
      <c r="H389" s="25">
        <f>ROUND(Anteile!$B$29/'Abs3'!$G$2107*'Abs3'!G389,0)</f>
        <v>0</v>
      </c>
      <c r="I389" s="40">
        <f>Gmden!O388</f>
        <v>0</v>
      </c>
      <c r="J389" s="8">
        <f t="shared" si="28"/>
        <v>0</v>
      </c>
      <c r="K389" s="25">
        <f>ROUND(Anteile!$B$30/'Abs3'!$J$2107*'Abs3'!J389,0)</f>
        <v>0</v>
      </c>
      <c r="L389" s="8">
        <f>Gmden!M388</f>
        <v>512366.4841802023</v>
      </c>
      <c r="M389" s="8">
        <f ca="1">IF(AND(E389&gt;10000,Gmden!J388=500,Gmden!K388=500),MAX(0,OFFSET('Fk Abs3'!$E$7,'Abs3'!C389,0)*0.95*E389-L389),0)</f>
        <v>0</v>
      </c>
      <c r="N389" s="25">
        <f ca="1">ROUND(Anteile!$B$31/'Abs3'!$M$2107*'Abs3'!M389,0)</f>
        <v>0</v>
      </c>
      <c r="O389" s="27"/>
      <c r="P389" s="25">
        <f t="shared" ca="1" si="29"/>
        <v>0</v>
      </c>
    </row>
    <row r="390" spans="1:16" x14ac:dyDescent="0.25">
      <c r="A390" s="9">
        <f>Gmden!A389</f>
        <v>30716</v>
      </c>
      <c r="B390" s="9">
        <f t="shared" si="25"/>
        <v>3</v>
      </c>
      <c r="C390" s="9">
        <f t="shared" si="26"/>
        <v>0</v>
      </c>
      <c r="D390" s="7" t="str">
        <f>Gmden!D389</f>
        <v>Mannersdorf am Leithagebirge</v>
      </c>
      <c r="E390" s="8">
        <f>Gmden!E389</f>
        <v>3949</v>
      </c>
      <c r="F390" s="40">
        <f>Gmden!N389</f>
        <v>0</v>
      </c>
      <c r="G390" s="8">
        <f t="shared" si="27"/>
        <v>0</v>
      </c>
      <c r="H390" s="25">
        <f>ROUND(Anteile!$B$29/'Abs3'!$G$2107*'Abs3'!G390,0)</f>
        <v>0</v>
      </c>
      <c r="I390" s="40">
        <f>Gmden!O389</f>
        <v>0</v>
      </c>
      <c r="J390" s="8">
        <f t="shared" si="28"/>
        <v>0</v>
      </c>
      <c r="K390" s="25">
        <f>ROUND(Anteile!$B$30/'Abs3'!$J$2107*'Abs3'!J390,0)</f>
        <v>0</v>
      </c>
      <c r="L390" s="8">
        <f>Gmden!M389</f>
        <v>4059209.5446342696</v>
      </c>
      <c r="M390" s="8">
        <f ca="1">IF(AND(E390&gt;10000,Gmden!J389=500,Gmden!K389=500),MAX(0,OFFSET('Fk Abs3'!$E$7,'Abs3'!C390,0)*0.95*E390-L390),0)</f>
        <v>0</v>
      </c>
      <c r="N390" s="25">
        <f ca="1">ROUND(Anteile!$B$31/'Abs3'!$M$2107*'Abs3'!M390,0)</f>
        <v>0</v>
      </c>
      <c r="O390" s="27"/>
      <c r="P390" s="25">
        <f t="shared" ca="1" si="29"/>
        <v>0</v>
      </c>
    </row>
    <row r="391" spans="1:16" x14ac:dyDescent="0.25">
      <c r="A391" s="9">
        <f>Gmden!A390</f>
        <v>30718</v>
      </c>
      <c r="B391" s="9">
        <f t="shared" si="25"/>
        <v>3</v>
      </c>
      <c r="C391" s="9">
        <f t="shared" si="26"/>
        <v>0</v>
      </c>
      <c r="D391" s="7" t="str">
        <f>Gmden!D390</f>
        <v>Petronell-Carnuntum</v>
      </c>
      <c r="E391" s="8">
        <f>Gmden!E390</f>
        <v>1214</v>
      </c>
      <c r="F391" s="40">
        <f>Gmden!N390</f>
        <v>0</v>
      </c>
      <c r="G391" s="8">
        <f t="shared" si="27"/>
        <v>0</v>
      </c>
      <c r="H391" s="25">
        <f>ROUND(Anteile!$B$29/'Abs3'!$G$2107*'Abs3'!G391,0)</f>
        <v>0</v>
      </c>
      <c r="I391" s="40">
        <f>Gmden!O390</f>
        <v>0</v>
      </c>
      <c r="J391" s="8">
        <f t="shared" si="28"/>
        <v>0</v>
      </c>
      <c r="K391" s="25">
        <f>ROUND(Anteile!$B$30/'Abs3'!$J$2107*'Abs3'!J391,0)</f>
        <v>0</v>
      </c>
      <c r="L391" s="8">
        <f>Gmden!M390</f>
        <v>1167472.797085586</v>
      </c>
      <c r="M391" s="8">
        <f ca="1">IF(AND(E391&gt;10000,Gmden!J390=500,Gmden!K390=500),MAX(0,OFFSET('Fk Abs3'!$E$7,'Abs3'!C391,0)*0.95*E391-L391),0)</f>
        <v>0</v>
      </c>
      <c r="N391" s="25">
        <f ca="1">ROUND(Anteile!$B$31/'Abs3'!$M$2107*'Abs3'!M391,0)</f>
        <v>0</v>
      </c>
      <c r="O391" s="27"/>
      <c r="P391" s="25">
        <f t="shared" ca="1" si="29"/>
        <v>0</v>
      </c>
    </row>
    <row r="392" spans="1:16" x14ac:dyDescent="0.25">
      <c r="A392" s="9">
        <f>Gmden!A391</f>
        <v>30719</v>
      </c>
      <c r="B392" s="9">
        <f t="shared" ref="B392:B455" si="30">INT(A392/10000)</f>
        <v>3</v>
      </c>
      <c r="C392" s="9">
        <f t="shared" ref="C392:C455" si="31">IF(E392&lt;=10000,0,IF(E392&lt;=20000,1,IF(E392&lt;=50000,2,3)))</f>
        <v>0</v>
      </c>
      <c r="D392" s="7" t="str">
        <f>Gmden!D391</f>
        <v>Prellenkirchen</v>
      </c>
      <c r="E392" s="8">
        <f>Gmden!E391</f>
        <v>1486</v>
      </c>
      <c r="F392" s="40">
        <f>Gmden!N391</f>
        <v>0</v>
      </c>
      <c r="G392" s="8">
        <f t="shared" ref="G392:G455" si="32">IF(AND(E392&gt;$G$5,F392=1),E392,0)</f>
        <v>0</v>
      </c>
      <c r="H392" s="25">
        <f>ROUND(Anteile!$B$29/'Abs3'!$G$2107*'Abs3'!G392,0)</f>
        <v>0</v>
      </c>
      <c r="I392" s="40">
        <f>Gmden!O391</f>
        <v>0</v>
      </c>
      <c r="J392" s="8">
        <f t="shared" ref="J392:J455" si="33">IF(I392=1,E392,0)</f>
        <v>0</v>
      </c>
      <c r="K392" s="25">
        <f>ROUND(Anteile!$B$30/'Abs3'!$J$2107*'Abs3'!J392,0)</f>
        <v>0</v>
      </c>
      <c r="L392" s="8">
        <f>Gmden!M391</f>
        <v>1334431.1909141049</v>
      </c>
      <c r="M392" s="8">
        <f ca="1">IF(AND(E392&gt;10000,Gmden!J391=500,Gmden!K391=500),MAX(0,OFFSET('Fk Abs3'!$E$7,'Abs3'!C392,0)*0.95*E392-L392),0)</f>
        <v>0</v>
      </c>
      <c r="N392" s="25">
        <f ca="1">ROUND(Anteile!$B$31/'Abs3'!$M$2107*'Abs3'!M392,0)</f>
        <v>0</v>
      </c>
      <c r="O392" s="27"/>
      <c r="P392" s="25">
        <f t="shared" ref="P392:P455" ca="1" si="34">H392+K392+N392+O392</f>
        <v>0</v>
      </c>
    </row>
    <row r="393" spans="1:16" x14ac:dyDescent="0.25">
      <c r="A393" s="9">
        <f>Gmden!A392</f>
        <v>30721</v>
      </c>
      <c r="B393" s="9">
        <f t="shared" si="30"/>
        <v>3</v>
      </c>
      <c r="C393" s="9">
        <f t="shared" si="31"/>
        <v>0</v>
      </c>
      <c r="D393" s="7" t="str">
        <f>Gmden!D392</f>
        <v>Rohrau</v>
      </c>
      <c r="E393" s="8">
        <f>Gmden!E392</f>
        <v>1571</v>
      </c>
      <c r="F393" s="40">
        <f>Gmden!N392</f>
        <v>0</v>
      </c>
      <c r="G393" s="8">
        <f t="shared" si="32"/>
        <v>0</v>
      </c>
      <c r="H393" s="25">
        <f>ROUND(Anteile!$B$29/'Abs3'!$G$2107*'Abs3'!G393,0)</f>
        <v>0</v>
      </c>
      <c r="I393" s="40">
        <f>Gmden!O392</f>
        <v>0</v>
      </c>
      <c r="J393" s="8">
        <f t="shared" si="33"/>
        <v>0</v>
      </c>
      <c r="K393" s="25">
        <f>ROUND(Anteile!$B$30/'Abs3'!$J$2107*'Abs3'!J393,0)</f>
        <v>0</v>
      </c>
      <c r="L393" s="8">
        <f>Gmden!M392</f>
        <v>1426768.2358903238</v>
      </c>
      <c r="M393" s="8">
        <f ca="1">IF(AND(E393&gt;10000,Gmden!J392=500,Gmden!K392=500),MAX(0,OFFSET('Fk Abs3'!$E$7,'Abs3'!C393,0)*0.95*E393-L393),0)</f>
        <v>0</v>
      </c>
      <c r="N393" s="25">
        <f ca="1">ROUND(Anteile!$B$31/'Abs3'!$M$2107*'Abs3'!M393,0)</f>
        <v>0</v>
      </c>
      <c r="O393" s="27"/>
      <c r="P393" s="25">
        <f t="shared" ca="1" si="34"/>
        <v>0</v>
      </c>
    </row>
    <row r="394" spans="1:16" x14ac:dyDescent="0.25">
      <c r="A394" s="9">
        <f>Gmden!A393</f>
        <v>30722</v>
      </c>
      <c r="B394" s="9">
        <f t="shared" si="30"/>
        <v>3</v>
      </c>
      <c r="C394" s="9">
        <f t="shared" si="31"/>
        <v>0</v>
      </c>
      <c r="D394" s="7" t="str">
        <f>Gmden!D393</f>
        <v>Scharndorf</v>
      </c>
      <c r="E394" s="8">
        <f>Gmden!E393</f>
        <v>1171</v>
      </c>
      <c r="F394" s="40">
        <f>Gmden!N393</f>
        <v>0</v>
      </c>
      <c r="G394" s="8">
        <f t="shared" si="32"/>
        <v>0</v>
      </c>
      <c r="H394" s="25">
        <f>ROUND(Anteile!$B$29/'Abs3'!$G$2107*'Abs3'!G394,0)</f>
        <v>0</v>
      </c>
      <c r="I394" s="40">
        <f>Gmden!O393</f>
        <v>0</v>
      </c>
      <c r="J394" s="8">
        <f t="shared" si="33"/>
        <v>0</v>
      </c>
      <c r="K394" s="25">
        <f>ROUND(Anteile!$B$30/'Abs3'!$J$2107*'Abs3'!J394,0)</f>
        <v>0</v>
      </c>
      <c r="L394" s="8">
        <f>Gmden!M393</f>
        <v>1041746.7466805377</v>
      </c>
      <c r="M394" s="8">
        <f ca="1">IF(AND(E394&gt;10000,Gmden!J393=500,Gmden!K393=500),MAX(0,OFFSET('Fk Abs3'!$E$7,'Abs3'!C394,0)*0.95*E394-L394),0)</f>
        <v>0</v>
      </c>
      <c r="N394" s="25">
        <f ca="1">ROUND(Anteile!$B$31/'Abs3'!$M$2107*'Abs3'!M394,0)</f>
        <v>0</v>
      </c>
      <c r="O394" s="27"/>
      <c r="P394" s="25">
        <f t="shared" ca="1" si="34"/>
        <v>0</v>
      </c>
    </row>
    <row r="395" spans="1:16" x14ac:dyDescent="0.25">
      <c r="A395" s="9">
        <f>Gmden!A394</f>
        <v>30724</v>
      </c>
      <c r="B395" s="9">
        <f t="shared" si="30"/>
        <v>3</v>
      </c>
      <c r="C395" s="9">
        <f t="shared" si="31"/>
        <v>0</v>
      </c>
      <c r="D395" s="7" t="str">
        <f>Gmden!D394</f>
        <v>Sommerein</v>
      </c>
      <c r="E395" s="8">
        <f>Gmden!E394</f>
        <v>1937</v>
      </c>
      <c r="F395" s="40">
        <f>Gmden!N394</f>
        <v>0</v>
      </c>
      <c r="G395" s="8">
        <f t="shared" si="32"/>
        <v>0</v>
      </c>
      <c r="H395" s="25">
        <f>ROUND(Anteile!$B$29/'Abs3'!$G$2107*'Abs3'!G395,0)</f>
        <v>0</v>
      </c>
      <c r="I395" s="40">
        <f>Gmden!O394</f>
        <v>0</v>
      </c>
      <c r="J395" s="8">
        <f t="shared" si="33"/>
        <v>0</v>
      </c>
      <c r="K395" s="25">
        <f>ROUND(Anteile!$B$30/'Abs3'!$J$2107*'Abs3'!J395,0)</f>
        <v>0</v>
      </c>
      <c r="L395" s="8">
        <f>Gmden!M394</f>
        <v>1790439.5926168906</v>
      </c>
      <c r="M395" s="8">
        <f ca="1">IF(AND(E395&gt;10000,Gmden!J394=500,Gmden!K394=500),MAX(0,OFFSET('Fk Abs3'!$E$7,'Abs3'!C395,0)*0.95*E395-L395),0)</f>
        <v>0</v>
      </c>
      <c r="N395" s="25">
        <f ca="1">ROUND(Anteile!$B$31/'Abs3'!$M$2107*'Abs3'!M395,0)</f>
        <v>0</v>
      </c>
      <c r="O395" s="27"/>
      <c r="P395" s="25">
        <f t="shared" ca="1" si="34"/>
        <v>0</v>
      </c>
    </row>
    <row r="396" spans="1:16" x14ac:dyDescent="0.25">
      <c r="A396" s="9">
        <f>Gmden!A395</f>
        <v>30726</v>
      </c>
      <c r="B396" s="9">
        <f t="shared" si="30"/>
        <v>3</v>
      </c>
      <c r="C396" s="9">
        <f t="shared" si="31"/>
        <v>0</v>
      </c>
      <c r="D396" s="7" t="str">
        <f>Gmden!D395</f>
        <v>Trautmannsdorf an der Leitha</v>
      </c>
      <c r="E396" s="8">
        <f>Gmden!E395</f>
        <v>2824</v>
      </c>
      <c r="F396" s="40">
        <f>Gmden!N395</f>
        <v>0</v>
      </c>
      <c r="G396" s="8">
        <f t="shared" si="32"/>
        <v>0</v>
      </c>
      <c r="H396" s="25">
        <f>ROUND(Anteile!$B$29/'Abs3'!$G$2107*'Abs3'!G396,0)</f>
        <v>0</v>
      </c>
      <c r="I396" s="40">
        <f>Gmden!O395</f>
        <v>0</v>
      </c>
      <c r="J396" s="8">
        <f t="shared" si="33"/>
        <v>0</v>
      </c>
      <c r="K396" s="25">
        <f>ROUND(Anteile!$B$30/'Abs3'!$J$2107*'Abs3'!J396,0)</f>
        <v>0</v>
      </c>
      <c r="L396" s="8">
        <f>Gmden!M395</f>
        <v>2610699.0908902376</v>
      </c>
      <c r="M396" s="8">
        <f ca="1">IF(AND(E396&gt;10000,Gmden!J395=500,Gmden!K395=500),MAX(0,OFFSET('Fk Abs3'!$E$7,'Abs3'!C396,0)*0.95*E396-L396),0)</f>
        <v>0</v>
      </c>
      <c r="N396" s="25">
        <f ca="1">ROUND(Anteile!$B$31/'Abs3'!$M$2107*'Abs3'!M396,0)</f>
        <v>0</v>
      </c>
      <c r="O396" s="27"/>
      <c r="P396" s="25">
        <f t="shared" ca="1" si="34"/>
        <v>0</v>
      </c>
    </row>
    <row r="397" spans="1:16" x14ac:dyDescent="0.25">
      <c r="A397" s="9">
        <f>Gmden!A396</f>
        <v>30728</v>
      </c>
      <c r="B397" s="9">
        <f t="shared" si="30"/>
        <v>3</v>
      </c>
      <c r="C397" s="9">
        <f t="shared" si="31"/>
        <v>0</v>
      </c>
      <c r="D397" s="7" t="str">
        <f>Gmden!D396</f>
        <v>Wolfsthal</v>
      </c>
      <c r="E397" s="8">
        <f>Gmden!E396</f>
        <v>964</v>
      </c>
      <c r="F397" s="40">
        <f>Gmden!N396</f>
        <v>0</v>
      </c>
      <c r="G397" s="8">
        <f t="shared" si="32"/>
        <v>0</v>
      </c>
      <c r="H397" s="25">
        <f>ROUND(Anteile!$B$29/'Abs3'!$G$2107*'Abs3'!G397,0)</f>
        <v>0</v>
      </c>
      <c r="I397" s="40">
        <f>Gmden!O396</f>
        <v>0</v>
      </c>
      <c r="J397" s="8">
        <f t="shared" si="33"/>
        <v>0</v>
      </c>
      <c r="K397" s="25">
        <f>ROUND(Anteile!$B$30/'Abs3'!$J$2107*'Abs3'!J397,0)</f>
        <v>0</v>
      </c>
      <c r="L397" s="8">
        <f>Gmden!M396</f>
        <v>913756.48433125997</v>
      </c>
      <c r="M397" s="8">
        <f ca="1">IF(AND(E397&gt;10000,Gmden!J396=500,Gmden!K396=500),MAX(0,OFFSET('Fk Abs3'!$E$7,'Abs3'!C397,0)*0.95*E397-L397),0)</f>
        <v>0</v>
      </c>
      <c r="N397" s="25">
        <f ca="1">ROUND(Anteile!$B$31/'Abs3'!$M$2107*'Abs3'!M397,0)</f>
        <v>0</v>
      </c>
      <c r="O397" s="27"/>
      <c r="P397" s="25">
        <f t="shared" ca="1" si="34"/>
        <v>0</v>
      </c>
    </row>
    <row r="398" spans="1:16" x14ac:dyDescent="0.25">
      <c r="A398" s="9">
        <f>Gmden!A397</f>
        <v>30729</v>
      </c>
      <c r="B398" s="9">
        <f t="shared" si="30"/>
        <v>3</v>
      </c>
      <c r="C398" s="9">
        <f t="shared" si="31"/>
        <v>0</v>
      </c>
      <c r="D398" s="7" t="str">
        <f>Gmden!D397</f>
        <v>Ebergassing</v>
      </c>
      <c r="E398" s="8">
        <f>Gmden!E397</f>
        <v>3928</v>
      </c>
      <c r="F398" s="40">
        <f>Gmden!N397</f>
        <v>0</v>
      </c>
      <c r="G398" s="8">
        <f t="shared" si="32"/>
        <v>0</v>
      </c>
      <c r="H398" s="25">
        <f>ROUND(Anteile!$B$29/'Abs3'!$G$2107*'Abs3'!G398,0)</f>
        <v>0</v>
      </c>
      <c r="I398" s="40">
        <f>Gmden!O397</f>
        <v>0</v>
      </c>
      <c r="J398" s="8">
        <f t="shared" si="33"/>
        <v>0</v>
      </c>
      <c r="K398" s="25">
        <f>ROUND(Anteile!$B$30/'Abs3'!$J$2107*'Abs3'!J398,0)</f>
        <v>0</v>
      </c>
      <c r="L398" s="8">
        <f>Gmden!M397</f>
        <v>4308563.0121535193</v>
      </c>
      <c r="M398" s="8">
        <f ca="1">IF(AND(E398&gt;10000,Gmden!J397=500,Gmden!K397=500),MAX(0,OFFSET('Fk Abs3'!$E$7,'Abs3'!C398,0)*0.95*E398-L398),0)</f>
        <v>0</v>
      </c>
      <c r="N398" s="25">
        <f ca="1">ROUND(Anteile!$B$31/'Abs3'!$M$2107*'Abs3'!M398,0)</f>
        <v>0</v>
      </c>
      <c r="O398" s="27"/>
      <c r="P398" s="25">
        <f t="shared" ca="1" si="34"/>
        <v>0</v>
      </c>
    </row>
    <row r="399" spans="1:16" x14ac:dyDescent="0.25">
      <c r="A399" s="9">
        <f>Gmden!A398</f>
        <v>30730</v>
      </c>
      <c r="B399" s="9">
        <f t="shared" si="30"/>
        <v>3</v>
      </c>
      <c r="C399" s="9">
        <f t="shared" si="31"/>
        <v>0</v>
      </c>
      <c r="D399" s="7" t="str">
        <f>Gmden!D398</f>
        <v>Fischamend</v>
      </c>
      <c r="E399" s="8">
        <f>Gmden!E398</f>
        <v>5267</v>
      </c>
      <c r="F399" s="40">
        <f>Gmden!N398</f>
        <v>0</v>
      </c>
      <c r="G399" s="8">
        <f t="shared" si="32"/>
        <v>0</v>
      </c>
      <c r="H399" s="25">
        <f>ROUND(Anteile!$B$29/'Abs3'!$G$2107*'Abs3'!G399,0)</f>
        <v>0</v>
      </c>
      <c r="I399" s="40">
        <f>Gmden!O398</f>
        <v>0</v>
      </c>
      <c r="J399" s="8">
        <f t="shared" si="33"/>
        <v>0</v>
      </c>
      <c r="K399" s="25">
        <f>ROUND(Anteile!$B$30/'Abs3'!$J$2107*'Abs3'!J399,0)</f>
        <v>0</v>
      </c>
      <c r="L399" s="8">
        <f>Gmden!M398</f>
        <v>6768788.8106714003</v>
      </c>
      <c r="M399" s="8">
        <f ca="1">IF(AND(E399&gt;10000,Gmden!J398=500,Gmden!K398=500),MAX(0,OFFSET('Fk Abs3'!$E$7,'Abs3'!C399,0)*0.95*E399-L399),0)</f>
        <v>0</v>
      </c>
      <c r="N399" s="25">
        <f ca="1">ROUND(Anteile!$B$31/'Abs3'!$M$2107*'Abs3'!M399,0)</f>
        <v>0</v>
      </c>
      <c r="O399" s="27"/>
      <c r="P399" s="25">
        <f t="shared" ca="1" si="34"/>
        <v>0</v>
      </c>
    </row>
    <row r="400" spans="1:16" x14ac:dyDescent="0.25">
      <c r="A400" s="9">
        <f>Gmden!A399</f>
        <v>30731</v>
      </c>
      <c r="B400" s="9">
        <f t="shared" si="30"/>
        <v>3</v>
      </c>
      <c r="C400" s="9">
        <f t="shared" si="31"/>
        <v>0</v>
      </c>
      <c r="D400" s="7" t="str">
        <f>Gmden!D399</f>
        <v>Gramatneusiedl</v>
      </c>
      <c r="E400" s="8">
        <f>Gmden!E399</f>
        <v>3052</v>
      </c>
      <c r="F400" s="40">
        <f>Gmden!N399</f>
        <v>0</v>
      </c>
      <c r="G400" s="8">
        <f t="shared" si="32"/>
        <v>0</v>
      </c>
      <c r="H400" s="25">
        <f>ROUND(Anteile!$B$29/'Abs3'!$G$2107*'Abs3'!G400,0)</f>
        <v>0</v>
      </c>
      <c r="I400" s="40">
        <f>Gmden!O399</f>
        <v>0</v>
      </c>
      <c r="J400" s="8">
        <f t="shared" si="33"/>
        <v>0</v>
      </c>
      <c r="K400" s="25">
        <f>ROUND(Anteile!$B$30/'Abs3'!$J$2107*'Abs3'!J400,0)</f>
        <v>0</v>
      </c>
      <c r="L400" s="8">
        <f>Gmden!M399</f>
        <v>2981320.1927510891</v>
      </c>
      <c r="M400" s="8">
        <f ca="1">IF(AND(E400&gt;10000,Gmden!J399=500,Gmden!K399=500),MAX(0,OFFSET('Fk Abs3'!$E$7,'Abs3'!C400,0)*0.95*E400-L400),0)</f>
        <v>0</v>
      </c>
      <c r="N400" s="25">
        <f ca="1">ROUND(Anteile!$B$31/'Abs3'!$M$2107*'Abs3'!M400,0)</f>
        <v>0</v>
      </c>
      <c r="O400" s="27"/>
      <c r="P400" s="25">
        <f t="shared" ca="1" si="34"/>
        <v>0</v>
      </c>
    </row>
    <row r="401" spans="1:16" x14ac:dyDescent="0.25">
      <c r="A401" s="9">
        <f>Gmden!A400</f>
        <v>30732</v>
      </c>
      <c r="B401" s="9">
        <f t="shared" si="30"/>
        <v>3</v>
      </c>
      <c r="C401" s="9">
        <f t="shared" si="31"/>
        <v>0</v>
      </c>
      <c r="D401" s="7" t="str">
        <f>Gmden!D400</f>
        <v>Himberg</v>
      </c>
      <c r="E401" s="8">
        <f>Gmden!E400</f>
        <v>6961</v>
      </c>
      <c r="F401" s="40">
        <f>Gmden!N400</f>
        <v>0</v>
      </c>
      <c r="G401" s="8">
        <f t="shared" si="32"/>
        <v>0</v>
      </c>
      <c r="H401" s="25">
        <f>ROUND(Anteile!$B$29/'Abs3'!$G$2107*'Abs3'!G401,0)</f>
        <v>0</v>
      </c>
      <c r="I401" s="40">
        <f>Gmden!O400</f>
        <v>0</v>
      </c>
      <c r="J401" s="8">
        <f t="shared" si="33"/>
        <v>0</v>
      </c>
      <c r="K401" s="25">
        <f>ROUND(Anteile!$B$30/'Abs3'!$J$2107*'Abs3'!J401,0)</f>
        <v>0</v>
      </c>
      <c r="L401" s="8">
        <f>Gmden!M400</f>
        <v>7933365.9757182319</v>
      </c>
      <c r="M401" s="8">
        <f ca="1">IF(AND(E401&gt;10000,Gmden!J400=500,Gmden!K400=500),MAX(0,OFFSET('Fk Abs3'!$E$7,'Abs3'!C401,0)*0.95*E401-L401),0)</f>
        <v>0</v>
      </c>
      <c r="N401" s="25">
        <f ca="1">ROUND(Anteile!$B$31/'Abs3'!$M$2107*'Abs3'!M401,0)</f>
        <v>0</v>
      </c>
      <c r="O401" s="27"/>
      <c r="P401" s="25">
        <f t="shared" ca="1" si="34"/>
        <v>0</v>
      </c>
    </row>
    <row r="402" spans="1:16" x14ac:dyDescent="0.25">
      <c r="A402" s="9">
        <f>Gmden!A401</f>
        <v>30733</v>
      </c>
      <c r="B402" s="9">
        <f t="shared" si="30"/>
        <v>3</v>
      </c>
      <c r="C402" s="9">
        <f t="shared" si="31"/>
        <v>0</v>
      </c>
      <c r="D402" s="7" t="str">
        <f>Gmden!D401</f>
        <v>Klein-Neusiedl</v>
      </c>
      <c r="E402" s="8">
        <f>Gmden!E401</f>
        <v>889</v>
      </c>
      <c r="F402" s="40">
        <f>Gmden!N401</f>
        <v>0</v>
      </c>
      <c r="G402" s="8">
        <f t="shared" si="32"/>
        <v>0</v>
      </c>
      <c r="H402" s="25">
        <f>ROUND(Anteile!$B$29/'Abs3'!$G$2107*'Abs3'!G402,0)</f>
        <v>0</v>
      </c>
      <c r="I402" s="40">
        <f>Gmden!O401</f>
        <v>0</v>
      </c>
      <c r="J402" s="8">
        <f t="shared" si="33"/>
        <v>0</v>
      </c>
      <c r="K402" s="25">
        <f>ROUND(Anteile!$B$30/'Abs3'!$J$2107*'Abs3'!J402,0)</f>
        <v>0</v>
      </c>
      <c r="L402" s="8">
        <f>Gmden!M401</f>
        <v>1865474.1054479759</v>
      </c>
      <c r="M402" s="8">
        <f ca="1">IF(AND(E402&gt;10000,Gmden!J401=500,Gmden!K401=500),MAX(0,OFFSET('Fk Abs3'!$E$7,'Abs3'!C402,0)*0.95*E402-L402),0)</f>
        <v>0</v>
      </c>
      <c r="N402" s="25">
        <f ca="1">ROUND(Anteile!$B$31/'Abs3'!$M$2107*'Abs3'!M402,0)</f>
        <v>0</v>
      </c>
      <c r="O402" s="27"/>
      <c r="P402" s="25">
        <f t="shared" ca="1" si="34"/>
        <v>0</v>
      </c>
    </row>
    <row r="403" spans="1:16" x14ac:dyDescent="0.25">
      <c r="A403" s="9">
        <f>Gmden!A402</f>
        <v>30734</v>
      </c>
      <c r="B403" s="9">
        <f t="shared" si="30"/>
        <v>3</v>
      </c>
      <c r="C403" s="9">
        <f t="shared" si="31"/>
        <v>0</v>
      </c>
      <c r="D403" s="7" t="str">
        <f>Gmden!D402</f>
        <v>Lanzendorf</v>
      </c>
      <c r="E403" s="8">
        <f>Gmden!E402</f>
        <v>1682</v>
      </c>
      <c r="F403" s="40">
        <f>Gmden!N402</f>
        <v>0</v>
      </c>
      <c r="G403" s="8">
        <f t="shared" si="32"/>
        <v>0</v>
      </c>
      <c r="H403" s="25">
        <f>ROUND(Anteile!$B$29/'Abs3'!$G$2107*'Abs3'!G403,0)</f>
        <v>0</v>
      </c>
      <c r="I403" s="40">
        <f>Gmden!O402</f>
        <v>0</v>
      </c>
      <c r="J403" s="8">
        <f t="shared" si="33"/>
        <v>0</v>
      </c>
      <c r="K403" s="25">
        <f>ROUND(Anteile!$B$30/'Abs3'!$J$2107*'Abs3'!J403,0)</f>
        <v>0</v>
      </c>
      <c r="L403" s="8">
        <f>Gmden!M402</f>
        <v>2078095.8640253399</v>
      </c>
      <c r="M403" s="8">
        <f ca="1">IF(AND(E403&gt;10000,Gmden!J402=500,Gmden!K402=500),MAX(0,OFFSET('Fk Abs3'!$E$7,'Abs3'!C403,0)*0.95*E403-L403),0)</f>
        <v>0</v>
      </c>
      <c r="N403" s="25">
        <f ca="1">ROUND(Anteile!$B$31/'Abs3'!$M$2107*'Abs3'!M403,0)</f>
        <v>0</v>
      </c>
      <c r="O403" s="27"/>
      <c r="P403" s="25">
        <f t="shared" ca="1" si="34"/>
        <v>0</v>
      </c>
    </row>
    <row r="404" spans="1:16" x14ac:dyDescent="0.25">
      <c r="A404" s="9">
        <f>Gmden!A403</f>
        <v>30735</v>
      </c>
      <c r="B404" s="9">
        <f t="shared" si="30"/>
        <v>3</v>
      </c>
      <c r="C404" s="9">
        <f t="shared" si="31"/>
        <v>0</v>
      </c>
      <c r="D404" s="7" t="str">
        <f>Gmden!D403</f>
        <v>Leopoldsdorf</v>
      </c>
      <c r="E404" s="8">
        <f>Gmden!E403</f>
        <v>4981</v>
      </c>
      <c r="F404" s="40">
        <f>Gmden!N403</f>
        <v>0</v>
      </c>
      <c r="G404" s="8">
        <f t="shared" si="32"/>
        <v>0</v>
      </c>
      <c r="H404" s="25">
        <f>ROUND(Anteile!$B$29/'Abs3'!$G$2107*'Abs3'!G404,0)</f>
        <v>0</v>
      </c>
      <c r="I404" s="40">
        <f>Gmden!O403</f>
        <v>0</v>
      </c>
      <c r="J404" s="8">
        <f t="shared" si="33"/>
        <v>0</v>
      </c>
      <c r="K404" s="25">
        <f>ROUND(Anteile!$B$30/'Abs3'!$J$2107*'Abs3'!J404,0)</f>
        <v>0</v>
      </c>
      <c r="L404" s="8">
        <f>Gmden!M403</f>
        <v>5950140.5501911268</v>
      </c>
      <c r="M404" s="8">
        <f ca="1">IF(AND(E404&gt;10000,Gmden!J403=500,Gmden!K403=500),MAX(0,OFFSET('Fk Abs3'!$E$7,'Abs3'!C404,0)*0.95*E404-L404),0)</f>
        <v>0</v>
      </c>
      <c r="N404" s="25">
        <f ca="1">ROUND(Anteile!$B$31/'Abs3'!$M$2107*'Abs3'!M404,0)</f>
        <v>0</v>
      </c>
      <c r="O404" s="27"/>
      <c r="P404" s="25">
        <f t="shared" ca="1" si="34"/>
        <v>0</v>
      </c>
    </row>
    <row r="405" spans="1:16" x14ac:dyDescent="0.25">
      <c r="A405" s="9">
        <f>Gmden!A404</f>
        <v>30736</v>
      </c>
      <c r="B405" s="9">
        <f t="shared" si="30"/>
        <v>3</v>
      </c>
      <c r="C405" s="9">
        <f t="shared" si="31"/>
        <v>0</v>
      </c>
      <c r="D405" s="7" t="str">
        <f>Gmden!D404</f>
        <v>Maria-Lanzendorf</v>
      </c>
      <c r="E405" s="8">
        <f>Gmden!E404</f>
        <v>2076</v>
      </c>
      <c r="F405" s="40">
        <f>Gmden!N404</f>
        <v>0</v>
      </c>
      <c r="G405" s="8">
        <f t="shared" si="32"/>
        <v>0</v>
      </c>
      <c r="H405" s="25">
        <f>ROUND(Anteile!$B$29/'Abs3'!$G$2107*'Abs3'!G405,0)</f>
        <v>0</v>
      </c>
      <c r="I405" s="40">
        <f>Gmden!O404</f>
        <v>0</v>
      </c>
      <c r="J405" s="8">
        <f t="shared" si="33"/>
        <v>0</v>
      </c>
      <c r="K405" s="25">
        <f>ROUND(Anteile!$B$30/'Abs3'!$J$2107*'Abs3'!J405,0)</f>
        <v>0</v>
      </c>
      <c r="L405" s="8">
        <f>Gmden!M404</f>
        <v>2651490.3431785889</v>
      </c>
      <c r="M405" s="8">
        <f ca="1">IF(AND(E405&gt;10000,Gmden!J404=500,Gmden!K404=500),MAX(0,OFFSET('Fk Abs3'!$E$7,'Abs3'!C405,0)*0.95*E405-L405),0)</f>
        <v>0</v>
      </c>
      <c r="N405" s="25">
        <f ca="1">ROUND(Anteile!$B$31/'Abs3'!$M$2107*'Abs3'!M405,0)</f>
        <v>0</v>
      </c>
      <c r="O405" s="27"/>
      <c r="P405" s="25">
        <f t="shared" ca="1" si="34"/>
        <v>0</v>
      </c>
    </row>
    <row r="406" spans="1:16" x14ac:dyDescent="0.25">
      <c r="A406" s="9">
        <f>Gmden!A405</f>
        <v>30737</v>
      </c>
      <c r="B406" s="9">
        <f t="shared" si="30"/>
        <v>3</v>
      </c>
      <c r="C406" s="9">
        <f t="shared" si="31"/>
        <v>0</v>
      </c>
      <c r="D406" s="7" t="str">
        <f>Gmden!D405</f>
        <v>Moosbrunn</v>
      </c>
      <c r="E406" s="8">
        <f>Gmden!E405</f>
        <v>1677</v>
      </c>
      <c r="F406" s="40">
        <f>Gmden!N405</f>
        <v>0</v>
      </c>
      <c r="G406" s="8">
        <f t="shared" si="32"/>
        <v>0</v>
      </c>
      <c r="H406" s="25">
        <f>ROUND(Anteile!$B$29/'Abs3'!$G$2107*'Abs3'!G406,0)</f>
        <v>0</v>
      </c>
      <c r="I406" s="40">
        <f>Gmden!O405</f>
        <v>0</v>
      </c>
      <c r="J406" s="8">
        <f t="shared" si="33"/>
        <v>0</v>
      </c>
      <c r="K406" s="25">
        <f>ROUND(Anteile!$B$30/'Abs3'!$J$2107*'Abs3'!J406,0)</f>
        <v>0</v>
      </c>
      <c r="L406" s="8">
        <f>Gmden!M405</f>
        <v>1568830.5737103939</v>
      </c>
      <c r="M406" s="8">
        <f ca="1">IF(AND(E406&gt;10000,Gmden!J405=500,Gmden!K405=500),MAX(0,OFFSET('Fk Abs3'!$E$7,'Abs3'!C406,0)*0.95*E406-L406),0)</f>
        <v>0</v>
      </c>
      <c r="N406" s="25">
        <f ca="1">ROUND(Anteile!$B$31/'Abs3'!$M$2107*'Abs3'!M406,0)</f>
        <v>0</v>
      </c>
      <c r="O406" s="27"/>
      <c r="P406" s="25">
        <f t="shared" ca="1" si="34"/>
        <v>0</v>
      </c>
    </row>
    <row r="407" spans="1:16" x14ac:dyDescent="0.25">
      <c r="A407" s="9">
        <f>Gmden!A406</f>
        <v>30738</v>
      </c>
      <c r="B407" s="9">
        <f t="shared" si="30"/>
        <v>3</v>
      </c>
      <c r="C407" s="9">
        <f t="shared" si="31"/>
        <v>0</v>
      </c>
      <c r="D407" s="7" t="str">
        <f>Gmden!D406</f>
        <v>Rauchenwarth</v>
      </c>
      <c r="E407" s="8">
        <f>Gmden!E406</f>
        <v>679</v>
      </c>
      <c r="F407" s="40">
        <f>Gmden!N406</f>
        <v>0</v>
      </c>
      <c r="G407" s="8">
        <f t="shared" si="32"/>
        <v>0</v>
      </c>
      <c r="H407" s="25">
        <f>ROUND(Anteile!$B$29/'Abs3'!$G$2107*'Abs3'!G407,0)</f>
        <v>0</v>
      </c>
      <c r="I407" s="40">
        <f>Gmden!O406</f>
        <v>0</v>
      </c>
      <c r="J407" s="8">
        <f t="shared" si="33"/>
        <v>0</v>
      </c>
      <c r="K407" s="25">
        <f>ROUND(Anteile!$B$30/'Abs3'!$J$2107*'Abs3'!J407,0)</f>
        <v>0</v>
      </c>
      <c r="L407" s="8">
        <f>Gmden!M406</f>
        <v>867950.31601403002</v>
      </c>
      <c r="M407" s="8">
        <f ca="1">IF(AND(E407&gt;10000,Gmden!J406=500,Gmden!K406=500),MAX(0,OFFSET('Fk Abs3'!$E$7,'Abs3'!C407,0)*0.95*E407-L407),0)</f>
        <v>0</v>
      </c>
      <c r="N407" s="25">
        <f ca="1">ROUND(Anteile!$B$31/'Abs3'!$M$2107*'Abs3'!M407,0)</f>
        <v>0</v>
      </c>
      <c r="O407" s="27"/>
      <c r="P407" s="25">
        <f t="shared" ca="1" si="34"/>
        <v>0</v>
      </c>
    </row>
    <row r="408" spans="1:16" x14ac:dyDescent="0.25">
      <c r="A408" s="9">
        <f>Gmden!A407</f>
        <v>30739</v>
      </c>
      <c r="B408" s="9">
        <f t="shared" si="30"/>
        <v>3</v>
      </c>
      <c r="C408" s="9">
        <f t="shared" si="31"/>
        <v>0</v>
      </c>
      <c r="D408" s="7" t="str">
        <f>Gmden!D407</f>
        <v>Schwadorf</v>
      </c>
      <c r="E408" s="8">
        <f>Gmden!E407</f>
        <v>1998</v>
      </c>
      <c r="F408" s="40">
        <f>Gmden!N407</f>
        <v>0</v>
      </c>
      <c r="G408" s="8">
        <f t="shared" si="32"/>
        <v>0</v>
      </c>
      <c r="H408" s="25">
        <f>ROUND(Anteile!$B$29/'Abs3'!$G$2107*'Abs3'!G408,0)</f>
        <v>0</v>
      </c>
      <c r="I408" s="40">
        <f>Gmden!O407</f>
        <v>0</v>
      </c>
      <c r="J408" s="8">
        <f t="shared" si="33"/>
        <v>0</v>
      </c>
      <c r="K408" s="25">
        <f>ROUND(Anteile!$B$30/'Abs3'!$J$2107*'Abs3'!J408,0)</f>
        <v>0</v>
      </c>
      <c r="L408" s="8">
        <f>Gmden!M407</f>
        <v>4114208.9640099248</v>
      </c>
      <c r="M408" s="8">
        <f ca="1">IF(AND(E408&gt;10000,Gmden!J407=500,Gmden!K407=500),MAX(0,OFFSET('Fk Abs3'!$E$7,'Abs3'!C408,0)*0.95*E408-L408),0)</f>
        <v>0</v>
      </c>
      <c r="N408" s="25">
        <f ca="1">ROUND(Anteile!$B$31/'Abs3'!$M$2107*'Abs3'!M408,0)</f>
        <v>0</v>
      </c>
      <c r="O408" s="27"/>
      <c r="P408" s="25">
        <f t="shared" ca="1" si="34"/>
        <v>0</v>
      </c>
    </row>
    <row r="409" spans="1:16" x14ac:dyDescent="0.25">
      <c r="A409" s="9">
        <f>Gmden!A408</f>
        <v>30740</v>
      </c>
      <c r="B409" s="9">
        <f t="shared" si="30"/>
        <v>3</v>
      </c>
      <c r="C409" s="9">
        <f t="shared" si="31"/>
        <v>1</v>
      </c>
      <c r="D409" s="7" t="str">
        <f>Gmden!D408</f>
        <v>Schwechat</v>
      </c>
      <c r="E409" s="8">
        <f>Gmden!E408</f>
        <v>17133</v>
      </c>
      <c r="F409" s="40">
        <f>Gmden!N408</f>
        <v>0</v>
      </c>
      <c r="G409" s="8">
        <f t="shared" si="32"/>
        <v>0</v>
      </c>
      <c r="H409" s="25">
        <f>ROUND(Anteile!$B$29/'Abs3'!$G$2107*'Abs3'!G409,0)</f>
        <v>0</v>
      </c>
      <c r="I409" s="40">
        <f>Gmden!O408</f>
        <v>0</v>
      </c>
      <c r="J409" s="8">
        <f t="shared" si="33"/>
        <v>0</v>
      </c>
      <c r="K409" s="25">
        <f>ROUND(Anteile!$B$30/'Abs3'!$J$2107*'Abs3'!J409,0)</f>
        <v>0</v>
      </c>
      <c r="L409" s="8">
        <f>Gmden!M408</f>
        <v>48085796.874357954</v>
      </c>
      <c r="M409" s="8">
        <f ca="1">IF(AND(E409&gt;10000,Gmden!J408=500,Gmden!K408=500),MAX(0,OFFSET('Fk Abs3'!$E$7,'Abs3'!C409,0)*0.95*E409-L409),0)</f>
        <v>0</v>
      </c>
      <c r="N409" s="25">
        <f ca="1">ROUND(Anteile!$B$31/'Abs3'!$M$2107*'Abs3'!M409,0)</f>
        <v>0</v>
      </c>
      <c r="O409" s="27"/>
      <c r="P409" s="25">
        <f t="shared" ca="1" si="34"/>
        <v>0</v>
      </c>
    </row>
    <row r="410" spans="1:16" x14ac:dyDescent="0.25">
      <c r="A410" s="9">
        <f>Gmden!A409</f>
        <v>30741</v>
      </c>
      <c r="B410" s="9">
        <f t="shared" si="30"/>
        <v>3</v>
      </c>
      <c r="C410" s="9">
        <f t="shared" si="31"/>
        <v>0</v>
      </c>
      <c r="D410" s="7" t="str">
        <f>Gmden!D409</f>
        <v>Zwölfaxing</v>
      </c>
      <c r="E410" s="8">
        <f>Gmden!E409</f>
        <v>1618</v>
      </c>
      <c r="F410" s="40">
        <f>Gmden!N409</f>
        <v>0</v>
      </c>
      <c r="G410" s="8">
        <f t="shared" si="32"/>
        <v>0</v>
      </c>
      <c r="H410" s="25">
        <f>ROUND(Anteile!$B$29/'Abs3'!$G$2107*'Abs3'!G410,0)</f>
        <v>0</v>
      </c>
      <c r="I410" s="40">
        <f>Gmden!O409</f>
        <v>0</v>
      </c>
      <c r="J410" s="8">
        <f t="shared" si="33"/>
        <v>0</v>
      </c>
      <c r="K410" s="25">
        <f>ROUND(Anteile!$B$30/'Abs3'!$J$2107*'Abs3'!J410,0)</f>
        <v>0</v>
      </c>
      <c r="L410" s="8">
        <f>Gmden!M409</f>
        <v>1632750.1725826599</v>
      </c>
      <c r="M410" s="8">
        <f ca="1">IF(AND(E410&gt;10000,Gmden!J409=500,Gmden!K409=500),MAX(0,OFFSET('Fk Abs3'!$E$7,'Abs3'!C410,0)*0.95*E410-L410),0)</f>
        <v>0</v>
      </c>
      <c r="N410" s="25">
        <f ca="1">ROUND(Anteile!$B$31/'Abs3'!$M$2107*'Abs3'!M410,0)</f>
        <v>0</v>
      </c>
      <c r="O410" s="27"/>
      <c r="P410" s="25">
        <f t="shared" ca="1" si="34"/>
        <v>0</v>
      </c>
    </row>
    <row r="411" spans="1:16" x14ac:dyDescent="0.25">
      <c r="A411" s="9">
        <f>Gmden!A410</f>
        <v>30801</v>
      </c>
      <c r="B411" s="9">
        <f t="shared" si="30"/>
        <v>3</v>
      </c>
      <c r="C411" s="9">
        <f t="shared" si="31"/>
        <v>0</v>
      </c>
      <c r="D411" s="7" t="str">
        <f>Gmden!D410</f>
        <v>Aderklaa</v>
      </c>
      <c r="E411" s="8">
        <f>Gmden!E410</f>
        <v>203</v>
      </c>
      <c r="F411" s="40">
        <f>Gmden!N410</f>
        <v>0</v>
      </c>
      <c r="G411" s="8">
        <f t="shared" si="32"/>
        <v>0</v>
      </c>
      <c r="H411" s="25">
        <f>ROUND(Anteile!$B$29/'Abs3'!$G$2107*'Abs3'!G411,0)</f>
        <v>0</v>
      </c>
      <c r="I411" s="40">
        <f>Gmden!O410</f>
        <v>0</v>
      </c>
      <c r="J411" s="8">
        <f t="shared" si="33"/>
        <v>0</v>
      </c>
      <c r="K411" s="25">
        <f>ROUND(Anteile!$B$30/'Abs3'!$J$2107*'Abs3'!J411,0)</f>
        <v>0</v>
      </c>
      <c r="L411" s="8">
        <f>Gmden!M410</f>
        <v>397097.37168739364</v>
      </c>
      <c r="M411" s="8">
        <f ca="1">IF(AND(E411&gt;10000,Gmden!J410=500,Gmden!K410=500),MAX(0,OFFSET('Fk Abs3'!$E$7,'Abs3'!C411,0)*0.95*E411-L411),0)</f>
        <v>0</v>
      </c>
      <c r="N411" s="25">
        <f ca="1">ROUND(Anteile!$B$31/'Abs3'!$M$2107*'Abs3'!M411,0)</f>
        <v>0</v>
      </c>
      <c r="O411" s="27"/>
      <c r="P411" s="25">
        <f t="shared" ca="1" si="34"/>
        <v>0</v>
      </c>
    </row>
    <row r="412" spans="1:16" x14ac:dyDescent="0.25">
      <c r="A412" s="9">
        <f>Gmden!A411</f>
        <v>30802</v>
      </c>
      <c r="B412" s="9">
        <f t="shared" si="30"/>
        <v>3</v>
      </c>
      <c r="C412" s="9">
        <f t="shared" si="31"/>
        <v>0</v>
      </c>
      <c r="D412" s="7" t="str">
        <f>Gmden!D411</f>
        <v>Andlersdorf</v>
      </c>
      <c r="E412" s="8">
        <f>Gmden!E411</f>
        <v>181</v>
      </c>
      <c r="F412" s="40">
        <f>Gmden!N411</f>
        <v>0</v>
      </c>
      <c r="G412" s="8">
        <f t="shared" si="32"/>
        <v>0</v>
      </c>
      <c r="H412" s="25">
        <f>ROUND(Anteile!$B$29/'Abs3'!$G$2107*'Abs3'!G412,0)</f>
        <v>0</v>
      </c>
      <c r="I412" s="40">
        <f>Gmden!O411</f>
        <v>0</v>
      </c>
      <c r="J412" s="8">
        <f t="shared" si="33"/>
        <v>0</v>
      </c>
      <c r="K412" s="25">
        <f>ROUND(Anteile!$B$30/'Abs3'!$J$2107*'Abs3'!J412,0)</f>
        <v>0</v>
      </c>
      <c r="L412" s="8">
        <f>Gmden!M411</f>
        <v>164538.0916253847</v>
      </c>
      <c r="M412" s="8">
        <f ca="1">IF(AND(E412&gt;10000,Gmden!J411=500,Gmden!K411=500),MAX(0,OFFSET('Fk Abs3'!$E$7,'Abs3'!C412,0)*0.95*E412-L412),0)</f>
        <v>0</v>
      </c>
      <c r="N412" s="25">
        <f ca="1">ROUND(Anteile!$B$31/'Abs3'!$M$2107*'Abs3'!M412,0)</f>
        <v>0</v>
      </c>
      <c r="O412" s="27"/>
      <c r="P412" s="25">
        <f t="shared" ca="1" si="34"/>
        <v>0</v>
      </c>
    </row>
    <row r="413" spans="1:16" x14ac:dyDescent="0.25">
      <c r="A413" s="9">
        <f>Gmden!A412</f>
        <v>30803</v>
      </c>
      <c r="B413" s="9">
        <f t="shared" si="30"/>
        <v>3</v>
      </c>
      <c r="C413" s="9">
        <f t="shared" si="31"/>
        <v>0</v>
      </c>
      <c r="D413" s="7" t="str">
        <f>Gmden!D412</f>
        <v>Angern an der March</v>
      </c>
      <c r="E413" s="8">
        <f>Gmden!E412</f>
        <v>3356</v>
      </c>
      <c r="F413" s="40">
        <f>Gmden!N412</f>
        <v>0</v>
      </c>
      <c r="G413" s="8">
        <f t="shared" si="32"/>
        <v>0</v>
      </c>
      <c r="H413" s="25">
        <f>ROUND(Anteile!$B$29/'Abs3'!$G$2107*'Abs3'!G413,0)</f>
        <v>0</v>
      </c>
      <c r="I413" s="40">
        <f>Gmden!O412</f>
        <v>0</v>
      </c>
      <c r="J413" s="8">
        <f t="shared" si="33"/>
        <v>0</v>
      </c>
      <c r="K413" s="25">
        <f>ROUND(Anteile!$B$30/'Abs3'!$J$2107*'Abs3'!J413,0)</f>
        <v>0</v>
      </c>
      <c r="L413" s="8">
        <f>Gmden!M412</f>
        <v>2972848.1175933355</v>
      </c>
      <c r="M413" s="8">
        <f ca="1">IF(AND(E413&gt;10000,Gmden!J412=500,Gmden!K412=500),MAX(0,OFFSET('Fk Abs3'!$E$7,'Abs3'!C413,0)*0.95*E413-L413),0)</f>
        <v>0</v>
      </c>
      <c r="N413" s="25">
        <f ca="1">ROUND(Anteile!$B$31/'Abs3'!$M$2107*'Abs3'!M413,0)</f>
        <v>0</v>
      </c>
      <c r="O413" s="27"/>
      <c r="P413" s="25">
        <f t="shared" ca="1" si="34"/>
        <v>0</v>
      </c>
    </row>
    <row r="414" spans="1:16" x14ac:dyDescent="0.25">
      <c r="A414" s="9">
        <f>Gmden!A413</f>
        <v>30804</v>
      </c>
      <c r="B414" s="9">
        <f t="shared" si="30"/>
        <v>3</v>
      </c>
      <c r="C414" s="9">
        <f t="shared" si="31"/>
        <v>0</v>
      </c>
      <c r="D414" s="7" t="str">
        <f>Gmden!D413</f>
        <v>Auersthal</v>
      </c>
      <c r="E414" s="8">
        <f>Gmden!E413</f>
        <v>1874</v>
      </c>
      <c r="F414" s="40">
        <f>Gmden!N413</f>
        <v>0</v>
      </c>
      <c r="G414" s="8">
        <f t="shared" si="32"/>
        <v>0</v>
      </c>
      <c r="H414" s="25">
        <f>ROUND(Anteile!$B$29/'Abs3'!$G$2107*'Abs3'!G414,0)</f>
        <v>0</v>
      </c>
      <c r="I414" s="40">
        <f>Gmden!O413</f>
        <v>0</v>
      </c>
      <c r="J414" s="8">
        <f t="shared" si="33"/>
        <v>0</v>
      </c>
      <c r="K414" s="25">
        <f>ROUND(Anteile!$B$30/'Abs3'!$J$2107*'Abs3'!J414,0)</f>
        <v>0</v>
      </c>
      <c r="L414" s="8">
        <f>Gmden!M413</f>
        <v>2016245.2987945983</v>
      </c>
      <c r="M414" s="8">
        <f ca="1">IF(AND(E414&gt;10000,Gmden!J413=500,Gmden!K413=500),MAX(0,OFFSET('Fk Abs3'!$E$7,'Abs3'!C414,0)*0.95*E414-L414),0)</f>
        <v>0</v>
      </c>
      <c r="N414" s="25">
        <f ca="1">ROUND(Anteile!$B$31/'Abs3'!$M$2107*'Abs3'!M414,0)</f>
        <v>0</v>
      </c>
      <c r="O414" s="27"/>
      <c r="P414" s="25">
        <f t="shared" ca="1" si="34"/>
        <v>0</v>
      </c>
    </row>
    <row r="415" spans="1:16" x14ac:dyDescent="0.25">
      <c r="A415" s="9">
        <f>Gmden!A414</f>
        <v>30805</v>
      </c>
      <c r="B415" s="9">
        <f t="shared" si="30"/>
        <v>3</v>
      </c>
      <c r="C415" s="9">
        <f t="shared" si="31"/>
        <v>0</v>
      </c>
      <c r="D415" s="7" t="str">
        <f>Gmden!D414</f>
        <v>Bad Pirawarth</v>
      </c>
      <c r="E415" s="8">
        <f>Gmden!E414</f>
        <v>1642</v>
      </c>
      <c r="F415" s="40">
        <f>Gmden!N414</f>
        <v>0</v>
      </c>
      <c r="G415" s="8">
        <f t="shared" si="32"/>
        <v>0</v>
      </c>
      <c r="H415" s="25">
        <f>ROUND(Anteile!$B$29/'Abs3'!$G$2107*'Abs3'!G415,0)</f>
        <v>0</v>
      </c>
      <c r="I415" s="40">
        <f>Gmden!O414</f>
        <v>0</v>
      </c>
      <c r="J415" s="8">
        <f t="shared" si="33"/>
        <v>0</v>
      </c>
      <c r="K415" s="25">
        <f>ROUND(Anteile!$B$30/'Abs3'!$J$2107*'Abs3'!J415,0)</f>
        <v>0</v>
      </c>
      <c r="L415" s="8">
        <f>Gmden!M414</f>
        <v>1871130.4844745584</v>
      </c>
      <c r="M415" s="8">
        <f ca="1">IF(AND(E415&gt;10000,Gmden!J414=500,Gmden!K414=500),MAX(0,OFFSET('Fk Abs3'!$E$7,'Abs3'!C415,0)*0.95*E415-L415),0)</f>
        <v>0</v>
      </c>
      <c r="N415" s="25">
        <f ca="1">ROUND(Anteile!$B$31/'Abs3'!$M$2107*'Abs3'!M415,0)</f>
        <v>0</v>
      </c>
      <c r="O415" s="27"/>
      <c r="P415" s="25">
        <f t="shared" ca="1" si="34"/>
        <v>0</v>
      </c>
    </row>
    <row r="416" spans="1:16" x14ac:dyDescent="0.25">
      <c r="A416" s="9">
        <f>Gmden!A415</f>
        <v>30808</v>
      </c>
      <c r="B416" s="9">
        <f t="shared" si="30"/>
        <v>3</v>
      </c>
      <c r="C416" s="9">
        <f t="shared" si="31"/>
        <v>0</v>
      </c>
      <c r="D416" s="7" t="str">
        <f>Gmden!D415</f>
        <v>Deutsch-Wagram</v>
      </c>
      <c r="E416" s="8">
        <f>Gmden!E415</f>
        <v>8185</v>
      </c>
      <c r="F416" s="40">
        <f>Gmden!N415</f>
        <v>0</v>
      </c>
      <c r="G416" s="8">
        <f t="shared" si="32"/>
        <v>0</v>
      </c>
      <c r="H416" s="25">
        <f>ROUND(Anteile!$B$29/'Abs3'!$G$2107*'Abs3'!G416,0)</f>
        <v>0</v>
      </c>
      <c r="I416" s="40">
        <f>Gmden!O415</f>
        <v>0</v>
      </c>
      <c r="J416" s="8">
        <f t="shared" si="33"/>
        <v>0</v>
      </c>
      <c r="K416" s="25">
        <f>ROUND(Anteile!$B$30/'Abs3'!$J$2107*'Abs3'!J416,0)</f>
        <v>0</v>
      </c>
      <c r="L416" s="8">
        <f>Gmden!M415</f>
        <v>8569552.8185259327</v>
      </c>
      <c r="M416" s="8">
        <f ca="1">IF(AND(E416&gt;10000,Gmden!J415=500,Gmden!K415=500),MAX(0,OFFSET('Fk Abs3'!$E$7,'Abs3'!C416,0)*0.95*E416-L416),0)</f>
        <v>0</v>
      </c>
      <c r="N416" s="25">
        <f ca="1">ROUND(Anteile!$B$31/'Abs3'!$M$2107*'Abs3'!M416,0)</f>
        <v>0</v>
      </c>
      <c r="O416" s="27"/>
      <c r="P416" s="25">
        <f t="shared" ca="1" si="34"/>
        <v>0</v>
      </c>
    </row>
    <row r="417" spans="1:16" x14ac:dyDescent="0.25">
      <c r="A417" s="9">
        <f>Gmden!A416</f>
        <v>30810</v>
      </c>
      <c r="B417" s="9">
        <f t="shared" si="30"/>
        <v>3</v>
      </c>
      <c r="C417" s="9">
        <f t="shared" si="31"/>
        <v>0</v>
      </c>
      <c r="D417" s="7" t="str">
        <f>Gmden!D416</f>
        <v>Drösing</v>
      </c>
      <c r="E417" s="8">
        <f>Gmden!E416</f>
        <v>1114</v>
      </c>
      <c r="F417" s="40">
        <f>Gmden!N416</f>
        <v>0</v>
      </c>
      <c r="G417" s="8">
        <f t="shared" si="32"/>
        <v>0</v>
      </c>
      <c r="H417" s="25">
        <f>ROUND(Anteile!$B$29/'Abs3'!$G$2107*'Abs3'!G417,0)</f>
        <v>0</v>
      </c>
      <c r="I417" s="40">
        <f>Gmden!O416</f>
        <v>0</v>
      </c>
      <c r="J417" s="8">
        <f t="shared" si="33"/>
        <v>0</v>
      </c>
      <c r="K417" s="25">
        <f>ROUND(Anteile!$B$30/'Abs3'!$J$2107*'Abs3'!J417,0)</f>
        <v>0</v>
      </c>
      <c r="L417" s="8">
        <f>Gmden!M416</f>
        <v>978724.12184857822</v>
      </c>
      <c r="M417" s="8">
        <f ca="1">IF(AND(E417&gt;10000,Gmden!J416=500,Gmden!K416=500),MAX(0,OFFSET('Fk Abs3'!$E$7,'Abs3'!C417,0)*0.95*E417-L417),0)</f>
        <v>0</v>
      </c>
      <c r="N417" s="25">
        <f ca="1">ROUND(Anteile!$B$31/'Abs3'!$M$2107*'Abs3'!M417,0)</f>
        <v>0</v>
      </c>
      <c r="O417" s="27"/>
      <c r="P417" s="25">
        <f t="shared" ca="1" si="34"/>
        <v>0</v>
      </c>
    </row>
    <row r="418" spans="1:16" x14ac:dyDescent="0.25">
      <c r="A418" s="9">
        <f>Gmden!A417</f>
        <v>30811</v>
      </c>
      <c r="B418" s="9">
        <f t="shared" si="30"/>
        <v>3</v>
      </c>
      <c r="C418" s="9">
        <f t="shared" si="31"/>
        <v>0</v>
      </c>
      <c r="D418" s="7" t="str">
        <f>Gmden!D417</f>
        <v>Dürnkrut</v>
      </c>
      <c r="E418" s="8">
        <f>Gmden!E417</f>
        <v>2255</v>
      </c>
      <c r="F418" s="40">
        <f>Gmden!N417</f>
        <v>0</v>
      </c>
      <c r="G418" s="8">
        <f t="shared" si="32"/>
        <v>0</v>
      </c>
      <c r="H418" s="25">
        <f>ROUND(Anteile!$B$29/'Abs3'!$G$2107*'Abs3'!G418,0)</f>
        <v>0</v>
      </c>
      <c r="I418" s="40">
        <f>Gmden!O417</f>
        <v>0</v>
      </c>
      <c r="J418" s="8">
        <f t="shared" si="33"/>
        <v>0</v>
      </c>
      <c r="K418" s="25">
        <f>ROUND(Anteile!$B$30/'Abs3'!$J$2107*'Abs3'!J418,0)</f>
        <v>0</v>
      </c>
      <c r="L418" s="8">
        <f>Gmden!M417</f>
        <v>2139517.236493146</v>
      </c>
      <c r="M418" s="8">
        <f ca="1">IF(AND(E418&gt;10000,Gmden!J417=500,Gmden!K417=500),MAX(0,OFFSET('Fk Abs3'!$E$7,'Abs3'!C418,0)*0.95*E418-L418),0)</f>
        <v>0</v>
      </c>
      <c r="N418" s="25">
        <f ca="1">ROUND(Anteile!$B$31/'Abs3'!$M$2107*'Abs3'!M418,0)</f>
        <v>0</v>
      </c>
      <c r="O418" s="27"/>
      <c r="P418" s="25">
        <f t="shared" ca="1" si="34"/>
        <v>0</v>
      </c>
    </row>
    <row r="419" spans="1:16" x14ac:dyDescent="0.25">
      <c r="A419" s="9">
        <f>Gmden!A418</f>
        <v>30812</v>
      </c>
      <c r="B419" s="9">
        <f t="shared" si="30"/>
        <v>3</v>
      </c>
      <c r="C419" s="9">
        <f t="shared" si="31"/>
        <v>0</v>
      </c>
      <c r="D419" s="7" t="str">
        <f>Gmden!D418</f>
        <v>Ebenthal</v>
      </c>
      <c r="E419" s="8">
        <f>Gmden!E418</f>
        <v>867</v>
      </c>
      <c r="F419" s="40">
        <f>Gmden!N418</f>
        <v>0</v>
      </c>
      <c r="G419" s="8">
        <f t="shared" si="32"/>
        <v>0</v>
      </c>
      <c r="H419" s="25">
        <f>ROUND(Anteile!$B$29/'Abs3'!$G$2107*'Abs3'!G419,0)</f>
        <v>0</v>
      </c>
      <c r="I419" s="40">
        <f>Gmden!O418</f>
        <v>0</v>
      </c>
      <c r="J419" s="8">
        <f t="shared" si="33"/>
        <v>0</v>
      </c>
      <c r="K419" s="25">
        <f>ROUND(Anteile!$B$30/'Abs3'!$J$2107*'Abs3'!J419,0)</f>
        <v>0</v>
      </c>
      <c r="L419" s="8">
        <f>Gmden!M418</f>
        <v>743804.44077743893</v>
      </c>
      <c r="M419" s="8">
        <f ca="1">IF(AND(E419&gt;10000,Gmden!J418=500,Gmden!K418=500),MAX(0,OFFSET('Fk Abs3'!$E$7,'Abs3'!C419,0)*0.95*E419-L419),0)</f>
        <v>0</v>
      </c>
      <c r="N419" s="25">
        <f ca="1">ROUND(Anteile!$B$31/'Abs3'!$M$2107*'Abs3'!M419,0)</f>
        <v>0</v>
      </c>
      <c r="O419" s="27"/>
      <c r="P419" s="25">
        <f t="shared" ca="1" si="34"/>
        <v>0</v>
      </c>
    </row>
    <row r="420" spans="1:16" x14ac:dyDescent="0.25">
      <c r="A420" s="9">
        <f>Gmden!A419</f>
        <v>30813</v>
      </c>
      <c r="B420" s="9">
        <f t="shared" si="30"/>
        <v>3</v>
      </c>
      <c r="C420" s="9">
        <f t="shared" si="31"/>
        <v>0</v>
      </c>
      <c r="D420" s="7" t="str">
        <f>Gmden!D419</f>
        <v>Eckartsau</v>
      </c>
      <c r="E420" s="8">
        <f>Gmden!E419</f>
        <v>1224</v>
      </c>
      <c r="F420" s="40">
        <f>Gmden!N419</f>
        <v>0</v>
      </c>
      <c r="G420" s="8">
        <f t="shared" si="32"/>
        <v>0</v>
      </c>
      <c r="H420" s="25">
        <f>ROUND(Anteile!$B$29/'Abs3'!$G$2107*'Abs3'!G420,0)</f>
        <v>0</v>
      </c>
      <c r="I420" s="40">
        <f>Gmden!O419</f>
        <v>0</v>
      </c>
      <c r="J420" s="8">
        <f t="shared" si="33"/>
        <v>0</v>
      </c>
      <c r="K420" s="25">
        <f>ROUND(Anteile!$B$30/'Abs3'!$J$2107*'Abs3'!J420,0)</f>
        <v>0</v>
      </c>
      <c r="L420" s="8">
        <f>Gmden!M419</f>
        <v>1117110.8715398493</v>
      </c>
      <c r="M420" s="8">
        <f ca="1">IF(AND(E420&gt;10000,Gmden!J419=500,Gmden!K419=500),MAX(0,OFFSET('Fk Abs3'!$E$7,'Abs3'!C420,0)*0.95*E420-L420),0)</f>
        <v>0</v>
      </c>
      <c r="N420" s="25">
        <f ca="1">ROUND(Anteile!$B$31/'Abs3'!$M$2107*'Abs3'!M420,0)</f>
        <v>0</v>
      </c>
      <c r="O420" s="27"/>
      <c r="P420" s="25">
        <f t="shared" ca="1" si="34"/>
        <v>0</v>
      </c>
    </row>
    <row r="421" spans="1:16" x14ac:dyDescent="0.25">
      <c r="A421" s="9">
        <f>Gmden!A420</f>
        <v>30814</v>
      </c>
      <c r="B421" s="9">
        <f t="shared" si="30"/>
        <v>3</v>
      </c>
      <c r="C421" s="9">
        <f t="shared" si="31"/>
        <v>0</v>
      </c>
      <c r="D421" s="7" t="str">
        <f>Gmden!D420</f>
        <v>Engelhartstetten</v>
      </c>
      <c r="E421" s="8">
        <f>Gmden!E420</f>
        <v>1952</v>
      </c>
      <c r="F421" s="40">
        <f>Gmden!N420</f>
        <v>0</v>
      </c>
      <c r="G421" s="8">
        <f t="shared" si="32"/>
        <v>0</v>
      </c>
      <c r="H421" s="25">
        <f>ROUND(Anteile!$B$29/'Abs3'!$G$2107*'Abs3'!G421,0)</f>
        <v>0</v>
      </c>
      <c r="I421" s="40">
        <f>Gmden!O420</f>
        <v>0</v>
      </c>
      <c r="J421" s="8">
        <f t="shared" si="33"/>
        <v>0</v>
      </c>
      <c r="K421" s="25">
        <f>ROUND(Anteile!$B$30/'Abs3'!$J$2107*'Abs3'!J421,0)</f>
        <v>0</v>
      </c>
      <c r="L421" s="8">
        <f>Gmden!M420</f>
        <v>1887844.9166606585</v>
      </c>
      <c r="M421" s="8">
        <f ca="1">IF(AND(E421&gt;10000,Gmden!J420=500,Gmden!K420=500),MAX(0,OFFSET('Fk Abs3'!$E$7,'Abs3'!C421,0)*0.95*E421-L421),0)</f>
        <v>0</v>
      </c>
      <c r="N421" s="25">
        <f ca="1">ROUND(Anteile!$B$31/'Abs3'!$M$2107*'Abs3'!M421,0)</f>
        <v>0</v>
      </c>
      <c r="O421" s="27"/>
      <c r="P421" s="25">
        <f t="shared" ca="1" si="34"/>
        <v>0</v>
      </c>
    </row>
    <row r="422" spans="1:16" x14ac:dyDescent="0.25">
      <c r="A422" s="9">
        <f>Gmden!A421</f>
        <v>30817</v>
      </c>
      <c r="B422" s="9">
        <f t="shared" si="30"/>
        <v>3</v>
      </c>
      <c r="C422" s="9">
        <f t="shared" si="31"/>
        <v>1</v>
      </c>
      <c r="D422" s="7" t="str">
        <f>Gmden!D421</f>
        <v>Gänserndorf</v>
      </c>
      <c r="E422" s="8">
        <f>Gmden!E421</f>
        <v>10818</v>
      </c>
      <c r="F422" s="40">
        <f>Gmden!N421</f>
        <v>0</v>
      </c>
      <c r="G422" s="8">
        <f t="shared" si="32"/>
        <v>0</v>
      </c>
      <c r="H422" s="25">
        <f>ROUND(Anteile!$B$29/'Abs3'!$G$2107*'Abs3'!G422,0)</f>
        <v>0</v>
      </c>
      <c r="I422" s="40">
        <f>Gmden!O421</f>
        <v>0</v>
      </c>
      <c r="J422" s="8">
        <f t="shared" si="33"/>
        <v>0</v>
      </c>
      <c r="K422" s="25">
        <f>ROUND(Anteile!$B$30/'Abs3'!$J$2107*'Abs3'!J422,0)</f>
        <v>0</v>
      </c>
      <c r="L422" s="8">
        <f>Gmden!M421</f>
        <v>13260928.043279817</v>
      </c>
      <c r="M422" s="8">
        <f ca="1">IF(AND(E422&gt;10000,Gmden!J421=500,Gmden!K421=500),MAX(0,OFFSET('Fk Abs3'!$E$7,'Abs3'!C422,0)*0.95*E422-L422),0)</f>
        <v>1428039.2936664447</v>
      </c>
      <c r="N422" s="25">
        <f ca="1">ROUND(Anteile!$B$31/'Abs3'!$M$2107*'Abs3'!M422,0)</f>
        <v>40992</v>
      </c>
      <c r="O422" s="27"/>
      <c r="P422" s="25">
        <f t="shared" ca="1" si="34"/>
        <v>40992</v>
      </c>
    </row>
    <row r="423" spans="1:16" x14ac:dyDescent="0.25">
      <c r="A423" s="9">
        <f>Gmden!A422</f>
        <v>30819</v>
      </c>
      <c r="B423" s="9">
        <f t="shared" si="30"/>
        <v>3</v>
      </c>
      <c r="C423" s="9">
        <f t="shared" si="31"/>
        <v>0</v>
      </c>
      <c r="D423" s="7" t="str">
        <f>Gmden!D422</f>
        <v>Glinzendorf</v>
      </c>
      <c r="E423" s="8">
        <f>Gmden!E422</f>
        <v>272</v>
      </c>
      <c r="F423" s="40">
        <f>Gmden!N422</f>
        <v>0</v>
      </c>
      <c r="G423" s="8">
        <f t="shared" si="32"/>
        <v>0</v>
      </c>
      <c r="H423" s="25">
        <f>ROUND(Anteile!$B$29/'Abs3'!$G$2107*'Abs3'!G423,0)</f>
        <v>0</v>
      </c>
      <c r="I423" s="40">
        <f>Gmden!O422</f>
        <v>0</v>
      </c>
      <c r="J423" s="8">
        <f t="shared" si="33"/>
        <v>0</v>
      </c>
      <c r="K423" s="25">
        <f>ROUND(Anteile!$B$30/'Abs3'!$J$2107*'Abs3'!J423,0)</f>
        <v>0</v>
      </c>
      <c r="L423" s="8">
        <f>Gmden!M422</f>
        <v>339843.28780594293</v>
      </c>
      <c r="M423" s="8">
        <f ca="1">IF(AND(E423&gt;10000,Gmden!J422=500,Gmden!K422=500),MAX(0,OFFSET('Fk Abs3'!$E$7,'Abs3'!C423,0)*0.95*E423-L423),0)</f>
        <v>0</v>
      </c>
      <c r="N423" s="25">
        <f ca="1">ROUND(Anteile!$B$31/'Abs3'!$M$2107*'Abs3'!M423,0)</f>
        <v>0</v>
      </c>
      <c r="O423" s="27"/>
      <c r="P423" s="25">
        <f t="shared" ca="1" si="34"/>
        <v>0</v>
      </c>
    </row>
    <row r="424" spans="1:16" x14ac:dyDescent="0.25">
      <c r="A424" s="9">
        <f>Gmden!A423</f>
        <v>30821</v>
      </c>
      <c r="B424" s="9">
        <f t="shared" si="30"/>
        <v>3</v>
      </c>
      <c r="C424" s="9">
        <f t="shared" si="31"/>
        <v>1</v>
      </c>
      <c r="D424" s="7" t="str">
        <f>Gmden!D423</f>
        <v>Groß-Enzersdorf</v>
      </c>
      <c r="E424" s="8">
        <f>Gmden!E423</f>
        <v>10256</v>
      </c>
      <c r="F424" s="40">
        <f>Gmden!N423</f>
        <v>0</v>
      </c>
      <c r="G424" s="8">
        <f t="shared" si="32"/>
        <v>0</v>
      </c>
      <c r="H424" s="25">
        <f>ROUND(Anteile!$B$29/'Abs3'!$G$2107*'Abs3'!G424,0)</f>
        <v>0</v>
      </c>
      <c r="I424" s="40">
        <f>Gmden!O423</f>
        <v>0</v>
      </c>
      <c r="J424" s="8">
        <f t="shared" si="33"/>
        <v>0</v>
      </c>
      <c r="K424" s="25">
        <f>ROUND(Anteile!$B$30/'Abs3'!$J$2107*'Abs3'!J424,0)</f>
        <v>0</v>
      </c>
      <c r="L424" s="8">
        <f>Gmden!M423</f>
        <v>12100083.215323873</v>
      </c>
      <c r="M424" s="8">
        <f ca="1">IF(AND(E424&gt;10000,Gmden!J423=500,Gmden!K423=500),MAX(0,OFFSET('Fk Abs3'!$E$7,'Abs3'!C424,0)*0.95*E424-L424),0)</f>
        <v>1825785.615118064</v>
      </c>
      <c r="N424" s="25">
        <f ca="1">ROUND(Anteile!$B$31/'Abs3'!$M$2107*'Abs3'!M424,0)</f>
        <v>52410</v>
      </c>
      <c r="O424" s="27"/>
      <c r="P424" s="25">
        <f t="shared" ca="1" si="34"/>
        <v>52410</v>
      </c>
    </row>
    <row r="425" spans="1:16" x14ac:dyDescent="0.25">
      <c r="A425" s="9">
        <f>Gmden!A424</f>
        <v>30822</v>
      </c>
      <c r="B425" s="9">
        <f t="shared" si="30"/>
        <v>3</v>
      </c>
      <c r="C425" s="9">
        <f t="shared" si="31"/>
        <v>0</v>
      </c>
      <c r="D425" s="7" t="str">
        <f>Gmden!D424</f>
        <v>Großhofen</v>
      </c>
      <c r="E425" s="8">
        <f>Gmden!E424</f>
        <v>93</v>
      </c>
      <c r="F425" s="40">
        <f>Gmden!N424</f>
        <v>0</v>
      </c>
      <c r="G425" s="8">
        <f t="shared" si="32"/>
        <v>0</v>
      </c>
      <c r="H425" s="25">
        <f>ROUND(Anteile!$B$29/'Abs3'!$G$2107*'Abs3'!G425,0)</f>
        <v>0</v>
      </c>
      <c r="I425" s="40">
        <f>Gmden!O424</f>
        <v>0</v>
      </c>
      <c r="J425" s="8">
        <f t="shared" si="33"/>
        <v>0</v>
      </c>
      <c r="K425" s="25">
        <f>ROUND(Anteile!$B$30/'Abs3'!$J$2107*'Abs3'!J425,0)</f>
        <v>0</v>
      </c>
      <c r="L425" s="8">
        <f>Gmden!M424</f>
        <v>102128.5240581226</v>
      </c>
      <c r="M425" s="8">
        <f ca="1">IF(AND(E425&gt;10000,Gmden!J424=500,Gmden!K424=500),MAX(0,OFFSET('Fk Abs3'!$E$7,'Abs3'!C425,0)*0.95*E425-L425),0)</f>
        <v>0</v>
      </c>
      <c r="N425" s="25">
        <f ca="1">ROUND(Anteile!$B$31/'Abs3'!$M$2107*'Abs3'!M425,0)</f>
        <v>0</v>
      </c>
      <c r="O425" s="27"/>
      <c r="P425" s="25">
        <f t="shared" ca="1" si="34"/>
        <v>0</v>
      </c>
    </row>
    <row r="426" spans="1:16" x14ac:dyDescent="0.25">
      <c r="A426" s="9">
        <f>Gmden!A425</f>
        <v>30824</v>
      </c>
      <c r="B426" s="9">
        <f t="shared" si="30"/>
        <v>3</v>
      </c>
      <c r="C426" s="9">
        <f t="shared" si="31"/>
        <v>0</v>
      </c>
      <c r="D426" s="7" t="str">
        <f>Gmden!D425</f>
        <v>Groß-Schweinbarth</v>
      </c>
      <c r="E426" s="8">
        <f>Gmden!E425</f>
        <v>1281</v>
      </c>
      <c r="F426" s="40">
        <f>Gmden!N425</f>
        <v>0</v>
      </c>
      <c r="G426" s="8">
        <f t="shared" si="32"/>
        <v>0</v>
      </c>
      <c r="H426" s="25">
        <f>ROUND(Anteile!$B$29/'Abs3'!$G$2107*'Abs3'!G426,0)</f>
        <v>0</v>
      </c>
      <c r="I426" s="40">
        <f>Gmden!O425</f>
        <v>0</v>
      </c>
      <c r="J426" s="8">
        <f t="shared" si="33"/>
        <v>0</v>
      </c>
      <c r="K426" s="25">
        <f>ROUND(Anteile!$B$30/'Abs3'!$J$2107*'Abs3'!J426,0)</f>
        <v>0</v>
      </c>
      <c r="L426" s="8">
        <f>Gmden!M425</f>
        <v>1260713.8061193156</v>
      </c>
      <c r="M426" s="8">
        <f ca="1">IF(AND(E426&gt;10000,Gmden!J425=500,Gmden!K425=500),MAX(0,OFFSET('Fk Abs3'!$E$7,'Abs3'!C426,0)*0.95*E426-L426),0)</f>
        <v>0</v>
      </c>
      <c r="N426" s="25">
        <f ca="1">ROUND(Anteile!$B$31/'Abs3'!$M$2107*'Abs3'!M426,0)</f>
        <v>0</v>
      </c>
      <c r="O426" s="27"/>
      <c r="P426" s="25">
        <f t="shared" ca="1" si="34"/>
        <v>0</v>
      </c>
    </row>
    <row r="427" spans="1:16" x14ac:dyDescent="0.25">
      <c r="A427" s="9">
        <f>Gmden!A426</f>
        <v>30825</v>
      </c>
      <c r="B427" s="9">
        <f t="shared" si="30"/>
        <v>3</v>
      </c>
      <c r="C427" s="9">
        <f t="shared" si="31"/>
        <v>0</v>
      </c>
      <c r="D427" s="7" t="str">
        <f>Gmden!D426</f>
        <v>Haringsee</v>
      </c>
      <c r="E427" s="8">
        <f>Gmden!E426</f>
        <v>1166</v>
      </c>
      <c r="F427" s="40">
        <f>Gmden!N426</f>
        <v>0</v>
      </c>
      <c r="G427" s="8">
        <f t="shared" si="32"/>
        <v>0</v>
      </c>
      <c r="H427" s="25">
        <f>ROUND(Anteile!$B$29/'Abs3'!$G$2107*'Abs3'!G427,0)</f>
        <v>0</v>
      </c>
      <c r="I427" s="40">
        <f>Gmden!O426</f>
        <v>0</v>
      </c>
      <c r="J427" s="8">
        <f t="shared" si="33"/>
        <v>0</v>
      </c>
      <c r="K427" s="25">
        <f>ROUND(Anteile!$B$30/'Abs3'!$J$2107*'Abs3'!J427,0)</f>
        <v>0</v>
      </c>
      <c r="L427" s="8">
        <f>Gmden!M426</f>
        <v>1085156.2647937974</v>
      </c>
      <c r="M427" s="8">
        <f ca="1">IF(AND(E427&gt;10000,Gmden!J426=500,Gmden!K426=500),MAX(0,OFFSET('Fk Abs3'!$E$7,'Abs3'!C427,0)*0.95*E427-L427),0)</f>
        <v>0</v>
      </c>
      <c r="N427" s="25">
        <f ca="1">ROUND(Anteile!$B$31/'Abs3'!$M$2107*'Abs3'!M427,0)</f>
        <v>0</v>
      </c>
      <c r="O427" s="27"/>
      <c r="P427" s="25">
        <f t="shared" ca="1" si="34"/>
        <v>0</v>
      </c>
    </row>
    <row r="428" spans="1:16" x14ac:dyDescent="0.25">
      <c r="A428" s="9">
        <f>Gmden!A427</f>
        <v>30826</v>
      </c>
      <c r="B428" s="9">
        <f t="shared" si="30"/>
        <v>3</v>
      </c>
      <c r="C428" s="9">
        <f t="shared" si="31"/>
        <v>0</v>
      </c>
      <c r="D428" s="7" t="str">
        <f>Gmden!D427</f>
        <v>Hauskirchen</v>
      </c>
      <c r="E428" s="8">
        <f>Gmden!E427</f>
        <v>1243</v>
      </c>
      <c r="F428" s="40">
        <f>Gmden!N427</f>
        <v>0</v>
      </c>
      <c r="G428" s="8">
        <f t="shared" si="32"/>
        <v>0</v>
      </c>
      <c r="H428" s="25">
        <f>ROUND(Anteile!$B$29/'Abs3'!$G$2107*'Abs3'!G428,0)</f>
        <v>0</v>
      </c>
      <c r="I428" s="40">
        <f>Gmden!O427</f>
        <v>0</v>
      </c>
      <c r="J428" s="8">
        <f t="shared" si="33"/>
        <v>0</v>
      </c>
      <c r="K428" s="25">
        <f>ROUND(Anteile!$B$30/'Abs3'!$J$2107*'Abs3'!J428,0)</f>
        <v>0</v>
      </c>
      <c r="L428" s="8">
        <f>Gmden!M427</f>
        <v>1085414.8368424601</v>
      </c>
      <c r="M428" s="8">
        <f ca="1">IF(AND(E428&gt;10000,Gmden!J427=500,Gmden!K427=500),MAX(0,OFFSET('Fk Abs3'!$E$7,'Abs3'!C428,0)*0.95*E428-L428),0)</f>
        <v>0</v>
      </c>
      <c r="N428" s="25">
        <f ca="1">ROUND(Anteile!$B$31/'Abs3'!$M$2107*'Abs3'!M428,0)</f>
        <v>0</v>
      </c>
      <c r="O428" s="27"/>
      <c r="P428" s="25">
        <f t="shared" ca="1" si="34"/>
        <v>0</v>
      </c>
    </row>
    <row r="429" spans="1:16" x14ac:dyDescent="0.25">
      <c r="A429" s="9">
        <f>Gmden!A428</f>
        <v>30827</v>
      </c>
      <c r="B429" s="9">
        <f t="shared" si="30"/>
        <v>3</v>
      </c>
      <c r="C429" s="9">
        <f t="shared" si="31"/>
        <v>0</v>
      </c>
      <c r="D429" s="7" t="str">
        <f>Gmden!D428</f>
        <v>Hohenau an der March</v>
      </c>
      <c r="E429" s="8">
        <f>Gmden!E428</f>
        <v>2688</v>
      </c>
      <c r="F429" s="40">
        <f>Gmden!N428</f>
        <v>0</v>
      </c>
      <c r="G429" s="8">
        <f t="shared" si="32"/>
        <v>0</v>
      </c>
      <c r="H429" s="25">
        <f>ROUND(Anteile!$B$29/'Abs3'!$G$2107*'Abs3'!G429,0)</f>
        <v>0</v>
      </c>
      <c r="I429" s="40">
        <f>Gmden!O428</f>
        <v>0</v>
      </c>
      <c r="J429" s="8">
        <f t="shared" si="33"/>
        <v>0</v>
      </c>
      <c r="K429" s="25">
        <f>ROUND(Anteile!$B$30/'Abs3'!$J$2107*'Abs3'!J429,0)</f>
        <v>0</v>
      </c>
      <c r="L429" s="8">
        <f>Gmden!M428</f>
        <v>2492036.6938359742</v>
      </c>
      <c r="M429" s="8">
        <f ca="1">IF(AND(E429&gt;10000,Gmden!J428=500,Gmden!K428=500),MAX(0,OFFSET('Fk Abs3'!$E$7,'Abs3'!C429,0)*0.95*E429-L429),0)</f>
        <v>0</v>
      </c>
      <c r="N429" s="25">
        <f ca="1">ROUND(Anteile!$B$31/'Abs3'!$M$2107*'Abs3'!M429,0)</f>
        <v>0</v>
      </c>
      <c r="O429" s="27"/>
      <c r="P429" s="25">
        <f t="shared" ca="1" si="34"/>
        <v>0</v>
      </c>
    </row>
    <row r="430" spans="1:16" x14ac:dyDescent="0.25">
      <c r="A430" s="9">
        <f>Gmden!A429</f>
        <v>30828</v>
      </c>
      <c r="B430" s="9">
        <f t="shared" si="30"/>
        <v>3</v>
      </c>
      <c r="C430" s="9">
        <f t="shared" si="31"/>
        <v>0</v>
      </c>
      <c r="D430" s="7" t="str">
        <f>Gmden!D429</f>
        <v>Hohenruppersdorf</v>
      </c>
      <c r="E430" s="8">
        <f>Gmden!E429</f>
        <v>916</v>
      </c>
      <c r="F430" s="40">
        <f>Gmden!N429</f>
        <v>0</v>
      </c>
      <c r="G430" s="8">
        <f t="shared" si="32"/>
        <v>0</v>
      </c>
      <c r="H430" s="25">
        <f>ROUND(Anteile!$B$29/'Abs3'!$G$2107*'Abs3'!G430,0)</f>
        <v>0</v>
      </c>
      <c r="I430" s="40">
        <f>Gmden!O429</f>
        <v>0</v>
      </c>
      <c r="J430" s="8">
        <f t="shared" si="33"/>
        <v>0</v>
      </c>
      <c r="K430" s="25">
        <f>ROUND(Anteile!$B$30/'Abs3'!$J$2107*'Abs3'!J430,0)</f>
        <v>0</v>
      </c>
      <c r="L430" s="8">
        <f>Gmden!M429</f>
        <v>868214.42563761643</v>
      </c>
      <c r="M430" s="8">
        <f ca="1">IF(AND(E430&gt;10000,Gmden!J429=500,Gmden!K429=500),MAX(0,OFFSET('Fk Abs3'!$E$7,'Abs3'!C430,0)*0.95*E430-L430),0)</f>
        <v>0</v>
      </c>
      <c r="N430" s="25">
        <f ca="1">ROUND(Anteile!$B$31/'Abs3'!$M$2107*'Abs3'!M430,0)</f>
        <v>0</v>
      </c>
      <c r="O430" s="27"/>
      <c r="P430" s="25">
        <f t="shared" ca="1" si="34"/>
        <v>0</v>
      </c>
    </row>
    <row r="431" spans="1:16" x14ac:dyDescent="0.25">
      <c r="A431" s="9">
        <f>Gmden!A430</f>
        <v>30829</v>
      </c>
      <c r="B431" s="9">
        <f t="shared" si="30"/>
        <v>3</v>
      </c>
      <c r="C431" s="9">
        <f t="shared" si="31"/>
        <v>0</v>
      </c>
      <c r="D431" s="7" t="str">
        <f>Gmden!D430</f>
        <v>Jedenspeigen</v>
      </c>
      <c r="E431" s="8">
        <f>Gmden!E430</f>
        <v>1079</v>
      </c>
      <c r="F431" s="40">
        <f>Gmden!N430</f>
        <v>0</v>
      </c>
      <c r="G431" s="8">
        <f t="shared" si="32"/>
        <v>0</v>
      </c>
      <c r="H431" s="25">
        <f>ROUND(Anteile!$B$29/'Abs3'!$G$2107*'Abs3'!G431,0)</f>
        <v>0</v>
      </c>
      <c r="I431" s="40">
        <f>Gmden!O430</f>
        <v>0</v>
      </c>
      <c r="J431" s="8">
        <f t="shared" si="33"/>
        <v>0</v>
      </c>
      <c r="K431" s="25">
        <f>ROUND(Anteile!$B$30/'Abs3'!$J$2107*'Abs3'!J431,0)</f>
        <v>0</v>
      </c>
      <c r="L431" s="8">
        <f>Gmden!M430</f>
        <v>919498.21181319235</v>
      </c>
      <c r="M431" s="8">
        <f ca="1">IF(AND(E431&gt;10000,Gmden!J430=500,Gmden!K430=500),MAX(0,OFFSET('Fk Abs3'!$E$7,'Abs3'!C431,0)*0.95*E431-L431),0)</f>
        <v>0</v>
      </c>
      <c r="N431" s="25">
        <f ca="1">ROUND(Anteile!$B$31/'Abs3'!$M$2107*'Abs3'!M431,0)</f>
        <v>0</v>
      </c>
      <c r="O431" s="27"/>
      <c r="P431" s="25">
        <f t="shared" ca="1" si="34"/>
        <v>0</v>
      </c>
    </row>
    <row r="432" spans="1:16" x14ac:dyDescent="0.25">
      <c r="A432" s="9">
        <f>Gmden!A431</f>
        <v>30830</v>
      </c>
      <c r="B432" s="9">
        <f t="shared" si="30"/>
        <v>3</v>
      </c>
      <c r="C432" s="9">
        <f t="shared" si="31"/>
        <v>0</v>
      </c>
      <c r="D432" s="7" t="str">
        <f>Gmden!D431</f>
        <v>Lassee</v>
      </c>
      <c r="E432" s="8">
        <f>Gmden!E431</f>
        <v>2631</v>
      </c>
      <c r="F432" s="40">
        <f>Gmden!N431</f>
        <v>0</v>
      </c>
      <c r="G432" s="8">
        <f t="shared" si="32"/>
        <v>0</v>
      </c>
      <c r="H432" s="25">
        <f>ROUND(Anteile!$B$29/'Abs3'!$G$2107*'Abs3'!G432,0)</f>
        <v>0</v>
      </c>
      <c r="I432" s="40">
        <f>Gmden!O431</f>
        <v>0</v>
      </c>
      <c r="J432" s="8">
        <f t="shared" si="33"/>
        <v>0</v>
      </c>
      <c r="K432" s="25">
        <f>ROUND(Anteile!$B$30/'Abs3'!$J$2107*'Abs3'!J432,0)</f>
        <v>0</v>
      </c>
      <c r="L432" s="8">
        <f>Gmden!M431</f>
        <v>2675840.1244474151</v>
      </c>
      <c r="M432" s="8">
        <f ca="1">IF(AND(E432&gt;10000,Gmden!J431=500,Gmden!K431=500),MAX(0,OFFSET('Fk Abs3'!$E$7,'Abs3'!C432,0)*0.95*E432-L432),0)</f>
        <v>0</v>
      </c>
      <c r="N432" s="25">
        <f ca="1">ROUND(Anteile!$B$31/'Abs3'!$M$2107*'Abs3'!M432,0)</f>
        <v>0</v>
      </c>
      <c r="O432" s="27"/>
      <c r="P432" s="25">
        <f t="shared" ca="1" si="34"/>
        <v>0</v>
      </c>
    </row>
    <row r="433" spans="1:16" x14ac:dyDescent="0.25">
      <c r="A433" s="9">
        <f>Gmden!A432</f>
        <v>30831</v>
      </c>
      <c r="B433" s="9">
        <f t="shared" si="30"/>
        <v>3</v>
      </c>
      <c r="C433" s="9">
        <f t="shared" si="31"/>
        <v>0</v>
      </c>
      <c r="D433" s="7" t="str">
        <f>Gmden!D432</f>
        <v>Leopoldsdorf im Marchfelde</v>
      </c>
      <c r="E433" s="8">
        <f>Gmden!E432</f>
        <v>2653</v>
      </c>
      <c r="F433" s="40">
        <f>Gmden!N432</f>
        <v>0</v>
      </c>
      <c r="G433" s="8">
        <f t="shared" si="32"/>
        <v>0</v>
      </c>
      <c r="H433" s="25">
        <f>ROUND(Anteile!$B$29/'Abs3'!$G$2107*'Abs3'!G433,0)</f>
        <v>0</v>
      </c>
      <c r="I433" s="40">
        <f>Gmden!O432</f>
        <v>0</v>
      </c>
      <c r="J433" s="8">
        <f t="shared" si="33"/>
        <v>0</v>
      </c>
      <c r="K433" s="25">
        <f>ROUND(Anteile!$B$30/'Abs3'!$J$2107*'Abs3'!J433,0)</f>
        <v>0</v>
      </c>
      <c r="L433" s="8">
        <f>Gmden!M432</f>
        <v>2763474.5942204045</v>
      </c>
      <c r="M433" s="8">
        <f ca="1">IF(AND(E433&gt;10000,Gmden!J432=500,Gmden!K432=500),MAX(0,OFFSET('Fk Abs3'!$E$7,'Abs3'!C433,0)*0.95*E433-L433),0)</f>
        <v>0</v>
      </c>
      <c r="N433" s="25">
        <f ca="1">ROUND(Anteile!$B$31/'Abs3'!$M$2107*'Abs3'!M433,0)</f>
        <v>0</v>
      </c>
      <c r="O433" s="27"/>
      <c r="P433" s="25">
        <f t="shared" ca="1" si="34"/>
        <v>0</v>
      </c>
    </row>
    <row r="434" spans="1:16" x14ac:dyDescent="0.25">
      <c r="A434" s="9">
        <f>Gmden!A433</f>
        <v>30834</v>
      </c>
      <c r="B434" s="9">
        <f t="shared" si="30"/>
        <v>3</v>
      </c>
      <c r="C434" s="9">
        <f t="shared" si="31"/>
        <v>0</v>
      </c>
      <c r="D434" s="7" t="str">
        <f>Gmden!D433</f>
        <v>Mannsdorf an der Donau</v>
      </c>
      <c r="E434" s="8">
        <f>Gmden!E433</f>
        <v>384</v>
      </c>
      <c r="F434" s="40">
        <f>Gmden!N433</f>
        <v>0</v>
      </c>
      <c r="G434" s="8">
        <f t="shared" si="32"/>
        <v>0</v>
      </c>
      <c r="H434" s="25">
        <f>ROUND(Anteile!$B$29/'Abs3'!$G$2107*'Abs3'!G434,0)</f>
        <v>0</v>
      </c>
      <c r="I434" s="40">
        <f>Gmden!O433</f>
        <v>0</v>
      </c>
      <c r="J434" s="8">
        <f t="shared" si="33"/>
        <v>0</v>
      </c>
      <c r="K434" s="25">
        <f>ROUND(Anteile!$B$30/'Abs3'!$J$2107*'Abs3'!J434,0)</f>
        <v>0</v>
      </c>
      <c r="L434" s="8">
        <f>Gmden!M433</f>
        <v>431495.01583290682</v>
      </c>
      <c r="M434" s="8">
        <f ca="1">IF(AND(E434&gt;10000,Gmden!J433=500,Gmden!K433=500),MAX(0,OFFSET('Fk Abs3'!$E$7,'Abs3'!C434,0)*0.95*E434-L434),0)</f>
        <v>0</v>
      </c>
      <c r="N434" s="25">
        <f ca="1">ROUND(Anteile!$B$31/'Abs3'!$M$2107*'Abs3'!M434,0)</f>
        <v>0</v>
      </c>
      <c r="O434" s="27"/>
      <c r="P434" s="25">
        <f t="shared" ca="1" si="34"/>
        <v>0</v>
      </c>
    </row>
    <row r="435" spans="1:16" x14ac:dyDescent="0.25">
      <c r="A435" s="9">
        <f>Gmden!A434</f>
        <v>30835</v>
      </c>
      <c r="B435" s="9">
        <f t="shared" si="30"/>
        <v>3</v>
      </c>
      <c r="C435" s="9">
        <f t="shared" si="31"/>
        <v>0</v>
      </c>
      <c r="D435" s="7" t="str">
        <f>Gmden!D434</f>
        <v>Marchegg</v>
      </c>
      <c r="E435" s="8">
        <f>Gmden!E434</f>
        <v>2950</v>
      </c>
      <c r="F435" s="40">
        <f>Gmden!N434</f>
        <v>0</v>
      </c>
      <c r="G435" s="8">
        <f t="shared" si="32"/>
        <v>0</v>
      </c>
      <c r="H435" s="25">
        <f>ROUND(Anteile!$B$29/'Abs3'!$G$2107*'Abs3'!G435,0)</f>
        <v>0</v>
      </c>
      <c r="I435" s="40">
        <f>Gmden!O434</f>
        <v>0</v>
      </c>
      <c r="J435" s="8">
        <f t="shared" si="33"/>
        <v>0</v>
      </c>
      <c r="K435" s="25">
        <f>ROUND(Anteile!$B$30/'Abs3'!$J$2107*'Abs3'!J435,0)</f>
        <v>0</v>
      </c>
      <c r="L435" s="8">
        <f>Gmden!M434</f>
        <v>2608456.0703727305</v>
      </c>
      <c r="M435" s="8">
        <f ca="1">IF(AND(E435&gt;10000,Gmden!J434=500,Gmden!K434=500),MAX(0,OFFSET('Fk Abs3'!$E$7,'Abs3'!C435,0)*0.95*E435-L435),0)</f>
        <v>0</v>
      </c>
      <c r="N435" s="25">
        <f ca="1">ROUND(Anteile!$B$31/'Abs3'!$M$2107*'Abs3'!M435,0)</f>
        <v>0</v>
      </c>
      <c r="O435" s="27"/>
      <c r="P435" s="25">
        <f t="shared" ca="1" si="34"/>
        <v>0</v>
      </c>
    </row>
    <row r="436" spans="1:16" x14ac:dyDescent="0.25">
      <c r="A436" s="9">
        <f>Gmden!A435</f>
        <v>30836</v>
      </c>
      <c r="B436" s="9">
        <f t="shared" si="30"/>
        <v>3</v>
      </c>
      <c r="C436" s="9">
        <f t="shared" si="31"/>
        <v>0</v>
      </c>
      <c r="D436" s="7" t="str">
        <f>Gmden!D435</f>
        <v>Markgrafneusiedl</v>
      </c>
      <c r="E436" s="8">
        <f>Gmden!E435</f>
        <v>831</v>
      </c>
      <c r="F436" s="40">
        <f>Gmden!N435</f>
        <v>0</v>
      </c>
      <c r="G436" s="8">
        <f t="shared" si="32"/>
        <v>0</v>
      </c>
      <c r="H436" s="25">
        <f>ROUND(Anteile!$B$29/'Abs3'!$G$2107*'Abs3'!G436,0)</f>
        <v>0</v>
      </c>
      <c r="I436" s="40">
        <f>Gmden!O435</f>
        <v>0</v>
      </c>
      <c r="J436" s="8">
        <f t="shared" si="33"/>
        <v>0</v>
      </c>
      <c r="K436" s="25">
        <f>ROUND(Anteile!$B$30/'Abs3'!$J$2107*'Abs3'!J436,0)</f>
        <v>0</v>
      </c>
      <c r="L436" s="8">
        <f>Gmden!M435</f>
        <v>1108663.233556259</v>
      </c>
      <c r="M436" s="8">
        <f ca="1">IF(AND(E436&gt;10000,Gmden!J435=500,Gmden!K435=500),MAX(0,OFFSET('Fk Abs3'!$E$7,'Abs3'!C436,0)*0.95*E436-L436),0)</f>
        <v>0</v>
      </c>
      <c r="N436" s="25">
        <f ca="1">ROUND(Anteile!$B$31/'Abs3'!$M$2107*'Abs3'!M436,0)</f>
        <v>0</v>
      </c>
      <c r="O436" s="27"/>
      <c r="P436" s="25">
        <f t="shared" ca="1" si="34"/>
        <v>0</v>
      </c>
    </row>
    <row r="437" spans="1:16" x14ac:dyDescent="0.25">
      <c r="A437" s="9">
        <f>Gmden!A436</f>
        <v>30838</v>
      </c>
      <c r="B437" s="9">
        <f t="shared" si="30"/>
        <v>3</v>
      </c>
      <c r="C437" s="9">
        <f t="shared" si="31"/>
        <v>0</v>
      </c>
      <c r="D437" s="7" t="str">
        <f>Gmden!D436</f>
        <v>Matzen-Raggendorf</v>
      </c>
      <c r="E437" s="8">
        <f>Gmden!E436</f>
        <v>2776</v>
      </c>
      <c r="F437" s="40">
        <f>Gmden!N436</f>
        <v>0</v>
      </c>
      <c r="G437" s="8">
        <f t="shared" si="32"/>
        <v>0</v>
      </c>
      <c r="H437" s="25">
        <f>ROUND(Anteile!$B$29/'Abs3'!$G$2107*'Abs3'!G437,0)</f>
        <v>0</v>
      </c>
      <c r="I437" s="40">
        <f>Gmden!O436</f>
        <v>0</v>
      </c>
      <c r="J437" s="8">
        <f t="shared" si="33"/>
        <v>0</v>
      </c>
      <c r="K437" s="25">
        <f>ROUND(Anteile!$B$30/'Abs3'!$J$2107*'Abs3'!J437,0)</f>
        <v>0</v>
      </c>
      <c r="L437" s="8">
        <f>Gmden!M436</f>
        <v>2554958.0943266153</v>
      </c>
      <c r="M437" s="8">
        <f ca="1">IF(AND(E437&gt;10000,Gmden!J436=500,Gmden!K436=500),MAX(0,OFFSET('Fk Abs3'!$E$7,'Abs3'!C437,0)*0.95*E437-L437),0)</f>
        <v>0</v>
      </c>
      <c r="N437" s="25">
        <f ca="1">ROUND(Anteile!$B$31/'Abs3'!$M$2107*'Abs3'!M437,0)</f>
        <v>0</v>
      </c>
      <c r="O437" s="27"/>
      <c r="P437" s="25">
        <f t="shared" ca="1" si="34"/>
        <v>0</v>
      </c>
    </row>
    <row r="438" spans="1:16" x14ac:dyDescent="0.25">
      <c r="A438" s="9">
        <f>Gmden!A437</f>
        <v>30841</v>
      </c>
      <c r="B438" s="9">
        <f t="shared" si="30"/>
        <v>3</v>
      </c>
      <c r="C438" s="9">
        <f t="shared" si="31"/>
        <v>0</v>
      </c>
      <c r="D438" s="7" t="str">
        <f>Gmden!D437</f>
        <v>Neusiedl an der Zaya</v>
      </c>
      <c r="E438" s="8">
        <f>Gmden!E437</f>
        <v>1238</v>
      </c>
      <c r="F438" s="40">
        <f>Gmden!N437</f>
        <v>0</v>
      </c>
      <c r="G438" s="8">
        <f t="shared" si="32"/>
        <v>0</v>
      </c>
      <c r="H438" s="25">
        <f>ROUND(Anteile!$B$29/'Abs3'!$G$2107*'Abs3'!G438,0)</f>
        <v>0</v>
      </c>
      <c r="I438" s="40">
        <f>Gmden!O437</f>
        <v>0</v>
      </c>
      <c r="J438" s="8">
        <f t="shared" si="33"/>
        <v>0</v>
      </c>
      <c r="K438" s="25">
        <f>ROUND(Anteile!$B$30/'Abs3'!$J$2107*'Abs3'!J438,0)</f>
        <v>0</v>
      </c>
      <c r="L438" s="8">
        <f>Gmden!M437</f>
        <v>1263681.167382987</v>
      </c>
      <c r="M438" s="8">
        <f ca="1">IF(AND(E438&gt;10000,Gmden!J437=500,Gmden!K437=500),MAX(0,OFFSET('Fk Abs3'!$E$7,'Abs3'!C438,0)*0.95*E438-L438),0)</f>
        <v>0</v>
      </c>
      <c r="N438" s="25">
        <f ca="1">ROUND(Anteile!$B$31/'Abs3'!$M$2107*'Abs3'!M438,0)</f>
        <v>0</v>
      </c>
      <c r="O438" s="27"/>
      <c r="P438" s="25">
        <f t="shared" ca="1" si="34"/>
        <v>0</v>
      </c>
    </row>
    <row r="439" spans="1:16" x14ac:dyDescent="0.25">
      <c r="A439" s="9">
        <f>Gmden!A438</f>
        <v>30842</v>
      </c>
      <c r="B439" s="9">
        <f t="shared" si="30"/>
        <v>3</v>
      </c>
      <c r="C439" s="9">
        <f t="shared" si="31"/>
        <v>0</v>
      </c>
      <c r="D439" s="7" t="str">
        <f>Gmden!D438</f>
        <v>Obersiebenbrunn</v>
      </c>
      <c r="E439" s="8">
        <f>Gmden!E438</f>
        <v>1677</v>
      </c>
      <c r="F439" s="40">
        <f>Gmden!N438</f>
        <v>0</v>
      </c>
      <c r="G439" s="8">
        <f t="shared" si="32"/>
        <v>0</v>
      </c>
      <c r="H439" s="25">
        <f>ROUND(Anteile!$B$29/'Abs3'!$G$2107*'Abs3'!G439,0)</f>
        <v>0</v>
      </c>
      <c r="I439" s="40">
        <f>Gmden!O438</f>
        <v>0</v>
      </c>
      <c r="J439" s="8">
        <f t="shared" si="33"/>
        <v>0</v>
      </c>
      <c r="K439" s="25">
        <f>ROUND(Anteile!$B$30/'Abs3'!$J$2107*'Abs3'!J439,0)</f>
        <v>0</v>
      </c>
      <c r="L439" s="8">
        <f>Gmden!M438</f>
        <v>1677237.4259020665</v>
      </c>
      <c r="M439" s="8">
        <f ca="1">IF(AND(E439&gt;10000,Gmden!J438=500,Gmden!K438=500),MAX(0,OFFSET('Fk Abs3'!$E$7,'Abs3'!C439,0)*0.95*E439-L439),0)</f>
        <v>0</v>
      </c>
      <c r="N439" s="25">
        <f ca="1">ROUND(Anteile!$B$31/'Abs3'!$M$2107*'Abs3'!M439,0)</f>
        <v>0</v>
      </c>
      <c r="O439" s="27"/>
      <c r="P439" s="25">
        <f t="shared" ca="1" si="34"/>
        <v>0</v>
      </c>
    </row>
    <row r="440" spans="1:16" x14ac:dyDescent="0.25">
      <c r="A440" s="9">
        <f>Gmden!A439</f>
        <v>30844</v>
      </c>
      <c r="B440" s="9">
        <f t="shared" si="30"/>
        <v>3</v>
      </c>
      <c r="C440" s="9">
        <f t="shared" si="31"/>
        <v>0</v>
      </c>
      <c r="D440" s="7" t="str">
        <f>Gmden!D439</f>
        <v>Orth an der Donau</v>
      </c>
      <c r="E440" s="8">
        <f>Gmden!E439</f>
        <v>2042</v>
      </c>
      <c r="F440" s="40">
        <f>Gmden!N439</f>
        <v>0</v>
      </c>
      <c r="G440" s="8">
        <f t="shared" si="32"/>
        <v>0</v>
      </c>
      <c r="H440" s="25">
        <f>ROUND(Anteile!$B$29/'Abs3'!$G$2107*'Abs3'!G440,0)</f>
        <v>0</v>
      </c>
      <c r="I440" s="40">
        <f>Gmden!O439</f>
        <v>0</v>
      </c>
      <c r="J440" s="8">
        <f t="shared" si="33"/>
        <v>0</v>
      </c>
      <c r="K440" s="25">
        <f>ROUND(Anteile!$B$30/'Abs3'!$J$2107*'Abs3'!J440,0)</f>
        <v>0</v>
      </c>
      <c r="L440" s="8">
        <f>Gmden!M439</f>
        <v>3682456.6625166824</v>
      </c>
      <c r="M440" s="8">
        <f ca="1">IF(AND(E440&gt;10000,Gmden!J439=500,Gmden!K439=500),MAX(0,OFFSET('Fk Abs3'!$E$7,'Abs3'!C440,0)*0.95*E440-L440),0)</f>
        <v>0</v>
      </c>
      <c r="N440" s="25">
        <f ca="1">ROUND(Anteile!$B$31/'Abs3'!$M$2107*'Abs3'!M440,0)</f>
        <v>0</v>
      </c>
      <c r="O440" s="27"/>
      <c r="P440" s="25">
        <f t="shared" ca="1" si="34"/>
        <v>0</v>
      </c>
    </row>
    <row r="441" spans="1:16" x14ac:dyDescent="0.25">
      <c r="A441" s="9">
        <f>Gmden!A440</f>
        <v>30845</v>
      </c>
      <c r="B441" s="9">
        <f t="shared" si="30"/>
        <v>3</v>
      </c>
      <c r="C441" s="9">
        <f t="shared" si="31"/>
        <v>0</v>
      </c>
      <c r="D441" s="7" t="str">
        <f>Gmden!D440</f>
        <v>Palterndorf-Dobermannsdorf</v>
      </c>
      <c r="E441" s="8">
        <f>Gmden!E440</f>
        <v>1275</v>
      </c>
      <c r="F441" s="40">
        <f>Gmden!N440</f>
        <v>0</v>
      </c>
      <c r="G441" s="8">
        <f t="shared" si="32"/>
        <v>0</v>
      </c>
      <c r="H441" s="25">
        <f>ROUND(Anteile!$B$29/'Abs3'!$G$2107*'Abs3'!G441,0)</f>
        <v>0</v>
      </c>
      <c r="I441" s="40">
        <f>Gmden!O440</f>
        <v>0</v>
      </c>
      <c r="J441" s="8">
        <f t="shared" si="33"/>
        <v>0</v>
      </c>
      <c r="K441" s="25">
        <f>ROUND(Anteile!$B$30/'Abs3'!$J$2107*'Abs3'!J441,0)</f>
        <v>0</v>
      </c>
      <c r="L441" s="8">
        <f>Gmden!M440</f>
        <v>1126910.0434116863</v>
      </c>
      <c r="M441" s="8">
        <f ca="1">IF(AND(E441&gt;10000,Gmden!J440=500,Gmden!K440=500),MAX(0,OFFSET('Fk Abs3'!$E$7,'Abs3'!C441,0)*0.95*E441-L441),0)</f>
        <v>0</v>
      </c>
      <c r="N441" s="25">
        <f ca="1">ROUND(Anteile!$B$31/'Abs3'!$M$2107*'Abs3'!M441,0)</f>
        <v>0</v>
      </c>
      <c r="O441" s="27"/>
      <c r="P441" s="25">
        <f t="shared" ca="1" si="34"/>
        <v>0</v>
      </c>
    </row>
    <row r="442" spans="1:16" x14ac:dyDescent="0.25">
      <c r="A442" s="9">
        <f>Gmden!A441</f>
        <v>30846</v>
      </c>
      <c r="B442" s="9">
        <f t="shared" si="30"/>
        <v>3</v>
      </c>
      <c r="C442" s="9">
        <f t="shared" si="31"/>
        <v>0</v>
      </c>
      <c r="D442" s="7" t="str">
        <f>Gmden!D441</f>
        <v>Parbasdorf</v>
      </c>
      <c r="E442" s="8">
        <f>Gmden!E441</f>
        <v>155</v>
      </c>
      <c r="F442" s="40">
        <f>Gmden!N441</f>
        <v>0</v>
      </c>
      <c r="G442" s="8">
        <f t="shared" si="32"/>
        <v>0</v>
      </c>
      <c r="H442" s="25">
        <f>ROUND(Anteile!$B$29/'Abs3'!$G$2107*'Abs3'!G442,0)</f>
        <v>0</v>
      </c>
      <c r="I442" s="40">
        <f>Gmden!O441</f>
        <v>0</v>
      </c>
      <c r="J442" s="8">
        <f t="shared" si="33"/>
        <v>0</v>
      </c>
      <c r="K442" s="25">
        <f>ROUND(Anteile!$B$30/'Abs3'!$J$2107*'Abs3'!J442,0)</f>
        <v>0</v>
      </c>
      <c r="L442" s="8">
        <f>Gmden!M441</f>
        <v>166973.10490955994</v>
      </c>
      <c r="M442" s="8">
        <f ca="1">IF(AND(E442&gt;10000,Gmden!J441=500,Gmden!K441=500),MAX(0,OFFSET('Fk Abs3'!$E$7,'Abs3'!C442,0)*0.95*E442-L442),0)</f>
        <v>0</v>
      </c>
      <c r="N442" s="25">
        <f ca="1">ROUND(Anteile!$B$31/'Abs3'!$M$2107*'Abs3'!M442,0)</f>
        <v>0</v>
      </c>
      <c r="O442" s="27"/>
      <c r="P442" s="25">
        <f t="shared" ca="1" si="34"/>
        <v>0</v>
      </c>
    </row>
    <row r="443" spans="1:16" x14ac:dyDescent="0.25">
      <c r="A443" s="9">
        <f>Gmden!A442</f>
        <v>30848</v>
      </c>
      <c r="B443" s="9">
        <f t="shared" si="30"/>
        <v>3</v>
      </c>
      <c r="C443" s="9">
        <f t="shared" si="31"/>
        <v>0</v>
      </c>
      <c r="D443" s="7" t="str">
        <f>Gmden!D442</f>
        <v>Prottes</v>
      </c>
      <c r="E443" s="8">
        <f>Gmden!E442</f>
        <v>1381</v>
      </c>
      <c r="F443" s="40">
        <f>Gmden!N442</f>
        <v>0</v>
      </c>
      <c r="G443" s="8">
        <f t="shared" si="32"/>
        <v>0</v>
      </c>
      <c r="H443" s="25">
        <f>ROUND(Anteile!$B$29/'Abs3'!$G$2107*'Abs3'!G443,0)</f>
        <v>0</v>
      </c>
      <c r="I443" s="40">
        <f>Gmden!O442</f>
        <v>0</v>
      </c>
      <c r="J443" s="8">
        <f t="shared" si="33"/>
        <v>0</v>
      </c>
      <c r="K443" s="25">
        <f>ROUND(Anteile!$B$30/'Abs3'!$J$2107*'Abs3'!J443,0)</f>
        <v>0</v>
      </c>
      <c r="L443" s="8">
        <f>Gmden!M442</f>
        <v>1452798.7864021915</v>
      </c>
      <c r="M443" s="8">
        <f ca="1">IF(AND(E443&gt;10000,Gmden!J442=500,Gmden!K442=500),MAX(0,OFFSET('Fk Abs3'!$E$7,'Abs3'!C443,0)*0.95*E443-L443),0)</f>
        <v>0</v>
      </c>
      <c r="N443" s="25">
        <f ca="1">ROUND(Anteile!$B$31/'Abs3'!$M$2107*'Abs3'!M443,0)</f>
        <v>0</v>
      </c>
      <c r="O443" s="27"/>
      <c r="P443" s="25">
        <f t="shared" ca="1" si="34"/>
        <v>0</v>
      </c>
    </row>
    <row r="444" spans="1:16" x14ac:dyDescent="0.25">
      <c r="A444" s="9">
        <f>Gmden!A443</f>
        <v>30849</v>
      </c>
      <c r="B444" s="9">
        <f t="shared" si="30"/>
        <v>3</v>
      </c>
      <c r="C444" s="9">
        <f t="shared" si="31"/>
        <v>0</v>
      </c>
      <c r="D444" s="7" t="str">
        <f>Gmden!D443</f>
        <v>Raasdorf</v>
      </c>
      <c r="E444" s="8">
        <f>Gmden!E443</f>
        <v>659</v>
      </c>
      <c r="F444" s="40">
        <f>Gmden!N443</f>
        <v>0</v>
      </c>
      <c r="G444" s="8">
        <f t="shared" si="32"/>
        <v>0</v>
      </c>
      <c r="H444" s="25">
        <f>ROUND(Anteile!$B$29/'Abs3'!$G$2107*'Abs3'!G444,0)</f>
        <v>0</v>
      </c>
      <c r="I444" s="40">
        <f>Gmden!O443</f>
        <v>0</v>
      </c>
      <c r="J444" s="8">
        <f t="shared" si="33"/>
        <v>0</v>
      </c>
      <c r="K444" s="25">
        <f>ROUND(Anteile!$B$30/'Abs3'!$J$2107*'Abs3'!J444,0)</f>
        <v>0</v>
      </c>
      <c r="L444" s="8">
        <f>Gmden!M443</f>
        <v>891929.42982407706</v>
      </c>
      <c r="M444" s="8">
        <f ca="1">IF(AND(E444&gt;10000,Gmden!J443=500,Gmden!K443=500),MAX(0,OFFSET('Fk Abs3'!$E$7,'Abs3'!C444,0)*0.95*E444-L444),0)</f>
        <v>0</v>
      </c>
      <c r="N444" s="25">
        <f ca="1">ROUND(Anteile!$B$31/'Abs3'!$M$2107*'Abs3'!M444,0)</f>
        <v>0</v>
      </c>
      <c r="O444" s="27"/>
      <c r="P444" s="25">
        <f t="shared" ca="1" si="34"/>
        <v>0</v>
      </c>
    </row>
    <row r="445" spans="1:16" x14ac:dyDescent="0.25">
      <c r="A445" s="9">
        <f>Gmden!A444</f>
        <v>30850</v>
      </c>
      <c r="B445" s="9">
        <f t="shared" si="30"/>
        <v>3</v>
      </c>
      <c r="C445" s="9">
        <f t="shared" si="31"/>
        <v>0</v>
      </c>
      <c r="D445" s="7" t="str">
        <f>Gmden!D444</f>
        <v>Ringelsdorf-Niederabsdorf</v>
      </c>
      <c r="E445" s="8">
        <f>Gmden!E444</f>
        <v>1300</v>
      </c>
      <c r="F445" s="40">
        <f>Gmden!N444</f>
        <v>0</v>
      </c>
      <c r="G445" s="8">
        <f t="shared" si="32"/>
        <v>0</v>
      </c>
      <c r="H445" s="25">
        <f>ROUND(Anteile!$B$29/'Abs3'!$G$2107*'Abs3'!G445,0)</f>
        <v>0</v>
      </c>
      <c r="I445" s="40">
        <f>Gmden!O444</f>
        <v>0</v>
      </c>
      <c r="J445" s="8">
        <f t="shared" si="33"/>
        <v>0</v>
      </c>
      <c r="K445" s="25">
        <f>ROUND(Anteile!$B$30/'Abs3'!$J$2107*'Abs3'!J445,0)</f>
        <v>0</v>
      </c>
      <c r="L445" s="8">
        <f>Gmden!M444</f>
        <v>1130936.2907346168</v>
      </c>
      <c r="M445" s="8">
        <f ca="1">IF(AND(E445&gt;10000,Gmden!J444=500,Gmden!K444=500),MAX(0,OFFSET('Fk Abs3'!$E$7,'Abs3'!C445,0)*0.95*E445-L445),0)</f>
        <v>0</v>
      </c>
      <c r="N445" s="25">
        <f ca="1">ROUND(Anteile!$B$31/'Abs3'!$M$2107*'Abs3'!M445,0)</f>
        <v>0</v>
      </c>
      <c r="O445" s="27"/>
      <c r="P445" s="25">
        <f t="shared" ca="1" si="34"/>
        <v>0</v>
      </c>
    </row>
    <row r="446" spans="1:16" x14ac:dyDescent="0.25">
      <c r="A446" s="9">
        <f>Gmden!A445</f>
        <v>30852</v>
      </c>
      <c r="B446" s="9">
        <f t="shared" si="30"/>
        <v>3</v>
      </c>
      <c r="C446" s="9">
        <f t="shared" si="31"/>
        <v>0</v>
      </c>
      <c r="D446" s="7" t="str">
        <f>Gmden!D445</f>
        <v>Schönkirchen-Reyersdorf</v>
      </c>
      <c r="E446" s="8">
        <f>Gmden!E445</f>
        <v>1976</v>
      </c>
      <c r="F446" s="40">
        <f>Gmden!N445</f>
        <v>0</v>
      </c>
      <c r="G446" s="8">
        <f t="shared" si="32"/>
        <v>0</v>
      </c>
      <c r="H446" s="25">
        <f>ROUND(Anteile!$B$29/'Abs3'!$G$2107*'Abs3'!G446,0)</f>
        <v>0</v>
      </c>
      <c r="I446" s="40">
        <f>Gmden!O445</f>
        <v>0</v>
      </c>
      <c r="J446" s="8">
        <f t="shared" si="33"/>
        <v>0</v>
      </c>
      <c r="K446" s="25">
        <f>ROUND(Anteile!$B$30/'Abs3'!$J$2107*'Abs3'!J446,0)</f>
        <v>0</v>
      </c>
      <c r="L446" s="8">
        <f>Gmden!M445</f>
        <v>2083512.0977530887</v>
      </c>
      <c r="M446" s="8">
        <f ca="1">IF(AND(E446&gt;10000,Gmden!J445=500,Gmden!K445=500),MAX(0,OFFSET('Fk Abs3'!$E$7,'Abs3'!C446,0)*0.95*E446-L446),0)</f>
        <v>0</v>
      </c>
      <c r="N446" s="25">
        <f ca="1">ROUND(Anteile!$B$31/'Abs3'!$M$2107*'Abs3'!M446,0)</f>
        <v>0</v>
      </c>
      <c r="O446" s="27"/>
      <c r="P446" s="25">
        <f t="shared" ca="1" si="34"/>
        <v>0</v>
      </c>
    </row>
    <row r="447" spans="1:16" x14ac:dyDescent="0.25">
      <c r="A447" s="9">
        <f>Gmden!A446</f>
        <v>30854</v>
      </c>
      <c r="B447" s="9">
        <f t="shared" si="30"/>
        <v>3</v>
      </c>
      <c r="C447" s="9">
        <f t="shared" si="31"/>
        <v>0</v>
      </c>
      <c r="D447" s="7" t="str">
        <f>Gmden!D446</f>
        <v>Spannberg</v>
      </c>
      <c r="E447" s="8">
        <f>Gmden!E446</f>
        <v>943</v>
      </c>
      <c r="F447" s="40">
        <f>Gmden!N446</f>
        <v>0</v>
      </c>
      <c r="G447" s="8">
        <f t="shared" si="32"/>
        <v>0</v>
      </c>
      <c r="H447" s="25">
        <f>ROUND(Anteile!$B$29/'Abs3'!$G$2107*'Abs3'!G447,0)</f>
        <v>0</v>
      </c>
      <c r="I447" s="40">
        <f>Gmden!O446</f>
        <v>0</v>
      </c>
      <c r="J447" s="8">
        <f t="shared" si="33"/>
        <v>0</v>
      </c>
      <c r="K447" s="25">
        <f>ROUND(Anteile!$B$30/'Abs3'!$J$2107*'Abs3'!J447,0)</f>
        <v>0</v>
      </c>
      <c r="L447" s="8">
        <f>Gmden!M446</f>
        <v>884807.73484370927</v>
      </c>
      <c r="M447" s="8">
        <f ca="1">IF(AND(E447&gt;10000,Gmden!J446=500,Gmden!K446=500),MAX(0,OFFSET('Fk Abs3'!$E$7,'Abs3'!C447,0)*0.95*E447-L447),0)</f>
        <v>0</v>
      </c>
      <c r="N447" s="25">
        <f ca="1">ROUND(Anteile!$B$31/'Abs3'!$M$2107*'Abs3'!M447,0)</f>
        <v>0</v>
      </c>
      <c r="O447" s="27"/>
      <c r="P447" s="25">
        <f t="shared" ca="1" si="34"/>
        <v>0</v>
      </c>
    </row>
    <row r="448" spans="1:16" x14ac:dyDescent="0.25">
      <c r="A448" s="9">
        <f>Gmden!A447</f>
        <v>30856</v>
      </c>
      <c r="B448" s="9">
        <f t="shared" si="30"/>
        <v>3</v>
      </c>
      <c r="C448" s="9">
        <f t="shared" si="31"/>
        <v>0</v>
      </c>
      <c r="D448" s="7" t="str">
        <f>Gmden!D447</f>
        <v>Strasshof an der Nordbahn</v>
      </c>
      <c r="E448" s="8">
        <f>Gmden!E447</f>
        <v>9104</v>
      </c>
      <c r="F448" s="40">
        <f>Gmden!N447</f>
        <v>0</v>
      </c>
      <c r="G448" s="8">
        <f t="shared" si="32"/>
        <v>0</v>
      </c>
      <c r="H448" s="25">
        <f>ROUND(Anteile!$B$29/'Abs3'!$G$2107*'Abs3'!G448,0)</f>
        <v>0</v>
      </c>
      <c r="I448" s="40">
        <f>Gmden!O447</f>
        <v>0</v>
      </c>
      <c r="J448" s="8">
        <f t="shared" si="33"/>
        <v>0</v>
      </c>
      <c r="K448" s="25">
        <f>ROUND(Anteile!$B$30/'Abs3'!$J$2107*'Abs3'!J448,0)</f>
        <v>0</v>
      </c>
      <c r="L448" s="8">
        <f>Gmden!M447</f>
        <v>8479897.7848701756</v>
      </c>
      <c r="M448" s="8">
        <f ca="1">IF(AND(E448&gt;10000,Gmden!J447=500,Gmden!K447=500),MAX(0,OFFSET('Fk Abs3'!$E$7,'Abs3'!C448,0)*0.95*E448-L448),0)</f>
        <v>0</v>
      </c>
      <c r="N448" s="25">
        <f ca="1">ROUND(Anteile!$B$31/'Abs3'!$M$2107*'Abs3'!M448,0)</f>
        <v>0</v>
      </c>
      <c r="O448" s="27"/>
      <c r="P448" s="25">
        <f t="shared" ca="1" si="34"/>
        <v>0</v>
      </c>
    </row>
    <row r="449" spans="1:16" x14ac:dyDescent="0.25">
      <c r="A449" s="9">
        <f>Gmden!A448</f>
        <v>30857</v>
      </c>
      <c r="B449" s="9">
        <f t="shared" si="30"/>
        <v>3</v>
      </c>
      <c r="C449" s="9">
        <f t="shared" si="31"/>
        <v>0</v>
      </c>
      <c r="D449" s="7" t="str">
        <f>Gmden!D448</f>
        <v>Sulz im Weinviertel</v>
      </c>
      <c r="E449" s="8">
        <f>Gmden!E448</f>
        <v>1197</v>
      </c>
      <c r="F449" s="40">
        <f>Gmden!N448</f>
        <v>0</v>
      </c>
      <c r="G449" s="8">
        <f t="shared" si="32"/>
        <v>0</v>
      </c>
      <c r="H449" s="25">
        <f>ROUND(Anteile!$B$29/'Abs3'!$G$2107*'Abs3'!G449,0)</f>
        <v>0</v>
      </c>
      <c r="I449" s="40">
        <f>Gmden!O448</f>
        <v>0</v>
      </c>
      <c r="J449" s="8">
        <f t="shared" si="33"/>
        <v>0</v>
      </c>
      <c r="K449" s="25">
        <f>ROUND(Anteile!$B$30/'Abs3'!$J$2107*'Abs3'!J449,0)</f>
        <v>0</v>
      </c>
      <c r="L449" s="8">
        <f>Gmden!M448</f>
        <v>1108643.4376382534</v>
      </c>
      <c r="M449" s="8">
        <f ca="1">IF(AND(E449&gt;10000,Gmden!J448=500,Gmden!K448=500),MAX(0,OFFSET('Fk Abs3'!$E$7,'Abs3'!C449,0)*0.95*E449-L449),0)</f>
        <v>0</v>
      </c>
      <c r="N449" s="25">
        <f ca="1">ROUND(Anteile!$B$31/'Abs3'!$M$2107*'Abs3'!M449,0)</f>
        <v>0</v>
      </c>
      <c r="O449" s="27"/>
      <c r="P449" s="25">
        <f t="shared" ca="1" si="34"/>
        <v>0</v>
      </c>
    </row>
    <row r="450" spans="1:16" x14ac:dyDescent="0.25">
      <c r="A450" s="9">
        <f>Gmden!A449</f>
        <v>30858</v>
      </c>
      <c r="B450" s="9">
        <f t="shared" si="30"/>
        <v>3</v>
      </c>
      <c r="C450" s="9">
        <f t="shared" si="31"/>
        <v>0</v>
      </c>
      <c r="D450" s="7" t="str">
        <f>Gmden!D449</f>
        <v>Untersiebenbrunn</v>
      </c>
      <c r="E450" s="8">
        <f>Gmden!E449</f>
        <v>1617</v>
      </c>
      <c r="F450" s="40">
        <f>Gmden!N449</f>
        <v>0</v>
      </c>
      <c r="G450" s="8">
        <f t="shared" si="32"/>
        <v>0</v>
      </c>
      <c r="H450" s="25">
        <f>ROUND(Anteile!$B$29/'Abs3'!$G$2107*'Abs3'!G450,0)</f>
        <v>0</v>
      </c>
      <c r="I450" s="40">
        <f>Gmden!O449</f>
        <v>0</v>
      </c>
      <c r="J450" s="8">
        <f t="shared" si="33"/>
        <v>0</v>
      </c>
      <c r="K450" s="25">
        <f>ROUND(Anteile!$B$30/'Abs3'!$J$2107*'Abs3'!J450,0)</f>
        <v>0</v>
      </c>
      <c r="L450" s="8">
        <f>Gmden!M449</f>
        <v>1616379.9709266499</v>
      </c>
      <c r="M450" s="8">
        <f ca="1">IF(AND(E450&gt;10000,Gmden!J449=500,Gmden!K449=500),MAX(0,OFFSET('Fk Abs3'!$E$7,'Abs3'!C450,0)*0.95*E450-L450),0)</f>
        <v>0</v>
      </c>
      <c r="N450" s="25">
        <f ca="1">ROUND(Anteile!$B$31/'Abs3'!$M$2107*'Abs3'!M450,0)</f>
        <v>0</v>
      </c>
      <c r="O450" s="27"/>
      <c r="P450" s="25">
        <f t="shared" ca="1" si="34"/>
        <v>0</v>
      </c>
    </row>
    <row r="451" spans="1:16" x14ac:dyDescent="0.25">
      <c r="A451" s="9">
        <f>Gmden!A450</f>
        <v>30859</v>
      </c>
      <c r="B451" s="9">
        <f t="shared" si="30"/>
        <v>3</v>
      </c>
      <c r="C451" s="9">
        <f t="shared" si="31"/>
        <v>0</v>
      </c>
      <c r="D451" s="7" t="str">
        <f>Gmden!D450</f>
        <v>Velm-Götzendorf</v>
      </c>
      <c r="E451" s="8">
        <f>Gmden!E450</f>
        <v>748</v>
      </c>
      <c r="F451" s="40">
        <f>Gmden!N450</f>
        <v>0</v>
      </c>
      <c r="G451" s="8">
        <f t="shared" si="32"/>
        <v>0</v>
      </c>
      <c r="H451" s="25">
        <f>ROUND(Anteile!$B$29/'Abs3'!$G$2107*'Abs3'!G451,0)</f>
        <v>0</v>
      </c>
      <c r="I451" s="40">
        <f>Gmden!O450</f>
        <v>0</v>
      </c>
      <c r="J451" s="8">
        <f t="shared" si="33"/>
        <v>0</v>
      </c>
      <c r="K451" s="25">
        <f>ROUND(Anteile!$B$30/'Abs3'!$J$2107*'Abs3'!J451,0)</f>
        <v>0</v>
      </c>
      <c r="L451" s="8">
        <f>Gmden!M450</f>
        <v>650193.92302821262</v>
      </c>
      <c r="M451" s="8">
        <f ca="1">IF(AND(E451&gt;10000,Gmden!J450=500,Gmden!K450=500),MAX(0,OFFSET('Fk Abs3'!$E$7,'Abs3'!C451,0)*0.95*E451-L451),0)</f>
        <v>0</v>
      </c>
      <c r="N451" s="25">
        <f ca="1">ROUND(Anteile!$B$31/'Abs3'!$M$2107*'Abs3'!M451,0)</f>
        <v>0</v>
      </c>
      <c r="O451" s="27"/>
      <c r="P451" s="25">
        <f t="shared" ca="1" si="34"/>
        <v>0</v>
      </c>
    </row>
    <row r="452" spans="1:16" x14ac:dyDescent="0.25">
      <c r="A452" s="9">
        <f>Gmden!A451</f>
        <v>30860</v>
      </c>
      <c r="B452" s="9">
        <f t="shared" si="30"/>
        <v>3</v>
      </c>
      <c r="C452" s="9">
        <f t="shared" si="31"/>
        <v>0</v>
      </c>
      <c r="D452" s="7" t="str">
        <f>Gmden!D451</f>
        <v>Weikendorf</v>
      </c>
      <c r="E452" s="8">
        <f>Gmden!E451</f>
        <v>1969</v>
      </c>
      <c r="F452" s="40">
        <f>Gmden!N451</f>
        <v>0</v>
      </c>
      <c r="G452" s="8">
        <f t="shared" si="32"/>
        <v>0</v>
      </c>
      <c r="H452" s="25">
        <f>ROUND(Anteile!$B$29/'Abs3'!$G$2107*'Abs3'!G452,0)</f>
        <v>0</v>
      </c>
      <c r="I452" s="40">
        <f>Gmden!O451</f>
        <v>0</v>
      </c>
      <c r="J452" s="8">
        <f t="shared" si="33"/>
        <v>0</v>
      </c>
      <c r="K452" s="25">
        <f>ROUND(Anteile!$B$30/'Abs3'!$J$2107*'Abs3'!J452,0)</f>
        <v>0</v>
      </c>
      <c r="L452" s="8">
        <f>Gmden!M451</f>
        <v>1698547.5064472384</v>
      </c>
      <c r="M452" s="8">
        <f ca="1">IF(AND(E452&gt;10000,Gmden!J451=500,Gmden!K451=500),MAX(0,OFFSET('Fk Abs3'!$E$7,'Abs3'!C452,0)*0.95*E452-L452),0)</f>
        <v>0</v>
      </c>
      <c r="N452" s="25">
        <f ca="1">ROUND(Anteile!$B$31/'Abs3'!$M$2107*'Abs3'!M452,0)</f>
        <v>0</v>
      </c>
      <c r="O452" s="27"/>
      <c r="P452" s="25">
        <f t="shared" ca="1" si="34"/>
        <v>0</v>
      </c>
    </row>
    <row r="453" spans="1:16" x14ac:dyDescent="0.25">
      <c r="A453" s="9">
        <f>Gmden!A452</f>
        <v>30863</v>
      </c>
      <c r="B453" s="9">
        <f t="shared" si="30"/>
        <v>3</v>
      </c>
      <c r="C453" s="9">
        <f t="shared" si="31"/>
        <v>0</v>
      </c>
      <c r="D453" s="7" t="str">
        <f>Gmden!D452</f>
        <v>Zistersdorf</v>
      </c>
      <c r="E453" s="8">
        <f>Gmden!E452</f>
        <v>5417</v>
      </c>
      <c r="F453" s="40">
        <f>Gmden!N452</f>
        <v>0</v>
      </c>
      <c r="G453" s="8">
        <f t="shared" si="32"/>
        <v>0</v>
      </c>
      <c r="H453" s="25">
        <f>ROUND(Anteile!$B$29/'Abs3'!$G$2107*'Abs3'!G453,0)</f>
        <v>0</v>
      </c>
      <c r="I453" s="40">
        <f>Gmden!O452</f>
        <v>0</v>
      </c>
      <c r="J453" s="8">
        <f t="shared" si="33"/>
        <v>0</v>
      </c>
      <c r="K453" s="25">
        <f>ROUND(Anteile!$B$30/'Abs3'!$J$2107*'Abs3'!J453,0)</f>
        <v>0</v>
      </c>
      <c r="L453" s="8">
        <f>Gmden!M452</f>
        <v>5423766.9662669934</v>
      </c>
      <c r="M453" s="8">
        <f ca="1">IF(AND(E453&gt;10000,Gmden!J452=500,Gmden!K452=500),MAX(0,OFFSET('Fk Abs3'!$E$7,'Abs3'!C453,0)*0.95*E453-L453),0)</f>
        <v>0</v>
      </c>
      <c r="N453" s="25">
        <f ca="1">ROUND(Anteile!$B$31/'Abs3'!$M$2107*'Abs3'!M453,0)</f>
        <v>0</v>
      </c>
      <c r="O453" s="27"/>
      <c r="P453" s="25">
        <f t="shared" ca="1" si="34"/>
        <v>0</v>
      </c>
    </row>
    <row r="454" spans="1:16" x14ac:dyDescent="0.25">
      <c r="A454" s="9">
        <f>Gmden!A453</f>
        <v>30865</v>
      </c>
      <c r="B454" s="9">
        <f t="shared" si="30"/>
        <v>3</v>
      </c>
      <c r="C454" s="9">
        <f t="shared" si="31"/>
        <v>0</v>
      </c>
      <c r="D454" s="7" t="str">
        <f>Gmden!D453</f>
        <v>Weiden an der March</v>
      </c>
      <c r="E454" s="8">
        <f>Gmden!E453</f>
        <v>1011</v>
      </c>
      <c r="F454" s="40">
        <f>Gmden!N453</f>
        <v>0</v>
      </c>
      <c r="G454" s="8">
        <f t="shared" si="32"/>
        <v>0</v>
      </c>
      <c r="H454" s="25">
        <f>ROUND(Anteile!$B$29/'Abs3'!$G$2107*'Abs3'!G454,0)</f>
        <v>0</v>
      </c>
      <c r="I454" s="40">
        <f>Gmden!O453</f>
        <v>0</v>
      </c>
      <c r="J454" s="8">
        <f t="shared" si="33"/>
        <v>0</v>
      </c>
      <c r="K454" s="25">
        <f>ROUND(Anteile!$B$30/'Abs3'!$J$2107*'Abs3'!J454,0)</f>
        <v>0</v>
      </c>
      <c r="L454" s="8">
        <f>Gmden!M453</f>
        <v>1080526.4238518453</v>
      </c>
      <c r="M454" s="8">
        <f ca="1">IF(AND(E454&gt;10000,Gmden!J453=500,Gmden!K453=500),MAX(0,OFFSET('Fk Abs3'!$E$7,'Abs3'!C454,0)*0.95*E454-L454),0)</f>
        <v>0</v>
      </c>
      <c r="N454" s="25">
        <f ca="1">ROUND(Anteile!$B$31/'Abs3'!$M$2107*'Abs3'!M454,0)</f>
        <v>0</v>
      </c>
      <c r="O454" s="27"/>
      <c r="P454" s="25">
        <f t="shared" ca="1" si="34"/>
        <v>0</v>
      </c>
    </row>
    <row r="455" spans="1:16" x14ac:dyDescent="0.25">
      <c r="A455" s="9">
        <f>Gmden!A454</f>
        <v>30902</v>
      </c>
      <c r="B455" s="9">
        <f t="shared" si="30"/>
        <v>3</v>
      </c>
      <c r="C455" s="9">
        <f t="shared" si="31"/>
        <v>0</v>
      </c>
      <c r="D455" s="7" t="str">
        <f>Gmden!D454</f>
        <v>Amaliendorf-Aalfang</v>
      </c>
      <c r="E455" s="8">
        <f>Gmden!E454</f>
        <v>1116</v>
      </c>
      <c r="F455" s="40">
        <f>Gmden!N454</f>
        <v>0</v>
      </c>
      <c r="G455" s="8">
        <f t="shared" si="32"/>
        <v>0</v>
      </c>
      <c r="H455" s="25">
        <f>ROUND(Anteile!$B$29/'Abs3'!$G$2107*'Abs3'!G455,0)</f>
        <v>0</v>
      </c>
      <c r="I455" s="40">
        <f>Gmden!O454</f>
        <v>0</v>
      </c>
      <c r="J455" s="8">
        <f t="shared" si="33"/>
        <v>0</v>
      </c>
      <c r="K455" s="25">
        <f>ROUND(Anteile!$B$30/'Abs3'!$J$2107*'Abs3'!J455,0)</f>
        <v>0</v>
      </c>
      <c r="L455" s="8">
        <f>Gmden!M454</f>
        <v>1053477.2356357267</v>
      </c>
      <c r="M455" s="8">
        <f ca="1">IF(AND(E455&gt;10000,Gmden!J454=500,Gmden!K454=500),MAX(0,OFFSET('Fk Abs3'!$E$7,'Abs3'!C455,0)*0.95*E455-L455),0)</f>
        <v>0</v>
      </c>
      <c r="N455" s="25">
        <f ca="1">ROUND(Anteile!$B$31/'Abs3'!$M$2107*'Abs3'!M455,0)</f>
        <v>0</v>
      </c>
      <c r="O455" s="27"/>
      <c r="P455" s="25">
        <f t="shared" ca="1" si="34"/>
        <v>0</v>
      </c>
    </row>
    <row r="456" spans="1:16" x14ac:dyDescent="0.25">
      <c r="A456" s="9">
        <f>Gmden!A455</f>
        <v>30903</v>
      </c>
      <c r="B456" s="9">
        <f t="shared" ref="B456:B519" si="35">INT(A456/10000)</f>
        <v>3</v>
      </c>
      <c r="C456" s="9">
        <f t="shared" ref="C456:C519" si="36">IF(E456&lt;=10000,0,IF(E456&lt;=20000,1,IF(E456&lt;=50000,2,3)))</f>
        <v>0</v>
      </c>
      <c r="D456" s="7" t="str">
        <f>Gmden!D455</f>
        <v>Brand-Nagelberg</v>
      </c>
      <c r="E456" s="8">
        <f>Gmden!E455</f>
        <v>1623</v>
      </c>
      <c r="F456" s="40">
        <f>Gmden!N455</f>
        <v>0</v>
      </c>
      <c r="G456" s="8">
        <f t="shared" ref="G456:G519" si="37">IF(AND(E456&gt;$G$5,F456=1),E456,0)</f>
        <v>0</v>
      </c>
      <c r="H456" s="25">
        <f>ROUND(Anteile!$B$29/'Abs3'!$G$2107*'Abs3'!G456,0)</f>
        <v>0</v>
      </c>
      <c r="I456" s="40">
        <f>Gmden!O455</f>
        <v>0</v>
      </c>
      <c r="J456" s="8">
        <f t="shared" ref="J456:J519" si="38">IF(I456=1,E456,0)</f>
        <v>0</v>
      </c>
      <c r="K456" s="25">
        <f>ROUND(Anteile!$B$30/'Abs3'!$J$2107*'Abs3'!J456,0)</f>
        <v>0</v>
      </c>
      <c r="L456" s="8">
        <f>Gmden!M455</f>
        <v>1444353.6491298773</v>
      </c>
      <c r="M456" s="8">
        <f ca="1">IF(AND(E456&gt;10000,Gmden!J455=500,Gmden!K455=500),MAX(0,OFFSET('Fk Abs3'!$E$7,'Abs3'!C456,0)*0.95*E456-L456),0)</f>
        <v>0</v>
      </c>
      <c r="N456" s="25">
        <f ca="1">ROUND(Anteile!$B$31/'Abs3'!$M$2107*'Abs3'!M456,0)</f>
        <v>0</v>
      </c>
      <c r="O456" s="27"/>
      <c r="P456" s="25">
        <f t="shared" ref="P456:P519" ca="1" si="39">H456+K456+N456+O456</f>
        <v>0</v>
      </c>
    </row>
    <row r="457" spans="1:16" x14ac:dyDescent="0.25">
      <c r="A457" s="9">
        <f>Gmden!A456</f>
        <v>30904</v>
      </c>
      <c r="B457" s="9">
        <f t="shared" si="35"/>
        <v>3</v>
      </c>
      <c r="C457" s="9">
        <f t="shared" si="36"/>
        <v>0</v>
      </c>
      <c r="D457" s="7" t="str">
        <f>Gmden!D456</f>
        <v>Eggern</v>
      </c>
      <c r="E457" s="8">
        <f>Gmden!E456</f>
        <v>713</v>
      </c>
      <c r="F457" s="40">
        <f>Gmden!N456</f>
        <v>0</v>
      </c>
      <c r="G457" s="8">
        <f t="shared" si="37"/>
        <v>0</v>
      </c>
      <c r="H457" s="25">
        <f>ROUND(Anteile!$B$29/'Abs3'!$G$2107*'Abs3'!G457,0)</f>
        <v>0</v>
      </c>
      <c r="I457" s="40">
        <f>Gmden!O456</f>
        <v>0</v>
      </c>
      <c r="J457" s="8">
        <f t="shared" si="38"/>
        <v>0</v>
      </c>
      <c r="K457" s="25">
        <f>ROUND(Anteile!$B$30/'Abs3'!$J$2107*'Abs3'!J457,0)</f>
        <v>0</v>
      </c>
      <c r="L457" s="8">
        <f>Gmden!M456</f>
        <v>609887.04750688386</v>
      </c>
      <c r="M457" s="8">
        <f ca="1">IF(AND(E457&gt;10000,Gmden!J456=500,Gmden!K456=500),MAX(0,OFFSET('Fk Abs3'!$E$7,'Abs3'!C457,0)*0.95*E457-L457),0)</f>
        <v>0</v>
      </c>
      <c r="N457" s="25">
        <f ca="1">ROUND(Anteile!$B$31/'Abs3'!$M$2107*'Abs3'!M457,0)</f>
        <v>0</v>
      </c>
      <c r="O457" s="27"/>
      <c r="P457" s="25">
        <f t="shared" ca="1" si="39"/>
        <v>0</v>
      </c>
    </row>
    <row r="458" spans="1:16" x14ac:dyDescent="0.25">
      <c r="A458" s="9">
        <f>Gmden!A457</f>
        <v>30906</v>
      </c>
      <c r="B458" s="9">
        <f t="shared" si="35"/>
        <v>3</v>
      </c>
      <c r="C458" s="9">
        <f t="shared" si="36"/>
        <v>0</v>
      </c>
      <c r="D458" s="7" t="str">
        <f>Gmden!D457</f>
        <v>Eisgarn</v>
      </c>
      <c r="E458" s="8">
        <f>Gmden!E457</f>
        <v>681</v>
      </c>
      <c r="F458" s="40">
        <f>Gmden!N457</f>
        <v>0</v>
      </c>
      <c r="G458" s="8">
        <f t="shared" si="37"/>
        <v>0</v>
      </c>
      <c r="H458" s="25">
        <f>ROUND(Anteile!$B$29/'Abs3'!$G$2107*'Abs3'!G458,0)</f>
        <v>0</v>
      </c>
      <c r="I458" s="40">
        <f>Gmden!O457</f>
        <v>0</v>
      </c>
      <c r="J458" s="8">
        <f t="shared" si="38"/>
        <v>0</v>
      </c>
      <c r="K458" s="25">
        <f>ROUND(Anteile!$B$30/'Abs3'!$J$2107*'Abs3'!J458,0)</f>
        <v>0</v>
      </c>
      <c r="L458" s="8">
        <f>Gmden!M457</f>
        <v>595955.3306512282</v>
      </c>
      <c r="M458" s="8">
        <f ca="1">IF(AND(E458&gt;10000,Gmden!J457=500,Gmden!K457=500),MAX(0,OFFSET('Fk Abs3'!$E$7,'Abs3'!C458,0)*0.95*E458-L458),0)</f>
        <v>0</v>
      </c>
      <c r="N458" s="25">
        <f ca="1">ROUND(Anteile!$B$31/'Abs3'!$M$2107*'Abs3'!M458,0)</f>
        <v>0</v>
      </c>
      <c r="O458" s="27"/>
      <c r="P458" s="25">
        <f t="shared" ca="1" si="39"/>
        <v>0</v>
      </c>
    </row>
    <row r="459" spans="1:16" x14ac:dyDescent="0.25">
      <c r="A459" s="9">
        <f>Gmden!A458</f>
        <v>30908</v>
      </c>
      <c r="B459" s="9">
        <f t="shared" si="35"/>
        <v>3</v>
      </c>
      <c r="C459" s="9">
        <f t="shared" si="36"/>
        <v>0</v>
      </c>
      <c r="D459" s="7" t="str">
        <f>Gmden!D458</f>
        <v>Gmünd</v>
      </c>
      <c r="E459" s="8">
        <f>Gmden!E458</f>
        <v>5391</v>
      </c>
      <c r="F459" s="40">
        <f>Gmden!N458</f>
        <v>0</v>
      </c>
      <c r="G459" s="8">
        <f t="shared" si="37"/>
        <v>0</v>
      </c>
      <c r="H459" s="25">
        <f>ROUND(Anteile!$B$29/'Abs3'!$G$2107*'Abs3'!G459,0)</f>
        <v>0</v>
      </c>
      <c r="I459" s="40">
        <f>Gmden!O458</f>
        <v>0</v>
      </c>
      <c r="J459" s="8">
        <f t="shared" si="38"/>
        <v>0</v>
      </c>
      <c r="K459" s="25">
        <f>ROUND(Anteile!$B$30/'Abs3'!$J$2107*'Abs3'!J459,0)</f>
        <v>0</v>
      </c>
      <c r="L459" s="8">
        <f>Gmden!M458</f>
        <v>7647326.1134988042</v>
      </c>
      <c r="M459" s="8">
        <f ca="1">IF(AND(E459&gt;10000,Gmden!J458=500,Gmden!K458=500),MAX(0,OFFSET('Fk Abs3'!$E$7,'Abs3'!C459,0)*0.95*E459-L459),0)</f>
        <v>0</v>
      </c>
      <c r="N459" s="25">
        <f ca="1">ROUND(Anteile!$B$31/'Abs3'!$M$2107*'Abs3'!M459,0)</f>
        <v>0</v>
      </c>
      <c r="O459" s="27"/>
      <c r="P459" s="25">
        <f t="shared" ca="1" si="39"/>
        <v>0</v>
      </c>
    </row>
    <row r="460" spans="1:16" x14ac:dyDescent="0.25">
      <c r="A460" s="9">
        <f>Gmden!A459</f>
        <v>30909</v>
      </c>
      <c r="B460" s="9">
        <f t="shared" si="35"/>
        <v>3</v>
      </c>
      <c r="C460" s="9">
        <f t="shared" si="36"/>
        <v>0</v>
      </c>
      <c r="D460" s="7" t="str">
        <f>Gmden!D459</f>
        <v>Großdietmanns</v>
      </c>
      <c r="E460" s="8">
        <f>Gmden!E459</f>
        <v>2273</v>
      </c>
      <c r="F460" s="40">
        <f>Gmden!N459</f>
        <v>0</v>
      </c>
      <c r="G460" s="8">
        <f t="shared" si="37"/>
        <v>0</v>
      </c>
      <c r="H460" s="25">
        <f>ROUND(Anteile!$B$29/'Abs3'!$G$2107*'Abs3'!G460,0)</f>
        <v>0</v>
      </c>
      <c r="I460" s="40">
        <f>Gmden!O459</f>
        <v>0</v>
      </c>
      <c r="J460" s="8">
        <f t="shared" si="38"/>
        <v>0</v>
      </c>
      <c r="K460" s="25">
        <f>ROUND(Anteile!$B$30/'Abs3'!$J$2107*'Abs3'!J460,0)</f>
        <v>0</v>
      </c>
      <c r="L460" s="8">
        <f>Gmden!M459</f>
        <v>1967501.0550495286</v>
      </c>
      <c r="M460" s="8">
        <f ca="1">IF(AND(E460&gt;10000,Gmden!J459=500,Gmden!K459=500),MAX(0,OFFSET('Fk Abs3'!$E$7,'Abs3'!C460,0)*0.95*E460-L460),0)</f>
        <v>0</v>
      </c>
      <c r="N460" s="25">
        <f ca="1">ROUND(Anteile!$B$31/'Abs3'!$M$2107*'Abs3'!M460,0)</f>
        <v>0</v>
      </c>
      <c r="O460" s="27"/>
      <c r="P460" s="25">
        <f t="shared" ca="1" si="39"/>
        <v>0</v>
      </c>
    </row>
    <row r="461" spans="1:16" x14ac:dyDescent="0.25">
      <c r="A461" s="9">
        <f>Gmden!A460</f>
        <v>30910</v>
      </c>
      <c r="B461" s="9">
        <f t="shared" si="35"/>
        <v>3</v>
      </c>
      <c r="C461" s="9">
        <f t="shared" si="36"/>
        <v>0</v>
      </c>
      <c r="D461" s="7" t="str">
        <f>Gmden!D460</f>
        <v>Bad Großpertholz</v>
      </c>
      <c r="E461" s="8">
        <f>Gmden!E460</f>
        <v>1331</v>
      </c>
      <c r="F461" s="40">
        <f>Gmden!N460</f>
        <v>0</v>
      </c>
      <c r="G461" s="8">
        <f t="shared" si="37"/>
        <v>0</v>
      </c>
      <c r="H461" s="25">
        <f>ROUND(Anteile!$B$29/'Abs3'!$G$2107*'Abs3'!G461,0)</f>
        <v>0</v>
      </c>
      <c r="I461" s="40">
        <f>Gmden!O460</f>
        <v>0</v>
      </c>
      <c r="J461" s="8">
        <f t="shared" si="38"/>
        <v>0</v>
      </c>
      <c r="K461" s="25">
        <f>ROUND(Anteile!$B$30/'Abs3'!$J$2107*'Abs3'!J461,0)</f>
        <v>0</v>
      </c>
      <c r="L461" s="8">
        <f>Gmden!M460</f>
        <v>1288604.217009559</v>
      </c>
      <c r="M461" s="8">
        <f ca="1">IF(AND(E461&gt;10000,Gmden!J460=500,Gmden!K460=500),MAX(0,OFFSET('Fk Abs3'!$E$7,'Abs3'!C461,0)*0.95*E461-L461),0)</f>
        <v>0</v>
      </c>
      <c r="N461" s="25">
        <f ca="1">ROUND(Anteile!$B$31/'Abs3'!$M$2107*'Abs3'!M461,0)</f>
        <v>0</v>
      </c>
      <c r="O461" s="27"/>
      <c r="P461" s="25">
        <f t="shared" ca="1" si="39"/>
        <v>0</v>
      </c>
    </row>
    <row r="462" spans="1:16" x14ac:dyDescent="0.25">
      <c r="A462" s="9">
        <f>Gmden!A461</f>
        <v>30912</v>
      </c>
      <c r="B462" s="9">
        <f t="shared" si="35"/>
        <v>3</v>
      </c>
      <c r="C462" s="9">
        <f t="shared" si="36"/>
        <v>0</v>
      </c>
      <c r="D462" s="7" t="str">
        <f>Gmden!D461</f>
        <v>Großschönau</v>
      </c>
      <c r="E462" s="8">
        <f>Gmden!E461</f>
        <v>1228</v>
      </c>
      <c r="F462" s="40">
        <f>Gmden!N461</f>
        <v>0</v>
      </c>
      <c r="G462" s="8">
        <f t="shared" si="37"/>
        <v>0</v>
      </c>
      <c r="H462" s="25">
        <f>ROUND(Anteile!$B$29/'Abs3'!$G$2107*'Abs3'!G462,0)</f>
        <v>0</v>
      </c>
      <c r="I462" s="40">
        <f>Gmden!O461</f>
        <v>0</v>
      </c>
      <c r="J462" s="8">
        <f t="shared" si="38"/>
        <v>0</v>
      </c>
      <c r="K462" s="25">
        <f>ROUND(Anteile!$B$30/'Abs3'!$J$2107*'Abs3'!J462,0)</f>
        <v>0</v>
      </c>
      <c r="L462" s="8">
        <f>Gmden!M461</f>
        <v>1171635.5026436774</v>
      </c>
      <c r="M462" s="8">
        <f ca="1">IF(AND(E462&gt;10000,Gmden!J461=500,Gmden!K461=500),MAX(0,OFFSET('Fk Abs3'!$E$7,'Abs3'!C462,0)*0.95*E462-L462),0)</f>
        <v>0</v>
      </c>
      <c r="N462" s="25">
        <f ca="1">ROUND(Anteile!$B$31/'Abs3'!$M$2107*'Abs3'!M462,0)</f>
        <v>0</v>
      </c>
      <c r="O462" s="27"/>
      <c r="P462" s="25">
        <f t="shared" ca="1" si="39"/>
        <v>0</v>
      </c>
    </row>
    <row r="463" spans="1:16" x14ac:dyDescent="0.25">
      <c r="A463" s="9">
        <f>Gmden!A462</f>
        <v>30913</v>
      </c>
      <c r="B463" s="9">
        <f t="shared" si="35"/>
        <v>3</v>
      </c>
      <c r="C463" s="9">
        <f t="shared" si="36"/>
        <v>0</v>
      </c>
      <c r="D463" s="7" t="str">
        <f>Gmden!D462</f>
        <v>Moorbad Harbach</v>
      </c>
      <c r="E463" s="8">
        <f>Gmden!E462</f>
        <v>683</v>
      </c>
      <c r="F463" s="40">
        <f>Gmden!N462</f>
        <v>0</v>
      </c>
      <c r="G463" s="8">
        <f t="shared" si="37"/>
        <v>0</v>
      </c>
      <c r="H463" s="25">
        <f>ROUND(Anteile!$B$29/'Abs3'!$G$2107*'Abs3'!G463,0)</f>
        <v>0</v>
      </c>
      <c r="I463" s="40">
        <f>Gmden!O462</f>
        <v>0</v>
      </c>
      <c r="J463" s="8">
        <f t="shared" si="38"/>
        <v>0</v>
      </c>
      <c r="K463" s="25">
        <f>ROUND(Anteile!$B$30/'Abs3'!$J$2107*'Abs3'!J463,0)</f>
        <v>0</v>
      </c>
      <c r="L463" s="8">
        <f>Gmden!M462</f>
        <v>1178055.0646099441</v>
      </c>
      <c r="M463" s="8">
        <f ca="1">IF(AND(E463&gt;10000,Gmden!J462=500,Gmden!K462=500),MAX(0,OFFSET('Fk Abs3'!$E$7,'Abs3'!C463,0)*0.95*E463-L463),0)</f>
        <v>0</v>
      </c>
      <c r="N463" s="25">
        <f ca="1">ROUND(Anteile!$B$31/'Abs3'!$M$2107*'Abs3'!M463,0)</f>
        <v>0</v>
      </c>
      <c r="O463" s="27"/>
      <c r="P463" s="25">
        <f t="shared" ca="1" si="39"/>
        <v>0</v>
      </c>
    </row>
    <row r="464" spans="1:16" x14ac:dyDescent="0.25">
      <c r="A464" s="9">
        <f>Gmden!A463</f>
        <v>30915</v>
      </c>
      <c r="B464" s="9">
        <f t="shared" si="35"/>
        <v>3</v>
      </c>
      <c r="C464" s="9">
        <f t="shared" si="36"/>
        <v>0</v>
      </c>
      <c r="D464" s="7" t="str">
        <f>Gmden!D463</f>
        <v>Haugschlag</v>
      </c>
      <c r="E464" s="8">
        <f>Gmden!E463</f>
        <v>493</v>
      </c>
      <c r="F464" s="40">
        <f>Gmden!N463</f>
        <v>0</v>
      </c>
      <c r="G464" s="8">
        <f t="shared" si="37"/>
        <v>0</v>
      </c>
      <c r="H464" s="25">
        <f>ROUND(Anteile!$B$29/'Abs3'!$G$2107*'Abs3'!G464,0)</f>
        <v>0</v>
      </c>
      <c r="I464" s="40">
        <f>Gmden!O463</f>
        <v>0</v>
      </c>
      <c r="J464" s="8">
        <f t="shared" si="38"/>
        <v>0</v>
      </c>
      <c r="K464" s="25">
        <f>ROUND(Anteile!$B$30/'Abs3'!$J$2107*'Abs3'!J464,0)</f>
        <v>0</v>
      </c>
      <c r="L464" s="8">
        <f>Gmden!M463</f>
        <v>450352.03427871317</v>
      </c>
      <c r="M464" s="8">
        <f ca="1">IF(AND(E464&gt;10000,Gmden!J463=500,Gmden!K463=500),MAX(0,OFFSET('Fk Abs3'!$E$7,'Abs3'!C464,0)*0.95*E464-L464),0)</f>
        <v>0</v>
      </c>
      <c r="N464" s="25">
        <f ca="1">ROUND(Anteile!$B$31/'Abs3'!$M$2107*'Abs3'!M464,0)</f>
        <v>0</v>
      </c>
      <c r="O464" s="27"/>
      <c r="P464" s="25">
        <f t="shared" ca="1" si="39"/>
        <v>0</v>
      </c>
    </row>
    <row r="465" spans="1:16" x14ac:dyDescent="0.25">
      <c r="A465" s="9">
        <f>Gmden!A464</f>
        <v>30916</v>
      </c>
      <c r="B465" s="9">
        <f t="shared" si="35"/>
        <v>3</v>
      </c>
      <c r="C465" s="9">
        <f t="shared" si="36"/>
        <v>0</v>
      </c>
      <c r="D465" s="7" t="str">
        <f>Gmden!D464</f>
        <v>Heidenreichstein</v>
      </c>
      <c r="E465" s="8">
        <f>Gmden!E464</f>
        <v>4030</v>
      </c>
      <c r="F465" s="40">
        <f>Gmden!N464</f>
        <v>0</v>
      </c>
      <c r="G465" s="8">
        <f t="shared" si="37"/>
        <v>0</v>
      </c>
      <c r="H465" s="25">
        <f>ROUND(Anteile!$B$29/'Abs3'!$G$2107*'Abs3'!G465,0)</f>
        <v>0</v>
      </c>
      <c r="I465" s="40">
        <f>Gmden!O464</f>
        <v>0</v>
      </c>
      <c r="J465" s="8">
        <f t="shared" si="38"/>
        <v>0</v>
      </c>
      <c r="K465" s="25">
        <f>ROUND(Anteile!$B$30/'Abs3'!$J$2107*'Abs3'!J465,0)</f>
        <v>0</v>
      </c>
      <c r="L465" s="8">
        <f>Gmden!M464</f>
        <v>4609382.6514172126</v>
      </c>
      <c r="M465" s="8">
        <f ca="1">IF(AND(E465&gt;10000,Gmden!J464=500,Gmden!K464=500),MAX(0,OFFSET('Fk Abs3'!$E$7,'Abs3'!C465,0)*0.95*E465-L465),0)</f>
        <v>0</v>
      </c>
      <c r="N465" s="25">
        <f ca="1">ROUND(Anteile!$B$31/'Abs3'!$M$2107*'Abs3'!M465,0)</f>
        <v>0</v>
      </c>
      <c r="O465" s="27"/>
      <c r="P465" s="25">
        <f t="shared" ca="1" si="39"/>
        <v>0</v>
      </c>
    </row>
    <row r="466" spans="1:16" x14ac:dyDescent="0.25">
      <c r="A466" s="9">
        <f>Gmden!A465</f>
        <v>30917</v>
      </c>
      <c r="B466" s="9">
        <f t="shared" si="35"/>
        <v>3</v>
      </c>
      <c r="C466" s="9">
        <f t="shared" si="36"/>
        <v>0</v>
      </c>
      <c r="D466" s="7" t="str">
        <f>Gmden!D465</f>
        <v>Hirschbach</v>
      </c>
      <c r="E466" s="8">
        <f>Gmden!E465</f>
        <v>568</v>
      </c>
      <c r="F466" s="40">
        <f>Gmden!N465</f>
        <v>0</v>
      </c>
      <c r="G466" s="8">
        <f t="shared" si="37"/>
        <v>0</v>
      </c>
      <c r="H466" s="25">
        <f>ROUND(Anteile!$B$29/'Abs3'!$G$2107*'Abs3'!G466,0)</f>
        <v>0</v>
      </c>
      <c r="I466" s="40">
        <f>Gmden!O465</f>
        <v>0</v>
      </c>
      <c r="J466" s="8">
        <f t="shared" si="38"/>
        <v>0</v>
      </c>
      <c r="K466" s="25">
        <f>ROUND(Anteile!$B$30/'Abs3'!$J$2107*'Abs3'!J466,0)</f>
        <v>0</v>
      </c>
      <c r="L466" s="8">
        <f>Gmden!M465</f>
        <v>480631.43617013638</v>
      </c>
      <c r="M466" s="8">
        <f ca="1">IF(AND(E466&gt;10000,Gmden!J465=500,Gmden!K465=500),MAX(0,OFFSET('Fk Abs3'!$E$7,'Abs3'!C466,0)*0.95*E466-L466),0)</f>
        <v>0</v>
      </c>
      <c r="N466" s="25">
        <f ca="1">ROUND(Anteile!$B$31/'Abs3'!$M$2107*'Abs3'!M466,0)</f>
        <v>0</v>
      </c>
      <c r="O466" s="27"/>
      <c r="P466" s="25">
        <f t="shared" ca="1" si="39"/>
        <v>0</v>
      </c>
    </row>
    <row r="467" spans="1:16" x14ac:dyDescent="0.25">
      <c r="A467" s="9">
        <f>Gmden!A466</f>
        <v>30920</v>
      </c>
      <c r="B467" s="9">
        <f t="shared" si="35"/>
        <v>3</v>
      </c>
      <c r="C467" s="9">
        <f t="shared" si="36"/>
        <v>0</v>
      </c>
      <c r="D467" s="7" t="str">
        <f>Gmden!D466</f>
        <v>Hoheneich</v>
      </c>
      <c r="E467" s="8">
        <f>Gmden!E466</f>
        <v>1399</v>
      </c>
      <c r="F467" s="40">
        <f>Gmden!N466</f>
        <v>0</v>
      </c>
      <c r="G467" s="8">
        <f t="shared" si="37"/>
        <v>0</v>
      </c>
      <c r="H467" s="25">
        <f>ROUND(Anteile!$B$29/'Abs3'!$G$2107*'Abs3'!G467,0)</f>
        <v>0</v>
      </c>
      <c r="I467" s="40">
        <f>Gmden!O466</f>
        <v>0</v>
      </c>
      <c r="J467" s="8">
        <f t="shared" si="38"/>
        <v>0</v>
      </c>
      <c r="K467" s="25">
        <f>ROUND(Anteile!$B$30/'Abs3'!$J$2107*'Abs3'!J467,0)</f>
        <v>0</v>
      </c>
      <c r="L467" s="8">
        <f>Gmden!M466</f>
        <v>1392013.3489966788</v>
      </c>
      <c r="M467" s="8">
        <f ca="1">IF(AND(E467&gt;10000,Gmden!J466=500,Gmden!K466=500),MAX(0,OFFSET('Fk Abs3'!$E$7,'Abs3'!C467,0)*0.95*E467-L467),0)</f>
        <v>0</v>
      </c>
      <c r="N467" s="25">
        <f ca="1">ROUND(Anteile!$B$31/'Abs3'!$M$2107*'Abs3'!M467,0)</f>
        <v>0</v>
      </c>
      <c r="O467" s="27"/>
      <c r="P467" s="25">
        <f t="shared" ca="1" si="39"/>
        <v>0</v>
      </c>
    </row>
    <row r="468" spans="1:16" x14ac:dyDescent="0.25">
      <c r="A468" s="9">
        <f>Gmden!A467</f>
        <v>30921</v>
      </c>
      <c r="B468" s="9">
        <f t="shared" si="35"/>
        <v>3</v>
      </c>
      <c r="C468" s="9">
        <f t="shared" si="36"/>
        <v>0</v>
      </c>
      <c r="D468" s="7" t="str">
        <f>Gmden!D467</f>
        <v>Kirchberg am Walde</v>
      </c>
      <c r="E468" s="8">
        <f>Gmden!E467</f>
        <v>1345</v>
      </c>
      <c r="F468" s="40">
        <f>Gmden!N467</f>
        <v>0</v>
      </c>
      <c r="G468" s="8">
        <f t="shared" si="37"/>
        <v>0</v>
      </c>
      <c r="H468" s="25">
        <f>ROUND(Anteile!$B$29/'Abs3'!$G$2107*'Abs3'!G468,0)</f>
        <v>0</v>
      </c>
      <c r="I468" s="40">
        <f>Gmden!O467</f>
        <v>0</v>
      </c>
      <c r="J468" s="8">
        <f t="shared" si="38"/>
        <v>0</v>
      </c>
      <c r="K468" s="25">
        <f>ROUND(Anteile!$B$30/'Abs3'!$J$2107*'Abs3'!J468,0)</f>
        <v>0</v>
      </c>
      <c r="L468" s="8">
        <f>Gmden!M467</f>
        <v>1174730.6892615843</v>
      </c>
      <c r="M468" s="8">
        <f ca="1">IF(AND(E468&gt;10000,Gmden!J467=500,Gmden!K467=500),MAX(0,OFFSET('Fk Abs3'!$E$7,'Abs3'!C468,0)*0.95*E468-L468),0)</f>
        <v>0</v>
      </c>
      <c r="N468" s="25">
        <f ca="1">ROUND(Anteile!$B$31/'Abs3'!$M$2107*'Abs3'!M468,0)</f>
        <v>0</v>
      </c>
      <c r="O468" s="27"/>
      <c r="P468" s="25">
        <f t="shared" ca="1" si="39"/>
        <v>0</v>
      </c>
    </row>
    <row r="469" spans="1:16" x14ac:dyDescent="0.25">
      <c r="A469" s="9">
        <f>Gmden!A468</f>
        <v>30925</v>
      </c>
      <c r="B469" s="9">
        <f t="shared" si="35"/>
        <v>3</v>
      </c>
      <c r="C469" s="9">
        <f t="shared" si="36"/>
        <v>0</v>
      </c>
      <c r="D469" s="7" t="str">
        <f>Gmden!D468</f>
        <v>Litschau</v>
      </c>
      <c r="E469" s="8">
        <f>Gmden!E468</f>
        <v>2283</v>
      </c>
      <c r="F469" s="40">
        <f>Gmden!N468</f>
        <v>0</v>
      </c>
      <c r="G469" s="8">
        <f t="shared" si="37"/>
        <v>0</v>
      </c>
      <c r="H469" s="25">
        <f>ROUND(Anteile!$B$29/'Abs3'!$G$2107*'Abs3'!G469,0)</f>
        <v>0</v>
      </c>
      <c r="I469" s="40">
        <f>Gmden!O468</f>
        <v>0</v>
      </c>
      <c r="J469" s="8">
        <f t="shared" si="38"/>
        <v>0</v>
      </c>
      <c r="K469" s="25">
        <f>ROUND(Anteile!$B$30/'Abs3'!$J$2107*'Abs3'!J469,0)</f>
        <v>0</v>
      </c>
      <c r="L469" s="8">
        <f>Gmden!M468</f>
        <v>2314017.0004797955</v>
      </c>
      <c r="M469" s="8">
        <f ca="1">IF(AND(E469&gt;10000,Gmden!J468=500,Gmden!K468=500),MAX(0,OFFSET('Fk Abs3'!$E$7,'Abs3'!C469,0)*0.95*E469-L469),0)</f>
        <v>0</v>
      </c>
      <c r="N469" s="25">
        <f ca="1">ROUND(Anteile!$B$31/'Abs3'!$M$2107*'Abs3'!M469,0)</f>
        <v>0</v>
      </c>
      <c r="O469" s="27"/>
      <c r="P469" s="25">
        <f t="shared" ca="1" si="39"/>
        <v>0</v>
      </c>
    </row>
    <row r="470" spans="1:16" x14ac:dyDescent="0.25">
      <c r="A470" s="9">
        <f>Gmden!A469</f>
        <v>30929</v>
      </c>
      <c r="B470" s="9">
        <f t="shared" si="35"/>
        <v>3</v>
      </c>
      <c r="C470" s="9">
        <f t="shared" si="36"/>
        <v>0</v>
      </c>
      <c r="D470" s="7" t="str">
        <f>Gmden!D469</f>
        <v>Reingers</v>
      </c>
      <c r="E470" s="8">
        <f>Gmden!E469</f>
        <v>660</v>
      </c>
      <c r="F470" s="40">
        <f>Gmden!N469</f>
        <v>0</v>
      </c>
      <c r="G470" s="8">
        <f t="shared" si="37"/>
        <v>0</v>
      </c>
      <c r="H470" s="25">
        <f>ROUND(Anteile!$B$29/'Abs3'!$G$2107*'Abs3'!G470,0)</f>
        <v>0</v>
      </c>
      <c r="I470" s="40">
        <f>Gmden!O469</f>
        <v>0</v>
      </c>
      <c r="J470" s="8">
        <f t="shared" si="38"/>
        <v>0</v>
      </c>
      <c r="K470" s="25">
        <f>ROUND(Anteile!$B$30/'Abs3'!$J$2107*'Abs3'!J470,0)</f>
        <v>0</v>
      </c>
      <c r="L470" s="8">
        <f>Gmden!M469</f>
        <v>594822.57179649523</v>
      </c>
      <c r="M470" s="8">
        <f ca="1">IF(AND(E470&gt;10000,Gmden!J469=500,Gmden!K469=500),MAX(0,OFFSET('Fk Abs3'!$E$7,'Abs3'!C470,0)*0.95*E470-L470),0)</f>
        <v>0</v>
      </c>
      <c r="N470" s="25">
        <f ca="1">ROUND(Anteile!$B$31/'Abs3'!$M$2107*'Abs3'!M470,0)</f>
        <v>0</v>
      </c>
      <c r="O470" s="27"/>
      <c r="P470" s="25">
        <f t="shared" ca="1" si="39"/>
        <v>0</v>
      </c>
    </row>
    <row r="471" spans="1:16" x14ac:dyDescent="0.25">
      <c r="A471" s="9">
        <f>Gmden!A470</f>
        <v>30932</v>
      </c>
      <c r="B471" s="9">
        <f t="shared" si="35"/>
        <v>3</v>
      </c>
      <c r="C471" s="9">
        <f t="shared" si="36"/>
        <v>0</v>
      </c>
      <c r="D471" s="7" t="str">
        <f>Gmden!D470</f>
        <v>St. Martin</v>
      </c>
      <c r="E471" s="8">
        <f>Gmden!E470</f>
        <v>1120</v>
      </c>
      <c r="F471" s="40">
        <f>Gmden!N470</f>
        <v>0</v>
      </c>
      <c r="G471" s="8">
        <f t="shared" si="37"/>
        <v>0</v>
      </c>
      <c r="H471" s="25">
        <f>ROUND(Anteile!$B$29/'Abs3'!$G$2107*'Abs3'!G471,0)</f>
        <v>0</v>
      </c>
      <c r="I471" s="40">
        <f>Gmden!O470</f>
        <v>0</v>
      </c>
      <c r="J471" s="8">
        <f t="shared" si="38"/>
        <v>0</v>
      </c>
      <c r="K471" s="25">
        <f>ROUND(Anteile!$B$30/'Abs3'!$J$2107*'Abs3'!J471,0)</f>
        <v>0</v>
      </c>
      <c r="L471" s="8">
        <f>Gmden!M470</f>
        <v>997685.1585024721</v>
      </c>
      <c r="M471" s="8">
        <f ca="1">IF(AND(E471&gt;10000,Gmden!J470=500,Gmden!K470=500),MAX(0,OFFSET('Fk Abs3'!$E$7,'Abs3'!C471,0)*0.95*E471-L471),0)</f>
        <v>0</v>
      </c>
      <c r="N471" s="25">
        <f ca="1">ROUND(Anteile!$B$31/'Abs3'!$M$2107*'Abs3'!M471,0)</f>
        <v>0</v>
      </c>
      <c r="O471" s="27"/>
      <c r="P471" s="25">
        <f t="shared" ca="1" si="39"/>
        <v>0</v>
      </c>
    </row>
    <row r="472" spans="1:16" x14ac:dyDescent="0.25">
      <c r="A472" s="9">
        <f>Gmden!A471</f>
        <v>30935</v>
      </c>
      <c r="B472" s="9">
        <f t="shared" si="35"/>
        <v>3</v>
      </c>
      <c r="C472" s="9">
        <f t="shared" si="36"/>
        <v>0</v>
      </c>
      <c r="D472" s="7" t="str">
        <f>Gmden!D471</f>
        <v>Schrems</v>
      </c>
      <c r="E472" s="8">
        <f>Gmden!E471</f>
        <v>5548</v>
      </c>
      <c r="F472" s="40">
        <f>Gmden!N471</f>
        <v>0</v>
      </c>
      <c r="G472" s="8">
        <f t="shared" si="37"/>
        <v>0</v>
      </c>
      <c r="H472" s="25">
        <f>ROUND(Anteile!$B$29/'Abs3'!$G$2107*'Abs3'!G472,0)</f>
        <v>0</v>
      </c>
      <c r="I472" s="40">
        <f>Gmden!O471</f>
        <v>0</v>
      </c>
      <c r="J472" s="8">
        <f t="shared" si="38"/>
        <v>0</v>
      </c>
      <c r="K472" s="25">
        <f>ROUND(Anteile!$B$30/'Abs3'!$J$2107*'Abs3'!J472,0)</f>
        <v>0</v>
      </c>
      <c r="L472" s="8">
        <f>Gmden!M471</f>
        <v>7169611.204142319</v>
      </c>
      <c r="M472" s="8">
        <f ca="1">IF(AND(E472&gt;10000,Gmden!J471=500,Gmden!K471=500),MAX(0,OFFSET('Fk Abs3'!$E$7,'Abs3'!C472,0)*0.95*E472-L472),0)</f>
        <v>0</v>
      </c>
      <c r="N472" s="25">
        <f ca="1">ROUND(Anteile!$B$31/'Abs3'!$M$2107*'Abs3'!M472,0)</f>
        <v>0</v>
      </c>
      <c r="O472" s="27"/>
      <c r="P472" s="25">
        <f t="shared" ca="1" si="39"/>
        <v>0</v>
      </c>
    </row>
    <row r="473" spans="1:16" x14ac:dyDescent="0.25">
      <c r="A473" s="9">
        <f>Gmden!A472</f>
        <v>30939</v>
      </c>
      <c r="B473" s="9">
        <f t="shared" si="35"/>
        <v>3</v>
      </c>
      <c r="C473" s="9">
        <f t="shared" si="36"/>
        <v>0</v>
      </c>
      <c r="D473" s="7" t="str">
        <f>Gmden!D472</f>
        <v>Unserfrau-Altweitra</v>
      </c>
      <c r="E473" s="8">
        <f>Gmden!E472</f>
        <v>992</v>
      </c>
      <c r="F473" s="40">
        <f>Gmden!N472</f>
        <v>0</v>
      </c>
      <c r="G473" s="8">
        <f t="shared" si="37"/>
        <v>0</v>
      </c>
      <c r="H473" s="25">
        <f>ROUND(Anteile!$B$29/'Abs3'!$G$2107*'Abs3'!G473,0)</f>
        <v>0</v>
      </c>
      <c r="I473" s="40">
        <f>Gmden!O472</f>
        <v>0</v>
      </c>
      <c r="J473" s="8">
        <f t="shared" si="38"/>
        <v>0</v>
      </c>
      <c r="K473" s="25">
        <f>ROUND(Anteile!$B$30/'Abs3'!$J$2107*'Abs3'!J473,0)</f>
        <v>0</v>
      </c>
      <c r="L473" s="8">
        <f>Gmden!M472</f>
        <v>876549.43701140909</v>
      </c>
      <c r="M473" s="8">
        <f ca="1">IF(AND(E473&gt;10000,Gmden!J472=500,Gmden!K472=500),MAX(0,OFFSET('Fk Abs3'!$E$7,'Abs3'!C473,0)*0.95*E473-L473),0)</f>
        <v>0</v>
      </c>
      <c r="N473" s="25">
        <f ca="1">ROUND(Anteile!$B$31/'Abs3'!$M$2107*'Abs3'!M473,0)</f>
        <v>0</v>
      </c>
      <c r="O473" s="27"/>
      <c r="P473" s="25">
        <f t="shared" ca="1" si="39"/>
        <v>0</v>
      </c>
    </row>
    <row r="474" spans="1:16" x14ac:dyDescent="0.25">
      <c r="A474" s="9">
        <f>Gmden!A473</f>
        <v>30940</v>
      </c>
      <c r="B474" s="9">
        <f t="shared" si="35"/>
        <v>3</v>
      </c>
      <c r="C474" s="9">
        <f t="shared" si="36"/>
        <v>0</v>
      </c>
      <c r="D474" s="7" t="str">
        <f>Gmden!D473</f>
        <v>Waldenstein</v>
      </c>
      <c r="E474" s="8">
        <f>Gmden!E473</f>
        <v>1207</v>
      </c>
      <c r="F474" s="40">
        <f>Gmden!N473</f>
        <v>0</v>
      </c>
      <c r="G474" s="8">
        <f t="shared" si="37"/>
        <v>0</v>
      </c>
      <c r="H474" s="25">
        <f>ROUND(Anteile!$B$29/'Abs3'!$G$2107*'Abs3'!G474,0)</f>
        <v>0</v>
      </c>
      <c r="I474" s="40">
        <f>Gmden!O473</f>
        <v>0</v>
      </c>
      <c r="J474" s="8">
        <f t="shared" si="38"/>
        <v>0</v>
      </c>
      <c r="K474" s="25">
        <f>ROUND(Anteile!$B$30/'Abs3'!$J$2107*'Abs3'!J474,0)</f>
        <v>0</v>
      </c>
      <c r="L474" s="8">
        <f>Gmden!M473</f>
        <v>999293.23378101725</v>
      </c>
      <c r="M474" s="8">
        <f ca="1">IF(AND(E474&gt;10000,Gmden!J473=500,Gmden!K473=500),MAX(0,OFFSET('Fk Abs3'!$E$7,'Abs3'!C474,0)*0.95*E474-L474),0)</f>
        <v>0</v>
      </c>
      <c r="N474" s="25">
        <f ca="1">ROUND(Anteile!$B$31/'Abs3'!$M$2107*'Abs3'!M474,0)</f>
        <v>0</v>
      </c>
      <c r="O474" s="27"/>
      <c r="P474" s="25">
        <f t="shared" ca="1" si="39"/>
        <v>0</v>
      </c>
    </row>
    <row r="475" spans="1:16" x14ac:dyDescent="0.25">
      <c r="A475" s="9">
        <f>Gmden!A474</f>
        <v>30942</v>
      </c>
      <c r="B475" s="9">
        <f t="shared" si="35"/>
        <v>3</v>
      </c>
      <c r="C475" s="9">
        <f t="shared" si="36"/>
        <v>0</v>
      </c>
      <c r="D475" s="7" t="str">
        <f>Gmden!D474</f>
        <v>Weitra</v>
      </c>
      <c r="E475" s="8">
        <f>Gmden!E474</f>
        <v>2710</v>
      </c>
      <c r="F475" s="40">
        <f>Gmden!N474</f>
        <v>0</v>
      </c>
      <c r="G475" s="8">
        <f t="shared" si="37"/>
        <v>0</v>
      </c>
      <c r="H475" s="25">
        <f>ROUND(Anteile!$B$29/'Abs3'!$G$2107*'Abs3'!G475,0)</f>
        <v>0</v>
      </c>
      <c r="I475" s="40">
        <f>Gmden!O474</f>
        <v>0</v>
      </c>
      <c r="J475" s="8">
        <f t="shared" si="38"/>
        <v>0</v>
      </c>
      <c r="K475" s="25">
        <f>ROUND(Anteile!$B$30/'Abs3'!$J$2107*'Abs3'!J475,0)</f>
        <v>0</v>
      </c>
      <c r="L475" s="8">
        <f>Gmden!M474</f>
        <v>2785203.4552028333</v>
      </c>
      <c r="M475" s="8">
        <f ca="1">IF(AND(E475&gt;10000,Gmden!J474=500,Gmden!K474=500),MAX(0,OFFSET('Fk Abs3'!$E$7,'Abs3'!C475,0)*0.95*E475-L475),0)</f>
        <v>0</v>
      </c>
      <c r="N475" s="25">
        <f ca="1">ROUND(Anteile!$B$31/'Abs3'!$M$2107*'Abs3'!M475,0)</f>
        <v>0</v>
      </c>
      <c r="O475" s="27"/>
      <c r="P475" s="25">
        <f t="shared" ca="1" si="39"/>
        <v>0</v>
      </c>
    </row>
    <row r="476" spans="1:16" x14ac:dyDescent="0.25">
      <c r="A476" s="9">
        <f>Gmden!A475</f>
        <v>31001</v>
      </c>
      <c r="B476" s="9">
        <f t="shared" si="35"/>
        <v>3</v>
      </c>
      <c r="C476" s="9">
        <f t="shared" si="36"/>
        <v>0</v>
      </c>
      <c r="D476" s="7" t="str">
        <f>Gmden!D475</f>
        <v>Alberndorf im Pulkautal</v>
      </c>
      <c r="E476" s="8">
        <f>Gmden!E475</f>
        <v>706</v>
      </c>
      <c r="F476" s="40">
        <f>Gmden!N475</f>
        <v>0</v>
      </c>
      <c r="G476" s="8">
        <f t="shared" si="37"/>
        <v>0</v>
      </c>
      <c r="H476" s="25">
        <f>ROUND(Anteile!$B$29/'Abs3'!$G$2107*'Abs3'!G476,0)</f>
        <v>0</v>
      </c>
      <c r="I476" s="40">
        <f>Gmden!O475</f>
        <v>0</v>
      </c>
      <c r="J476" s="8">
        <f t="shared" si="38"/>
        <v>0</v>
      </c>
      <c r="K476" s="25">
        <f>ROUND(Anteile!$B$30/'Abs3'!$J$2107*'Abs3'!J476,0)</f>
        <v>0</v>
      </c>
      <c r="L476" s="8">
        <f>Gmden!M475</f>
        <v>638679.45772345411</v>
      </c>
      <c r="M476" s="8">
        <f ca="1">IF(AND(E476&gt;10000,Gmden!J475=500,Gmden!K475=500),MAX(0,OFFSET('Fk Abs3'!$E$7,'Abs3'!C476,0)*0.95*E476-L476),0)</f>
        <v>0</v>
      </c>
      <c r="N476" s="25">
        <f ca="1">ROUND(Anteile!$B$31/'Abs3'!$M$2107*'Abs3'!M476,0)</f>
        <v>0</v>
      </c>
      <c r="O476" s="27"/>
      <c r="P476" s="25">
        <f t="shared" ca="1" si="39"/>
        <v>0</v>
      </c>
    </row>
    <row r="477" spans="1:16" x14ac:dyDescent="0.25">
      <c r="A477" s="9">
        <f>Gmden!A476</f>
        <v>31008</v>
      </c>
      <c r="B477" s="9">
        <f t="shared" si="35"/>
        <v>3</v>
      </c>
      <c r="C477" s="9">
        <f t="shared" si="36"/>
        <v>0</v>
      </c>
      <c r="D477" s="7" t="str">
        <f>Gmden!D476</f>
        <v>Göllersdorf</v>
      </c>
      <c r="E477" s="8">
        <f>Gmden!E476</f>
        <v>2965</v>
      </c>
      <c r="F477" s="40">
        <f>Gmden!N476</f>
        <v>0</v>
      </c>
      <c r="G477" s="8">
        <f t="shared" si="37"/>
        <v>0</v>
      </c>
      <c r="H477" s="25">
        <f>ROUND(Anteile!$B$29/'Abs3'!$G$2107*'Abs3'!G477,0)</f>
        <v>0</v>
      </c>
      <c r="I477" s="40">
        <f>Gmden!O476</f>
        <v>0</v>
      </c>
      <c r="J477" s="8">
        <f t="shared" si="38"/>
        <v>0</v>
      </c>
      <c r="K477" s="25">
        <f>ROUND(Anteile!$B$30/'Abs3'!$J$2107*'Abs3'!J477,0)</f>
        <v>0</v>
      </c>
      <c r="L477" s="8">
        <f>Gmden!M476</f>
        <v>2810027.0882442431</v>
      </c>
      <c r="M477" s="8">
        <f ca="1">IF(AND(E477&gt;10000,Gmden!J476=500,Gmden!K476=500),MAX(0,OFFSET('Fk Abs3'!$E$7,'Abs3'!C477,0)*0.95*E477-L477),0)</f>
        <v>0</v>
      </c>
      <c r="N477" s="25">
        <f ca="1">ROUND(Anteile!$B$31/'Abs3'!$M$2107*'Abs3'!M477,0)</f>
        <v>0</v>
      </c>
      <c r="O477" s="27"/>
      <c r="P477" s="25">
        <f t="shared" ca="1" si="39"/>
        <v>0</v>
      </c>
    </row>
    <row r="478" spans="1:16" x14ac:dyDescent="0.25">
      <c r="A478" s="9">
        <f>Gmden!A477</f>
        <v>31009</v>
      </c>
      <c r="B478" s="9">
        <f t="shared" si="35"/>
        <v>3</v>
      </c>
      <c r="C478" s="9">
        <f t="shared" si="36"/>
        <v>0</v>
      </c>
      <c r="D478" s="7" t="str">
        <f>Gmden!D477</f>
        <v>Grabern</v>
      </c>
      <c r="E478" s="8">
        <f>Gmden!E477</f>
        <v>1474</v>
      </c>
      <c r="F478" s="40">
        <f>Gmden!N477</f>
        <v>0</v>
      </c>
      <c r="G478" s="8">
        <f t="shared" si="37"/>
        <v>0</v>
      </c>
      <c r="H478" s="25">
        <f>ROUND(Anteile!$B$29/'Abs3'!$G$2107*'Abs3'!G478,0)</f>
        <v>0</v>
      </c>
      <c r="I478" s="40">
        <f>Gmden!O477</f>
        <v>0</v>
      </c>
      <c r="J478" s="8">
        <f t="shared" si="38"/>
        <v>0</v>
      </c>
      <c r="K478" s="25">
        <f>ROUND(Anteile!$B$30/'Abs3'!$J$2107*'Abs3'!J478,0)</f>
        <v>0</v>
      </c>
      <c r="L478" s="8">
        <f>Gmden!M477</f>
        <v>1295224.9239767543</v>
      </c>
      <c r="M478" s="8">
        <f ca="1">IF(AND(E478&gt;10000,Gmden!J477=500,Gmden!K477=500),MAX(0,OFFSET('Fk Abs3'!$E$7,'Abs3'!C478,0)*0.95*E478-L478),0)</f>
        <v>0</v>
      </c>
      <c r="N478" s="25">
        <f ca="1">ROUND(Anteile!$B$31/'Abs3'!$M$2107*'Abs3'!M478,0)</f>
        <v>0</v>
      </c>
      <c r="O478" s="27"/>
      <c r="P478" s="25">
        <f t="shared" ca="1" si="39"/>
        <v>0</v>
      </c>
    </row>
    <row r="479" spans="1:16" x14ac:dyDescent="0.25">
      <c r="A479" s="9">
        <f>Gmden!A478</f>
        <v>31014</v>
      </c>
      <c r="B479" s="9">
        <f t="shared" si="35"/>
        <v>3</v>
      </c>
      <c r="C479" s="9">
        <f t="shared" si="36"/>
        <v>0</v>
      </c>
      <c r="D479" s="7" t="str">
        <f>Gmden!D478</f>
        <v>Guntersdorf</v>
      </c>
      <c r="E479" s="8">
        <f>Gmden!E478</f>
        <v>1159</v>
      </c>
      <c r="F479" s="40">
        <f>Gmden!N478</f>
        <v>0</v>
      </c>
      <c r="G479" s="8">
        <f t="shared" si="37"/>
        <v>0</v>
      </c>
      <c r="H479" s="25">
        <f>ROUND(Anteile!$B$29/'Abs3'!$G$2107*'Abs3'!G479,0)</f>
        <v>0</v>
      </c>
      <c r="I479" s="40">
        <f>Gmden!O478</f>
        <v>0</v>
      </c>
      <c r="J479" s="8">
        <f t="shared" si="38"/>
        <v>0</v>
      </c>
      <c r="K479" s="25">
        <f>ROUND(Anteile!$B$30/'Abs3'!$J$2107*'Abs3'!J479,0)</f>
        <v>0</v>
      </c>
      <c r="L479" s="8">
        <f>Gmden!M478</f>
        <v>1052590.9114912732</v>
      </c>
      <c r="M479" s="8">
        <f ca="1">IF(AND(E479&gt;10000,Gmden!J478=500,Gmden!K478=500),MAX(0,OFFSET('Fk Abs3'!$E$7,'Abs3'!C479,0)*0.95*E479-L479),0)</f>
        <v>0</v>
      </c>
      <c r="N479" s="25">
        <f ca="1">ROUND(Anteile!$B$31/'Abs3'!$M$2107*'Abs3'!M479,0)</f>
        <v>0</v>
      </c>
      <c r="O479" s="27"/>
      <c r="P479" s="25">
        <f t="shared" ca="1" si="39"/>
        <v>0</v>
      </c>
    </row>
    <row r="480" spans="1:16" x14ac:dyDescent="0.25">
      <c r="A480" s="9">
        <f>Gmden!A479</f>
        <v>31015</v>
      </c>
      <c r="B480" s="9">
        <f t="shared" si="35"/>
        <v>3</v>
      </c>
      <c r="C480" s="9">
        <f t="shared" si="36"/>
        <v>0</v>
      </c>
      <c r="D480" s="7" t="str">
        <f>Gmden!D479</f>
        <v>Hadres</v>
      </c>
      <c r="E480" s="8">
        <f>Gmden!E479</f>
        <v>1690</v>
      </c>
      <c r="F480" s="40">
        <f>Gmden!N479</f>
        <v>0</v>
      </c>
      <c r="G480" s="8">
        <f t="shared" si="37"/>
        <v>0</v>
      </c>
      <c r="H480" s="25">
        <f>ROUND(Anteile!$B$29/'Abs3'!$G$2107*'Abs3'!G480,0)</f>
        <v>0</v>
      </c>
      <c r="I480" s="40">
        <f>Gmden!O479</f>
        <v>0</v>
      </c>
      <c r="J480" s="8">
        <f t="shared" si="38"/>
        <v>0</v>
      </c>
      <c r="K480" s="25">
        <f>ROUND(Anteile!$B$30/'Abs3'!$J$2107*'Abs3'!J480,0)</f>
        <v>0</v>
      </c>
      <c r="L480" s="8">
        <f>Gmden!M479</f>
        <v>1492760.4705187567</v>
      </c>
      <c r="M480" s="8">
        <f ca="1">IF(AND(E480&gt;10000,Gmden!J479=500,Gmden!K479=500),MAX(0,OFFSET('Fk Abs3'!$E$7,'Abs3'!C480,0)*0.95*E480-L480),0)</f>
        <v>0</v>
      </c>
      <c r="N480" s="25">
        <f ca="1">ROUND(Anteile!$B$31/'Abs3'!$M$2107*'Abs3'!M480,0)</f>
        <v>0</v>
      </c>
      <c r="O480" s="27"/>
      <c r="P480" s="25">
        <f t="shared" ca="1" si="39"/>
        <v>0</v>
      </c>
    </row>
    <row r="481" spans="1:16" x14ac:dyDescent="0.25">
      <c r="A481" s="9">
        <f>Gmden!A480</f>
        <v>31016</v>
      </c>
      <c r="B481" s="9">
        <f t="shared" si="35"/>
        <v>3</v>
      </c>
      <c r="C481" s="9">
        <f t="shared" si="36"/>
        <v>0</v>
      </c>
      <c r="D481" s="7" t="str">
        <f>Gmden!D480</f>
        <v>Hardegg</v>
      </c>
      <c r="E481" s="8">
        <f>Gmden!E480</f>
        <v>1304</v>
      </c>
      <c r="F481" s="40">
        <f>Gmden!N480</f>
        <v>0</v>
      </c>
      <c r="G481" s="8">
        <f t="shared" si="37"/>
        <v>0</v>
      </c>
      <c r="H481" s="25">
        <f>ROUND(Anteile!$B$29/'Abs3'!$G$2107*'Abs3'!G481,0)</f>
        <v>0</v>
      </c>
      <c r="I481" s="40">
        <f>Gmden!O480</f>
        <v>0</v>
      </c>
      <c r="J481" s="8">
        <f t="shared" si="38"/>
        <v>0</v>
      </c>
      <c r="K481" s="25">
        <f>ROUND(Anteile!$B$30/'Abs3'!$J$2107*'Abs3'!J481,0)</f>
        <v>0</v>
      </c>
      <c r="L481" s="8">
        <f>Gmden!M480</f>
        <v>1210038.8335477335</v>
      </c>
      <c r="M481" s="8">
        <f ca="1">IF(AND(E481&gt;10000,Gmden!J480=500,Gmden!K480=500),MAX(0,OFFSET('Fk Abs3'!$E$7,'Abs3'!C481,0)*0.95*E481-L481),0)</f>
        <v>0</v>
      </c>
      <c r="N481" s="25">
        <f ca="1">ROUND(Anteile!$B$31/'Abs3'!$M$2107*'Abs3'!M481,0)</f>
        <v>0</v>
      </c>
      <c r="O481" s="27"/>
      <c r="P481" s="25">
        <f t="shared" ca="1" si="39"/>
        <v>0</v>
      </c>
    </row>
    <row r="482" spans="1:16" x14ac:dyDescent="0.25">
      <c r="A482" s="9">
        <f>Gmden!A481</f>
        <v>31018</v>
      </c>
      <c r="B482" s="9">
        <f t="shared" si="35"/>
        <v>3</v>
      </c>
      <c r="C482" s="9">
        <f t="shared" si="36"/>
        <v>0</v>
      </c>
      <c r="D482" s="7" t="str">
        <f>Gmden!D481</f>
        <v>Haugsdorf</v>
      </c>
      <c r="E482" s="8">
        <f>Gmden!E481</f>
        <v>1573</v>
      </c>
      <c r="F482" s="40">
        <f>Gmden!N481</f>
        <v>0</v>
      </c>
      <c r="G482" s="8">
        <f t="shared" si="37"/>
        <v>0</v>
      </c>
      <c r="H482" s="25">
        <f>ROUND(Anteile!$B$29/'Abs3'!$G$2107*'Abs3'!G482,0)</f>
        <v>0</v>
      </c>
      <c r="I482" s="40">
        <f>Gmden!O481</f>
        <v>0</v>
      </c>
      <c r="J482" s="8">
        <f t="shared" si="38"/>
        <v>0</v>
      </c>
      <c r="K482" s="25">
        <f>ROUND(Anteile!$B$30/'Abs3'!$J$2107*'Abs3'!J482,0)</f>
        <v>0</v>
      </c>
      <c r="L482" s="8">
        <f>Gmden!M481</f>
        <v>1476478.2125914341</v>
      </c>
      <c r="M482" s="8">
        <f ca="1">IF(AND(E482&gt;10000,Gmden!J481=500,Gmden!K481=500),MAX(0,OFFSET('Fk Abs3'!$E$7,'Abs3'!C482,0)*0.95*E482-L482),0)</f>
        <v>0</v>
      </c>
      <c r="N482" s="25">
        <f ca="1">ROUND(Anteile!$B$31/'Abs3'!$M$2107*'Abs3'!M482,0)</f>
        <v>0</v>
      </c>
      <c r="O482" s="27"/>
      <c r="P482" s="25">
        <f t="shared" ca="1" si="39"/>
        <v>0</v>
      </c>
    </row>
    <row r="483" spans="1:16" x14ac:dyDescent="0.25">
      <c r="A483" s="9">
        <f>Gmden!A482</f>
        <v>31019</v>
      </c>
      <c r="B483" s="9">
        <f t="shared" si="35"/>
        <v>3</v>
      </c>
      <c r="C483" s="9">
        <f t="shared" si="36"/>
        <v>0</v>
      </c>
      <c r="D483" s="7" t="str">
        <f>Gmden!D482</f>
        <v>Heldenberg</v>
      </c>
      <c r="E483" s="8">
        <f>Gmden!E482</f>
        <v>1241</v>
      </c>
      <c r="F483" s="40">
        <f>Gmden!N482</f>
        <v>0</v>
      </c>
      <c r="G483" s="8">
        <f t="shared" si="37"/>
        <v>0</v>
      </c>
      <c r="H483" s="25">
        <f>ROUND(Anteile!$B$29/'Abs3'!$G$2107*'Abs3'!G483,0)</f>
        <v>0</v>
      </c>
      <c r="I483" s="40">
        <f>Gmden!O482</f>
        <v>0</v>
      </c>
      <c r="J483" s="8">
        <f t="shared" si="38"/>
        <v>0</v>
      </c>
      <c r="K483" s="25">
        <f>ROUND(Anteile!$B$30/'Abs3'!$J$2107*'Abs3'!J483,0)</f>
        <v>0</v>
      </c>
      <c r="L483" s="8">
        <f>Gmden!M482</f>
        <v>1095863.6292026546</v>
      </c>
      <c r="M483" s="8">
        <f ca="1">IF(AND(E483&gt;10000,Gmden!J482=500,Gmden!K482=500),MAX(0,OFFSET('Fk Abs3'!$E$7,'Abs3'!C483,0)*0.95*E483-L483),0)</f>
        <v>0</v>
      </c>
      <c r="N483" s="25">
        <f ca="1">ROUND(Anteile!$B$31/'Abs3'!$M$2107*'Abs3'!M483,0)</f>
        <v>0</v>
      </c>
      <c r="O483" s="27"/>
      <c r="P483" s="25">
        <f t="shared" ca="1" si="39"/>
        <v>0</v>
      </c>
    </row>
    <row r="484" spans="1:16" x14ac:dyDescent="0.25">
      <c r="A484" s="9">
        <f>Gmden!A483</f>
        <v>31021</v>
      </c>
      <c r="B484" s="9">
        <f t="shared" si="35"/>
        <v>3</v>
      </c>
      <c r="C484" s="9">
        <f t="shared" si="36"/>
        <v>0</v>
      </c>
      <c r="D484" s="7" t="str">
        <f>Gmden!D483</f>
        <v>Hohenwarth-Mühlbach a.M.</v>
      </c>
      <c r="E484" s="8">
        <f>Gmden!E483</f>
        <v>1281</v>
      </c>
      <c r="F484" s="40">
        <f>Gmden!N483</f>
        <v>0</v>
      </c>
      <c r="G484" s="8">
        <f t="shared" si="37"/>
        <v>0</v>
      </c>
      <c r="H484" s="25">
        <f>ROUND(Anteile!$B$29/'Abs3'!$G$2107*'Abs3'!G484,0)</f>
        <v>0</v>
      </c>
      <c r="I484" s="40">
        <f>Gmden!O483</f>
        <v>0</v>
      </c>
      <c r="J484" s="8">
        <f t="shared" si="38"/>
        <v>0</v>
      </c>
      <c r="K484" s="25">
        <f>ROUND(Anteile!$B$30/'Abs3'!$J$2107*'Abs3'!J484,0)</f>
        <v>0</v>
      </c>
      <c r="L484" s="8">
        <f>Gmden!M483</f>
        <v>1149551.6079617706</v>
      </c>
      <c r="M484" s="8">
        <f ca="1">IF(AND(E484&gt;10000,Gmden!J483=500,Gmden!K483=500),MAX(0,OFFSET('Fk Abs3'!$E$7,'Abs3'!C484,0)*0.95*E484-L484),0)</f>
        <v>0</v>
      </c>
      <c r="N484" s="25">
        <f ca="1">ROUND(Anteile!$B$31/'Abs3'!$M$2107*'Abs3'!M484,0)</f>
        <v>0</v>
      </c>
      <c r="O484" s="27"/>
      <c r="P484" s="25">
        <f t="shared" ca="1" si="39"/>
        <v>0</v>
      </c>
    </row>
    <row r="485" spans="1:16" x14ac:dyDescent="0.25">
      <c r="A485" s="9">
        <f>Gmden!A484</f>
        <v>31022</v>
      </c>
      <c r="B485" s="9">
        <f t="shared" si="35"/>
        <v>3</v>
      </c>
      <c r="C485" s="9">
        <f t="shared" si="36"/>
        <v>1</v>
      </c>
      <c r="D485" s="7" t="str">
        <f>Gmden!D484</f>
        <v>Hollabrunn</v>
      </c>
      <c r="E485" s="8">
        <f>Gmden!E484</f>
        <v>11593</v>
      </c>
      <c r="F485" s="40">
        <f>Gmden!N484</f>
        <v>0</v>
      </c>
      <c r="G485" s="8">
        <f t="shared" si="37"/>
        <v>0</v>
      </c>
      <c r="H485" s="25">
        <f>ROUND(Anteile!$B$29/'Abs3'!$G$2107*'Abs3'!G485,0)</f>
        <v>0</v>
      </c>
      <c r="I485" s="40">
        <f>Gmden!O484</f>
        <v>0</v>
      </c>
      <c r="J485" s="8">
        <f t="shared" si="38"/>
        <v>0</v>
      </c>
      <c r="K485" s="25">
        <f>ROUND(Anteile!$B$30/'Abs3'!$J$2107*'Abs3'!J485,0)</f>
        <v>0</v>
      </c>
      <c r="L485" s="8">
        <f>Gmden!M484</f>
        <v>14403102.945590626</v>
      </c>
      <c r="M485" s="8">
        <f ca="1">IF(AND(E485&gt;10000,Gmden!J484=500,Gmden!K484=500),MAX(0,OFFSET('Fk Abs3'!$E$7,'Abs3'!C485,0)*0.95*E485-L485),0)</f>
        <v>1338179.9474781509</v>
      </c>
      <c r="N485" s="25">
        <f ca="1">ROUND(Anteile!$B$31/'Abs3'!$M$2107*'Abs3'!M485,0)</f>
        <v>38413</v>
      </c>
      <c r="O485" s="27"/>
      <c r="P485" s="25">
        <f t="shared" ca="1" si="39"/>
        <v>38413</v>
      </c>
    </row>
    <row r="486" spans="1:16" x14ac:dyDescent="0.25">
      <c r="A486" s="9">
        <f>Gmden!A485</f>
        <v>31025</v>
      </c>
      <c r="B486" s="9">
        <f t="shared" si="35"/>
        <v>3</v>
      </c>
      <c r="C486" s="9">
        <f t="shared" si="36"/>
        <v>0</v>
      </c>
      <c r="D486" s="7" t="str">
        <f>Gmden!D485</f>
        <v>Mailberg</v>
      </c>
      <c r="E486" s="8">
        <f>Gmden!E485</f>
        <v>575</v>
      </c>
      <c r="F486" s="40">
        <f>Gmden!N485</f>
        <v>0</v>
      </c>
      <c r="G486" s="8">
        <f t="shared" si="37"/>
        <v>0</v>
      </c>
      <c r="H486" s="25">
        <f>ROUND(Anteile!$B$29/'Abs3'!$G$2107*'Abs3'!G486,0)</f>
        <v>0</v>
      </c>
      <c r="I486" s="40">
        <f>Gmden!O485</f>
        <v>0</v>
      </c>
      <c r="J486" s="8">
        <f t="shared" si="38"/>
        <v>0</v>
      </c>
      <c r="K486" s="25">
        <f>ROUND(Anteile!$B$30/'Abs3'!$J$2107*'Abs3'!J486,0)</f>
        <v>0</v>
      </c>
      <c r="L486" s="8">
        <f>Gmden!M485</f>
        <v>541561.28674490796</v>
      </c>
      <c r="M486" s="8">
        <f ca="1">IF(AND(E486&gt;10000,Gmden!J485=500,Gmden!K485=500),MAX(0,OFFSET('Fk Abs3'!$E$7,'Abs3'!C486,0)*0.95*E486-L486),0)</f>
        <v>0</v>
      </c>
      <c r="N486" s="25">
        <f ca="1">ROUND(Anteile!$B$31/'Abs3'!$M$2107*'Abs3'!M486,0)</f>
        <v>0</v>
      </c>
      <c r="O486" s="27"/>
      <c r="P486" s="25">
        <f t="shared" ca="1" si="39"/>
        <v>0</v>
      </c>
    </row>
    <row r="487" spans="1:16" x14ac:dyDescent="0.25">
      <c r="A487" s="9">
        <f>Gmden!A486</f>
        <v>31026</v>
      </c>
      <c r="B487" s="9">
        <f t="shared" si="35"/>
        <v>3</v>
      </c>
      <c r="C487" s="9">
        <f t="shared" si="36"/>
        <v>0</v>
      </c>
      <c r="D487" s="7" t="str">
        <f>Gmden!D486</f>
        <v>Maissau</v>
      </c>
      <c r="E487" s="8">
        <f>Gmden!E486</f>
        <v>1890</v>
      </c>
      <c r="F487" s="40">
        <f>Gmden!N486</f>
        <v>0</v>
      </c>
      <c r="G487" s="8">
        <f t="shared" si="37"/>
        <v>0</v>
      </c>
      <c r="H487" s="25">
        <f>ROUND(Anteile!$B$29/'Abs3'!$G$2107*'Abs3'!G487,0)</f>
        <v>0</v>
      </c>
      <c r="I487" s="40">
        <f>Gmden!O486</f>
        <v>0</v>
      </c>
      <c r="J487" s="8">
        <f t="shared" si="38"/>
        <v>0</v>
      </c>
      <c r="K487" s="25">
        <f>ROUND(Anteile!$B$30/'Abs3'!$J$2107*'Abs3'!J487,0)</f>
        <v>0</v>
      </c>
      <c r="L487" s="8">
        <f>Gmden!M486</f>
        <v>1877753.6164298239</v>
      </c>
      <c r="M487" s="8">
        <f ca="1">IF(AND(E487&gt;10000,Gmden!J486=500,Gmden!K486=500),MAX(0,OFFSET('Fk Abs3'!$E$7,'Abs3'!C487,0)*0.95*E487-L487),0)</f>
        <v>0</v>
      </c>
      <c r="N487" s="25">
        <f ca="1">ROUND(Anteile!$B$31/'Abs3'!$M$2107*'Abs3'!M487,0)</f>
        <v>0</v>
      </c>
      <c r="O487" s="27"/>
      <c r="P487" s="25">
        <f t="shared" ca="1" si="39"/>
        <v>0</v>
      </c>
    </row>
    <row r="488" spans="1:16" x14ac:dyDescent="0.25">
      <c r="A488" s="9">
        <f>Gmden!A487</f>
        <v>31028</v>
      </c>
      <c r="B488" s="9">
        <f t="shared" si="35"/>
        <v>3</v>
      </c>
      <c r="C488" s="9">
        <f t="shared" si="36"/>
        <v>0</v>
      </c>
      <c r="D488" s="7" t="str">
        <f>Gmden!D487</f>
        <v>Nappersdorf-Kammersdorf</v>
      </c>
      <c r="E488" s="8">
        <f>Gmden!E487</f>
        <v>1240</v>
      </c>
      <c r="F488" s="40">
        <f>Gmden!N487</f>
        <v>0</v>
      </c>
      <c r="G488" s="8">
        <f t="shared" si="37"/>
        <v>0</v>
      </c>
      <c r="H488" s="25">
        <f>ROUND(Anteile!$B$29/'Abs3'!$G$2107*'Abs3'!G488,0)</f>
        <v>0</v>
      </c>
      <c r="I488" s="40">
        <f>Gmden!O487</f>
        <v>0</v>
      </c>
      <c r="J488" s="8">
        <f t="shared" si="38"/>
        <v>0</v>
      </c>
      <c r="K488" s="25">
        <f>ROUND(Anteile!$B$30/'Abs3'!$J$2107*'Abs3'!J488,0)</f>
        <v>0</v>
      </c>
      <c r="L488" s="8">
        <f>Gmden!M487</f>
        <v>1147060.7224912313</v>
      </c>
      <c r="M488" s="8">
        <f ca="1">IF(AND(E488&gt;10000,Gmden!J487=500,Gmden!K487=500),MAX(0,OFFSET('Fk Abs3'!$E$7,'Abs3'!C488,0)*0.95*E488-L488),0)</f>
        <v>0</v>
      </c>
      <c r="N488" s="25">
        <f ca="1">ROUND(Anteile!$B$31/'Abs3'!$M$2107*'Abs3'!M488,0)</f>
        <v>0</v>
      </c>
      <c r="O488" s="27"/>
      <c r="P488" s="25">
        <f t="shared" ca="1" si="39"/>
        <v>0</v>
      </c>
    </row>
    <row r="489" spans="1:16" x14ac:dyDescent="0.25">
      <c r="A489" s="9">
        <f>Gmden!A488</f>
        <v>31033</v>
      </c>
      <c r="B489" s="9">
        <f t="shared" si="35"/>
        <v>3</v>
      </c>
      <c r="C489" s="9">
        <f t="shared" si="36"/>
        <v>0</v>
      </c>
      <c r="D489" s="7" t="str">
        <f>Gmden!D488</f>
        <v>Pernersdorf</v>
      </c>
      <c r="E489" s="8">
        <f>Gmden!E488</f>
        <v>1009</v>
      </c>
      <c r="F489" s="40">
        <f>Gmden!N488</f>
        <v>0</v>
      </c>
      <c r="G489" s="8">
        <f t="shared" si="37"/>
        <v>0</v>
      </c>
      <c r="H489" s="25">
        <f>ROUND(Anteile!$B$29/'Abs3'!$G$2107*'Abs3'!G489,0)</f>
        <v>0</v>
      </c>
      <c r="I489" s="40">
        <f>Gmden!O488</f>
        <v>0</v>
      </c>
      <c r="J489" s="8">
        <f t="shared" si="38"/>
        <v>0</v>
      </c>
      <c r="K489" s="25">
        <f>ROUND(Anteile!$B$30/'Abs3'!$J$2107*'Abs3'!J489,0)</f>
        <v>0</v>
      </c>
      <c r="L489" s="8">
        <f>Gmden!M488</f>
        <v>872037.11021358985</v>
      </c>
      <c r="M489" s="8">
        <f ca="1">IF(AND(E489&gt;10000,Gmden!J488=500,Gmden!K488=500),MAX(0,OFFSET('Fk Abs3'!$E$7,'Abs3'!C489,0)*0.95*E489-L489),0)</f>
        <v>0</v>
      </c>
      <c r="N489" s="25">
        <f ca="1">ROUND(Anteile!$B$31/'Abs3'!$M$2107*'Abs3'!M489,0)</f>
        <v>0</v>
      </c>
      <c r="O489" s="27"/>
      <c r="P489" s="25">
        <f t="shared" ca="1" si="39"/>
        <v>0</v>
      </c>
    </row>
    <row r="490" spans="1:16" x14ac:dyDescent="0.25">
      <c r="A490" s="9">
        <f>Gmden!A489</f>
        <v>31035</v>
      </c>
      <c r="B490" s="9">
        <f t="shared" si="35"/>
        <v>3</v>
      </c>
      <c r="C490" s="9">
        <f t="shared" si="36"/>
        <v>0</v>
      </c>
      <c r="D490" s="7" t="str">
        <f>Gmden!D489</f>
        <v>Pulkau</v>
      </c>
      <c r="E490" s="8">
        <f>Gmden!E489</f>
        <v>1561</v>
      </c>
      <c r="F490" s="40">
        <f>Gmden!N489</f>
        <v>0</v>
      </c>
      <c r="G490" s="8">
        <f t="shared" si="37"/>
        <v>0</v>
      </c>
      <c r="H490" s="25">
        <f>ROUND(Anteile!$B$29/'Abs3'!$G$2107*'Abs3'!G490,0)</f>
        <v>0</v>
      </c>
      <c r="I490" s="40">
        <f>Gmden!O489</f>
        <v>0</v>
      </c>
      <c r="J490" s="8">
        <f t="shared" si="38"/>
        <v>0</v>
      </c>
      <c r="K490" s="25">
        <f>ROUND(Anteile!$B$30/'Abs3'!$J$2107*'Abs3'!J490,0)</f>
        <v>0</v>
      </c>
      <c r="L490" s="8">
        <f>Gmden!M489</f>
        <v>1455004.3454428145</v>
      </c>
      <c r="M490" s="8">
        <f ca="1">IF(AND(E490&gt;10000,Gmden!J489=500,Gmden!K489=500),MAX(0,OFFSET('Fk Abs3'!$E$7,'Abs3'!C490,0)*0.95*E490-L490),0)</f>
        <v>0</v>
      </c>
      <c r="N490" s="25">
        <f ca="1">ROUND(Anteile!$B$31/'Abs3'!$M$2107*'Abs3'!M490,0)</f>
        <v>0</v>
      </c>
      <c r="O490" s="27"/>
      <c r="P490" s="25">
        <f t="shared" ca="1" si="39"/>
        <v>0</v>
      </c>
    </row>
    <row r="491" spans="1:16" x14ac:dyDescent="0.25">
      <c r="A491" s="9">
        <f>Gmden!A490</f>
        <v>31036</v>
      </c>
      <c r="B491" s="9">
        <f t="shared" si="35"/>
        <v>3</v>
      </c>
      <c r="C491" s="9">
        <f t="shared" si="36"/>
        <v>0</v>
      </c>
      <c r="D491" s="7" t="str">
        <f>Gmden!D490</f>
        <v>Ravelsbach</v>
      </c>
      <c r="E491" s="8">
        <f>Gmden!E490</f>
        <v>1611</v>
      </c>
      <c r="F491" s="40">
        <f>Gmden!N490</f>
        <v>0</v>
      </c>
      <c r="G491" s="8">
        <f t="shared" si="37"/>
        <v>0</v>
      </c>
      <c r="H491" s="25">
        <f>ROUND(Anteile!$B$29/'Abs3'!$G$2107*'Abs3'!G491,0)</f>
        <v>0</v>
      </c>
      <c r="I491" s="40">
        <f>Gmden!O490</f>
        <v>0</v>
      </c>
      <c r="J491" s="8">
        <f t="shared" si="38"/>
        <v>0</v>
      </c>
      <c r="K491" s="25">
        <f>ROUND(Anteile!$B$30/'Abs3'!$J$2107*'Abs3'!J491,0)</f>
        <v>0</v>
      </c>
      <c r="L491" s="8">
        <f>Gmden!M490</f>
        <v>1436410.3084090257</v>
      </c>
      <c r="M491" s="8">
        <f ca="1">IF(AND(E491&gt;10000,Gmden!J490=500,Gmden!K490=500),MAX(0,OFFSET('Fk Abs3'!$E$7,'Abs3'!C491,0)*0.95*E491-L491),0)</f>
        <v>0</v>
      </c>
      <c r="N491" s="25">
        <f ca="1">ROUND(Anteile!$B$31/'Abs3'!$M$2107*'Abs3'!M491,0)</f>
        <v>0</v>
      </c>
      <c r="O491" s="27"/>
      <c r="P491" s="25">
        <f t="shared" ca="1" si="39"/>
        <v>0</v>
      </c>
    </row>
    <row r="492" spans="1:16" x14ac:dyDescent="0.25">
      <c r="A492" s="9">
        <f>Gmden!A491</f>
        <v>31037</v>
      </c>
      <c r="B492" s="9">
        <f t="shared" si="35"/>
        <v>3</v>
      </c>
      <c r="C492" s="9">
        <f t="shared" si="36"/>
        <v>0</v>
      </c>
      <c r="D492" s="7" t="str">
        <f>Gmden!D491</f>
        <v>Retz</v>
      </c>
      <c r="E492" s="8">
        <f>Gmden!E491</f>
        <v>4226</v>
      </c>
      <c r="F492" s="40">
        <f>Gmden!N491</f>
        <v>0</v>
      </c>
      <c r="G492" s="8">
        <f t="shared" si="37"/>
        <v>0</v>
      </c>
      <c r="H492" s="25">
        <f>ROUND(Anteile!$B$29/'Abs3'!$G$2107*'Abs3'!G492,0)</f>
        <v>0</v>
      </c>
      <c r="I492" s="40">
        <f>Gmden!O491</f>
        <v>0</v>
      </c>
      <c r="J492" s="8">
        <f t="shared" si="38"/>
        <v>0</v>
      </c>
      <c r="K492" s="25">
        <f>ROUND(Anteile!$B$30/'Abs3'!$J$2107*'Abs3'!J492,0)</f>
        <v>0</v>
      </c>
      <c r="L492" s="8">
        <f>Gmden!M491</f>
        <v>4516674.1459935009</v>
      </c>
      <c r="M492" s="8">
        <f ca="1">IF(AND(E492&gt;10000,Gmden!J491=500,Gmden!K491=500),MAX(0,OFFSET('Fk Abs3'!$E$7,'Abs3'!C492,0)*0.95*E492-L492),0)</f>
        <v>0</v>
      </c>
      <c r="N492" s="25">
        <f ca="1">ROUND(Anteile!$B$31/'Abs3'!$M$2107*'Abs3'!M492,0)</f>
        <v>0</v>
      </c>
      <c r="O492" s="27"/>
      <c r="P492" s="25">
        <f t="shared" ca="1" si="39"/>
        <v>0</v>
      </c>
    </row>
    <row r="493" spans="1:16" x14ac:dyDescent="0.25">
      <c r="A493" s="9">
        <f>Gmden!A492</f>
        <v>31038</v>
      </c>
      <c r="B493" s="9">
        <f t="shared" si="35"/>
        <v>3</v>
      </c>
      <c r="C493" s="9">
        <f t="shared" si="36"/>
        <v>0</v>
      </c>
      <c r="D493" s="7" t="str">
        <f>Gmden!D492</f>
        <v>Retzbach</v>
      </c>
      <c r="E493" s="8">
        <f>Gmden!E492</f>
        <v>982</v>
      </c>
      <c r="F493" s="40">
        <f>Gmden!N492</f>
        <v>0</v>
      </c>
      <c r="G493" s="8">
        <f t="shared" si="37"/>
        <v>0</v>
      </c>
      <c r="H493" s="25">
        <f>ROUND(Anteile!$B$29/'Abs3'!$G$2107*'Abs3'!G493,0)</f>
        <v>0</v>
      </c>
      <c r="I493" s="40">
        <f>Gmden!O492</f>
        <v>0</v>
      </c>
      <c r="J493" s="8">
        <f t="shared" si="38"/>
        <v>0</v>
      </c>
      <c r="K493" s="25">
        <f>ROUND(Anteile!$B$30/'Abs3'!$J$2107*'Abs3'!J493,0)</f>
        <v>0</v>
      </c>
      <c r="L493" s="8">
        <f>Gmden!M492</f>
        <v>871980.40374714346</v>
      </c>
      <c r="M493" s="8">
        <f ca="1">IF(AND(E493&gt;10000,Gmden!J492=500,Gmden!K492=500),MAX(0,OFFSET('Fk Abs3'!$E$7,'Abs3'!C493,0)*0.95*E493-L493),0)</f>
        <v>0</v>
      </c>
      <c r="N493" s="25">
        <f ca="1">ROUND(Anteile!$B$31/'Abs3'!$M$2107*'Abs3'!M493,0)</f>
        <v>0</v>
      </c>
      <c r="O493" s="27"/>
      <c r="P493" s="25">
        <f t="shared" ca="1" si="39"/>
        <v>0</v>
      </c>
    </row>
    <row r="494" spans="1:16" x14ac:dyDescent="0.25">
      <c r="A494" s="9">
        <f>Gmden!A493</f>
        <v>31041</v>
      </c>
      <c r="B494" s="9">
        <f t="shared" si="35"/>
        <v>3</v>
      </c>
      <c r="C494" s="9">
        <f t="shared" si="36"/>
        <v>0</v>
      </c>
      <c r="D494" s="7" t="str">
        <f>Gmden!D493</f>
        <v>Schrattenthal</v>
      </c>
      <c r="E494" s="8">
        <f>Gmden!E493</f>
        <v>865</v>
      </c>
      <c r="F494" s="40">
        <f>Gmden!N493</f>
        <v>0</v>
      </c>
      <c r="G494" s="8">
        <f t="shared" si="37"/>
        <v>0</v>
      </c>
      <c r="H494" s="25">
        <f>ROUND(Anteile!$B$29/'Abs3'!$G$2107*'Abs3'!G494,0)</f>
        <v>0</v>
      </c>
      <c r="I494" s="40">
        <f>Gmden!O493</f>
        <v>0</v>
      </c>
      <c r="J494" s="8">
        <f t="shared" si="38"/>
        <v>0</v>
      </c>
      <c r="K494" s="25">
        <f>ROUND(Anteile!$B$30/'Abs3'!$J$2107*'Abs3'!J494,0)</f>
        <v>0</v>
      </c>
      <c r="L494" s="8">
        <f>Gmden!M493</f>
        <v>746000.95581738267</v>
      </c>
      <c r="M494" s="8">
        <f ca="1">IF(AND(E494&gt;10000,Gmden!J493=500,Gmden!K493=500),MAX(0,OFFSET('Fk Abs3'!$E$7,'Abs3'!C494,0)*0.95*E494-L494),0)</f>
        <v>0</v>
      </c>
      <c r="N494" s="25">
        <f ca="1">ROUND(Anteile!$B$31/'Abs3'!$M$2107*'Abs3'!M494,0)</f>
        <v>0</v>
      </c>
      <c r="O494" s="27"/>
      <c r="P494" s="25">
        <f t="shared" ca="1" si="39"/>
        <v>0</v>
      </c>
    </row>
    <row r="495" spans="1:16" x14ac:dyDescent="0.25">
      <c r="A495" s="9">
        <f>Gmden!A494</f>
        <v>31042</v>
      </c>
      <c r="B495" s="9">
        <f t="shared" si="35"/>
        <v>3</v>
      </c>
      <c r="C495" s="9">
        <f t="shared" si="36"/>
        <v>0</v>
      </c>
      <c r="D495" s="7" t="str">
        <f>Gmden!D494</f>
        <v>Seefeld-Kadolz</v>
      </c>
      <c r="E495" s="8">
        <f>Gmden!E494</f>
        <v>919</v>
      </c>
      <c r="F495" s="40">
        <f>Gmden!N494</f>
        <v>0</v>
      </c>
      <c r="G495" s="8">
        <f t="shared" si="37"/>
        <v>0</v>
      </c>
      <c r="H495" s="25">
        <f>ROUND(Anteile!$B$29/'Abs3'!$G$2107*'Abs3'!G495,0)</f>
        <v>0</v>
      </c>
      <c r="I495" s="40">
        <f>Gmden!O494</f>
        <v>0</v>
      </c>
      <c r="J495" s="8">
        <f t="shared" si="38"/>
        <v>0</v>
      </c>
      <c r="K495" s="25">
        <f>ROUND(Anteile!$B$30/'Abs3'!$J$2107*'Abs3'!J495,0)</f>
        <v>0</v>
      </c>
      <c r="L495" s="8">
        <f>Gmden!M494</f>
        <v>889416.26727874612</v>
      </c>
      <c r="M495" s="8">
        <f ca="1">IF(AND(E495&gt;10000,Gmden!J494=500,Gmden!K494=500),MAX(0,OFFSET('Fk Abs3'!$E$7,'Abs3'!C495,0)*0.95*E495-L495),0)</f>
        <v>0</v>
      </c>
      <c r="N495" s="25">
        <f ca="1">ROUND(Anteile!$B$31/'Abs3'!$M$2107*'Abs3'!M495,0)</f>
        <v>0</v>
      </c>
      <c r="O495" s="27"/>
      <c r="P495" s="25">
        <f t="shared" ca="1" si="39"/>
        <v>0</v>
      </c>
    </row>
    <row r="496" spans="1:16" x14ac:dyDescent="0.25">
      <c r="A496" s="9">
        <f>Gmden!A495</f>
        <v>31043</v>
      </c>
      <c r="B496" s="9">
        <f t="shared" si="35"/>
        <v>3</v>
      </c>
      <c r="C496" s="9">
        <f t="shared" si="36"/>
        <v>0</v>
      </c>
      <c r="D496" s="7" t="str">
        <f>Gmden!D495</f>
        <v>Sitzendorf an der Schmida</v>
      </c>
      <c r="E496" s="8">
        <f>Gmden!E495</f>
        <v>2159</v>
      </c>
      <c r="F496" s="40">
        <f>Gmden!N495</f>
        <v>0</v>
      </c>
      <c r="G496" s="8">
        <f t="shared" si="37"/>
        <v>0</v>
      </c>
      <c r="H496" s="25">
        <f>ROUND(Anteile!$B$29/'Abs3'!$G$2107*'Abs3'!G496,0)</f>
        <v>0</v>
      </c>
      <c r="I496" s="40">
        <f>Gmden!O495</f>
        <v>0</v>
      </c>
      <c r="J496" s="8">
        <f t="shared" si="38"/>
        <v>0</v>
      </c>
      <c r="K496" s="25">
        <f>ROUND(Anteile!$B$30/'Abs3'!$J$2107*'Abs3'!J496,0)</f>
        <v>0</v>
      </c>
      <c r="L496" s="8">
        <f>Gmden!M495</f>
        <v>1978381.8169908382</v>
      </c>
      <c r="M496" s="8">
        <f ca="1">IF(AND(E496&gt;10000,Gmden!J495=500,Gmden!K495=500),MAX(0,OFFSET('Fk Abs3'!$E$7,'Abs3'!C496,0)*0.95*E496-L496),0)</f>
        <v>0</v>
      </c>
      <c r="N496" s="25">
        <f ca="1">ROUND(Anteile!$B$31/'Abs3'!$M$2107*'Abs3'!M496,0)</f>
        <v>0</v>
      </c>
      <c r="O496" s="27"/>
      <c r="P496" s="25">
        <f t="shared" ca="1" si="39"/>
        <v>0</v>
      </c>
    </row>
    <row r="497" spans="1:16" x14ac:dyDescent="0.25">
      <c r="A497" s="9">
        <f>Gmden!A496</f>
        <v>31051</v>
      </c>
      <c r="B497" s="9">
        <f t="shared" si="35"/>
        <v>3</v>
      </c>
      <c r="C497" s="9">
        <f t="shared" si="36"/>
        <v>0</v>
      </c>
      <c r="D497" s="7" t="str">
        <f>Gmden!D496</f>
        <v>Wullersdorf</v>
      </c>
      <c r="E497" s="8">
        <f>Gmden!E496</f>
        <v>2363</v>
      </c>
      <c r="F497" s="40">
        <f>Gmden!N496</f>
        <v>0</v>
      </c>
      <c r="G497" s="8">
        <f t="shared" si="37"/>
        <v>0</v>
      </c>
      <c r="H497" s="25">
        <f>ROUND(Anteile!$B$29/'Abs3'!$G$2107*'Abs3'!G497,0)</f>
        <v>0</v>
      </c>
      <c r="I497" s="40">
        <f>Gmden!O496</f>
        <v>0</v>
      </c>
      <c r="J497" s="8">
        <f t="shared" si="38"/>
        <v>0</v>
      </c>
      <c r="K497" s="25">
        <f>ROUND(Anteile!$B$30/'Abs3'!$J$2107*'Abs3'!J497,0)</f>
        <v>0</v>
      </c>
      <c r="L497" s="8">
        <f>Gmden!M496</f>
        <v>2192129.0760034174</v>
      </c>
      <c r="M497" s="8">
        <f ca="1">IF(AND(E497&gt;10000,Gmden!J496=500,Gmden!K496=500),MAX(0,OFFSET('Fk Abs3'!$E$7,'Abs3'!C497,0)*0.95*E497-L497),0)</f>
        <v>0</v>
      </c>
      <c r="N497" s="25">
        <f ca="1">ROUND(Anteile!$B$31/'Abs3'!$M$2107*'Abs3'!M497,0)</f>
        <v>0</v>
      </c>
      <c r="O497" s="27"/>
      <c r="P497" s="25">
        <f t="shared" ca="1" si="39"/>
        <v>0</v>
      </c>
    </row>
    <row r="498" spans="1:16" x14ac:dyDescent="0.25">
      <c r="A498" s="9">
        <f>Gmden!A497</f>
        <v>31052</v>
      </c>
      <c r="B498" s="9">
        <f t="shared" si="35"/>
        <v>3</v>
      </c>
      <c r="C498" s="9">
        <f t="shared" si="36"/>
        <v>0</v>
      </c>
      <c r="D498" s="7" t="str">
        <f>Gmden!D497</f>
        <v>Zellerndorf</v>
      </c>
      <c r="E498" s="8">
        <f>Gmden!E497</f>
        <v>2463</v>
      </c>
      <c r="F498" s="40">
        <f>Gmden!N497</f>
        <v>0</v>
      </c>
      <c r="G498" s="8">
        <f t="shared" si="37"/>
        <v>0</v>
      </c>
      <c r="H498" s="25">
        <f>ROUND(Anteile!$B$29/'Abs3'!$G$2107*'Abs3'!G498,0)</f>
        <v>0</v>
      </c>
      <c r="I498" s="40">
        <f>Gmden!O497</f>
        <v>0</v>
      </c>
      <c r="J498" s="8">
        <f t="shared" si="38"/>
        <v>0</v>
      </c>
      <c r="K498" s="25">
        <f>ROUND(Anteile!$B$30/'Abs3'!$J$2107*'Abs3'!J498,0)</f>
        <v>0</v>
      </c>
      <c r="L498" s="8">
        <f>Gmden!M497</f>
        <v>2172103.0794075681</v>
      </c>
      <c r="M498" s="8">
        <f ca="1">IF(AND(E498&gt;10000,Gmden!J497=500,Gmden!K497=500),MAX(0,OFFSET('Fk Abs3'!$E$7,'Abs3'!C498,0)*0.95*E498-L498),0)</f>
        <v>0</v>
      </c>
      <c r="N498" s="25">
        <f ca="1">ROUND(Anteile!$B$31/'Abs3'!$M$2107*'Abs3'!M498,0)</f>
        <v>0</v>
      </c>
      <c r="O498" s="27"/>
      <c r="P498" s="25">
        <f t="shared" ca="1" si="39"/>
        <v>0</v>
      </c>
    </row>
    <row r="499" spans="1:16" x14ac:dyDescent="0.25">
      <c r="A499" s="9">
        <f>Gmden!A498</f>
        <v>31053</v>
      </c>
      <c r="B499" s="9">
        <f t="shared" si="35"/>
        <v>3</v>
      </c>
      <c r="C499" s="9">
        <f t="shared" si="36"/>
        <v>0</v>
      </c>
      <c r="D499" s="7" t="str">
        <f>Gmden!D498</f>
        <v>Ziersdorf</v>
      </c>
      <c r="E499" s="8">
        <f>Gmden!E498</f>
        <v>3361</v>
      </c>
      <c r="F499" s="40">
        <f>Gmden!N498</f>
        <v>0</v>
      </c>
      <c r="G499" s="8">
        <f t="shared" si="37"/>
        <v>0</v>
      </c>
      <c r="H499" s="25">
        <f>ROUND(Anteile!$B$29/'Abs3'!$G$2107*'Abs3'!G499,0)</f>
        <v>0</v>
      </c>
      <c r="I499" s="40">
        <f>Gmden!O498</f>
        <v>0</v>
      </c>
      <c r="J499" s="8">
        <f t="shared" si="38"/>
        <v>0</v>
      </c>
      <c r="K499" s="25">
        <f>ROUND(Anteile!$B$30/'Abs3'!$J$2107*'Abs3'!J499,0)</f>
        <v>0</v>
      </c>
      <c r="L499" s="8">
        <f>Gmden!M498</f>
        <v>3090025.7961052363</v>
      </c>
      <c r="M499" s="8">
        <f ca="1">IF(AND(E499&gt;10000,Gmden!J498=500,Gmden!K498=500),MAX(0,OFFSET('Fk Abs3'!$E$7,'Abs3'!C499,0)*0.95*E499-L499),0)</f>
        <v>0</v>
      </c>
      <c r="N499" s="25">
        <f ca="1">ROUND(Anteile!$B$31/'Abs3'!$M$2107*'Abs3'!M499,0)</f>
        <v>0</v>
      </c>
      <c r="O499" s="27"/>
      <c r="P499" s="25">
        <f t="shared" ca="1" si="39"/>
        <v>0</v>
      </c>
    </row>
    <row r="500" spans="1:16" x14ac:dyDescent="0.25">
      <c r="A500" s="9">
        <f>Gmden!A499</f>
        <v>31101</v>
      </c>
      <c r="B500" s="9">
        <f t="shared" si="35"/>
        <v>3</v>
      </c>
      <c r="C500" s="9">
        <f t="shared" si="36"/>
        <v>0</v>
      </c>
      <c r="D500" s="7" t="str">
        <f>Gmden!D499</f>
        <v>Altenburg</v>
      </c>
      <c r="E500" s="8">
        <f>Gmden!E499</f>
        <v>796</v>
      </c>
      <c r="F500" s="40">
        <f>Gmden!N499</f>
        <v>0</v>
      </c>
      <c r="G500" s="8">
        <f t="shared" si="37"/>
        <v>0</v>
      </c>
      <c r="H500" s="25">
        <f>ROUND(Anteile!$B$29/'Abs3'!$G$2107*'Abs3'!G500,0)</f>
        <v>0</v>
      </c>
      <c r="I500" s="40">
        <f>Gmden!O499</f>
        <v>0</v>
      </c>
      <c r="J500" s="8">
        <f t="shared" si="38"/>
        <v>0</v>
      </c>
      <c r="K500" s="25">
        <f>ROUND(Anteile!$B$30/'Abs3'!$J$2107*'Abs3'!J500,0)</f>
        <v>0</v>
      </c>
      <c r="L500" s="8">
        <f>Gmden!M499</f>
        <v>700391.53940873675</v>
      </c>
      <c r="M500" s="8">
        <f ca="1">IF(AND(E500&gt;10000,Gmden!J499=500,Gmden!K499=500),MAX(0,OFFSET('Fk Abs3'!$E$7,'Abs3'!C500,0)*0.95*E500-L500),0)</f>
        <v>0</v>
      </c>
      <c r="N500" s="25">
        <f ca="1">ROUND(Anteile!$B$31/'Abs3'!$M$2107*'Abs3'!M500,0)</f>
        <v>0</v>
      </c>
      <c r="O500" s="27"/>
      <c r="P500" s="25">
        <f t="shared" ca="1" si="39"/>
        <v>0</v>
      </c>
    </row>
    <row r="501" spans="1:16" x14ac:dyDescent="0.25">
      <c r="A501" s="9">
        <f>Gmden!A500</f>
        <v>31102</v>
      </c>
      <c r="B501" s="9">
        <f t="shared" si="35"/>
        <v>3</v>
      </c>
      <c r="C501" s="9">
        <f t="shared" si="36"/>
        <v>0</v>
      </c>
      <c r="D501" s="7" t="str">
        <f>Gmden!D500</f>
        <v>Brunn an der Wild</v>
      </c>
      <c r="E501" s="8">
        <f>Gmden!E500</f>
        <v>841</v>
      </c>
      <c r="F501" s="40">
        <f>Gmden!N500</f>
        <v>0</v>
      </c>
      <c r="G501" s="8">
        <f t="shared" si="37"/>
        <v>0</v>
      </c>
      <c r="H501" s="25">
        <f>ROUND(Anteile!$B$29/'Abs3'!$G$2107*'Abs3'!G501,0)</f>
        <v>0</v>
      </c>
      <c r="I501" s="40">
        <f>Gmden!O500</f>
        <v>0</v>
      </c>
      <c r="J501" s="8">
        <f t="shared" si="38"/>
        <v>0</v>
      </c>
      <c r="K501" s="25">
        <f>ROUND(Anteile!$B$30/'Abs3'!$J$2107*'Abs3'!J501,0)</f>
        <v>0</v>
      </c>
      <c r="L501" s="8">
        <f>Gmden!M500</f>
        <v>835812.95323192712</v>
      </c>
      <c r="M501" s="8">
        <f ca="1">IF(AND(E501&gt;10000,Gmden!J500=500,Gmden!K500=500),MAX(0,OFFSET('Fk Abs3'!$E$7,'Abs3'!C501,0)*0.95*E501-L501),0)</f>
        <v>0</v>
      </c>
      <c r="N501" s="25">
        <f ca="1">ROUND(Anteile!$B$31/'Abs3'!$M$2107*'Abs3'!M501,0)</f>
        <v>0</v>
      </c>
      <c r="O501" s="27"/>
      <c r="P501" s="25">
        <f t="shared" ca="1" si="39"/>
        <v>0</v>
      </c>
    </row>
    <row r="502" spans="1:16" x14ac:dyDescent="0.25">
      <c r="A502" s="9">
        <f>Gmden!A501</f>
        <v>31103</v>
      </c>
      <c r="B502" s="9">
        <f t="shared" si="35"/>
        <v>3</v>
      </c>
      <c r="C502" s="9">
        <f t="shared" si="36"/>
        <v>0</v>
      </c>
      <c r="D502" s="7" t="str">
        <f>Gmden!D501</f>
        <v>Burgschleinitz-Kühnring</v>
      </c>
      <c r="E502" s="8">
        <f>Gmden!E501</f>
        <v>1361</v>
      </c>
      <c r="F502" s="40">
        <f>Gmden!N501</f>
        <v>0</v>
      </c>
      <c r="G502" s="8">
        <f t="shared" si="37"/>
        <v>0</v>
      </c>
      <c r="H502" s="25">
        <f>ROUND(Anteile!$B$29/'Abs3'!$G$2107*'Abs3'!G502,0)</f>
        <v>0</v>
      </c>
      <c r="I502" s="40">
        <f>Gmden!O501</f>
        <v>0</v>
      </c>
      <c r="J502" s="8">
        <f t="shared" si="38"/>
        <v>0</v>
      </c>
      <c r="K502" s="25">
        <f>ROUND(Anteile!$B$30/'Abs3'!$J$2107*'Abs3'!J502,0)</f>
        <v>0</v>
      </c>
      <c r="L502" s="8">
        <f>Gmden!M501</f>
        <v>1221596.9333596679</v>
      </c>
      <c r="M502" s="8">
        <f ca="1">IF(AND(E502&gt;10000,Gmden!J501=500,Gmden!K501=500),MAX(0,OFFSET('Fk Abs3'!$E$7,'Abs3'!C502,0)*0.95*E502-L502),0)</f>
        <v>0</v>
      </c>
      <c r="N502" s="25">
        <f ca="1">ROUND(Anteile!$B$31/'Abs3'!$M$2107*'Abs3'!M502,0)</f>
        <v>0</v>
      </c>
      <c r="O502" s="27"/>
      <c r="P502" s="25">
        <f t="shared" ca="1" si="39"/>
        <v>0</v>
      </c>
    </row>
    <row r="503" spans="1:16" x14ac:dyDescent="0.25">
      <c r="A503" s="9">
        <f>Gmden!A502</f>
        <v>31104</v>
      </c>
      <c r="B503" s="9">
        <f t="shared" si="35"/>
        <v>3</v>
      </c>
      <c r="C503" s="9">
        <f t="shared" si="36"/>
        <v>0</v>
      </c>
      <c r="D503" s="7" t="str">
        <f>Gmden!D502</f>
        <v>Drosendorf-Zissersdorf</v>
      </c>
      <c r="E503" s="8">
        <f>Gmden!E502</f>
        <v>1215</v>
      </c>
      <c r="F503" s="40">
        <f>Gmden!N502</f>
        <v>0</v>
      </c>
      <c r="G503" s="8">
        <f t="shared" si="37"/>
        <v>0</v>
      </c>
      <c r="H503" s="25">
        <f>ROUND(Anteile!$B$29/'Abs3'!$G$2107*'Abs3'!G503,0)</f>
        <v>0</v>
      </c>
      <c r="I503" s="40">
        <f>Gmden!O502</f>
        <v>0</v>
      </c>
      <c r="J503" s="8">
        <f t="shared" si="38"/>
        <v>0</v>
      </c>
      <c r="K503" s="25">
        <f>ROUND(Anteile!$B$30/'Abs3'!$J$2107*'Abs3'!J503,0)</f>
        <v>0</v>
      </c>
      <c r="L503" s="8">
        <f>Gmden!M502</f>
        <v>1179581.8063562915</v>
      </c>
      <c r="M503" s="8">
        <f ca="1">IF(AND(E503&gt;10000,Gmden!J502=500,Gmden!K502=500),MAX(0,OFFSET('Fk Abs3'!$E$7,'Abs3'!C503,0)*0.95*E503-L503),0)</f>
        <v>0</v>
      </c>
      <c r="N503" s="25">
        <f ca="1">ROUND(Anteile!$B$31/'Abs3'!$M$2107*'Abs3'!M503,0)</f>
        <v>0</v>
      </c>
      <c r="O503" s="27"/>
      <c r="P503" s="25">
        <f t="shared" ca="1" si="39"/>
        <v>0</v>
      </c>
    </row>
    <row r="504" spans="1:16" x14ac:dyDescent="0.25">
      <c r="A504" s="9">
        <f>Gmden!A503</f>
        <v>31105</v>
      </c>
      <c r="B504" s="9">
        <f t="shared" si="35"/>
        <v>3</v>
      </c>
      <c r="C504" s="9">
        <f t="shared" si="36"/>
        <v>0</v>
      </c>
      <c r="D504" s="7" t="str">
        <f>Gmden!D503</f>
        <v>Eggenburg</v>
      </c>
      <c r="E504" s="8">
        <f>Gmden!E503</f>
        <v>3518</v>
      </c>
      <c r="F504" s="40">
        <f>Gmden!N503</f>
        <v>0</v>
      </c>
      <c r="G504" s="8">
        <f t="shared" si="37"/>
        <v>0</v>
      </c>
      <c r="H504" s="25">
        <f>ROUND(Anteile!$B$29/'Abs3'!$G$2107*'Abs3'!G504,0)</f>
        <v>0</v>
      </c>
      <c r="I504" s="40">
        <f>Gmden!O503</f>
        <v>0</v>
      </c>
      <c r="J504" s="8">
        <f t="shared" si="38"/>
        <v>0</v>
      </c>
      <c r="K504" s="25">
        <f>ROUND(Anteile!$B$30/'Abs3'!$J$2107*'Abs3'!J504,0)</f>
        <v>0</v>
      </c>
      <c r="L504" s="8">
        <f>Gmden!M503</f>
        <v>4075207.4277383122</v>
      </c>
      <c r="M504" s="8">
        <f ca="1">IF(AND(E504&gt;10000,Gmden!J503=500,Gmden!K503=500),MAX(0,OFFSET('Fk Abs3'!$E$7,'Abs3'!C504,0)*0.95*E504-L504),0)</f>
        <v>0</v>
      </c>
      <c r="N504" s="25">
        <f ca="1">ROUND(Anteile!$B$31/'Abs3'!$M$2107*'Abs3'!M504,0)</f>
        <v>0</v>
      </c>
      <c r="O504" s="27"/>
      <c r="P504" s="25">
        <f t="shared" ca="1" si="39"/>
        <v>0</v>
      </c>
    </row>
    <row r="505" spans="1:16" x14ac:dyDescent="0.25">
      <c r="A505" s="9">
        <f>Gmden!A504</f>
        <v>31106</v>
      </c>
      <c r="B505" s="9">
        <f t="shared" si="35"/>
        <v>3</v>
      </c>
      <c r="C505" s="9">
        <f t="shared" si="36"/>
        <v>0</v>
      </c>
      <c r="D505" s="7" t="str">
        <f>Gmden!D504</f>
        <v>Gars am Kamp</v>
      </c>
      <c r="E505" s="8">
        <f>Gmden!E504</f>
        <v>3528</v>
      </c>
      <c r="F505" s="40">
        <f>Gmden!N504</f>
        <v>0</v>
      </c>
      <c r="G505" s="8">
        <f t="shared" si="37"/>
        <v>0</v>
      </c>
      <c r="H505" s="25">
        <f>ROUND(Anteile!$B$29/'Abs3'!$G$2107*'Abs3'!G505,0)</f>
        <v>0</v>
      </c>
      <c r="I505" s="40">
        <f>Gmden!O504</f>
        <v>0</v>
      </c>
      <c r="J505" s="8">
        <f t="shared" si="38"/>
        <v>0</v>
      </c>
      <c r="K505" s="25">
        <f>ROUND(Anteile!$B$30/'Abs3'!$J$2107*'Abs3'!J505,0)</f>
        <v>0</v>
      </c>
      <c r="L505" s="8">
        <f>Gmden!M504</f>
        <v>4035072.2508300478</v>
      </c>
      <c r="M505" s="8">
        <f ca="1">IF(AND(E505&gt;10000,Gmden!J504=500,Gmden!K504=500),MAX(0,OFFSET('Fk Abs3'!$E$7,'Abs3'!C505,0)*0.95*E505-L505),0)</f>
        <v>0</v>
      </c>
      <c r="N505" s="25">
        <f ca="1">ROUND(Anteile!$B$31/'Abs3'!$M$2107*'Abs3'!M505,0)</f>
        <v>0</v>
      </c>
      <c r="O505" s="27"/>
      <c r="P505" s="25">
        <f t="shared" ca="1" si="39"/>
        <v>0</v>
      </c>
    </row>
    <row r="506" spans="1:16" x14ac:dyDescent="0.25">
      <c r="A506" s="9">
        <f>Gmden!A505</f>
        <v>31107</v>
      </c>
      <c r="B506" s="9">
        <f t="shared" si="35"/>
        <v>3</v>
      </c>
      <c r="C506" s="9">
        <f t="shared" si="36"/>
        <v>0</v>
      </c>
      <c r="D506" s="7" t="str">
        <f>Gmden!D505</f>
        <v>Geras</v>
      </c>
      <c r="E506" s="8">
        <f>Gmden!E505</f>
        <v>1365</v>
      </c>
      <c r="F506" s="40">
        <f>Gmden!N505</f>
        <v>0</v>
      </c>
      <c r="G506" s="8">
        <f t="shared" si="37"/>
        <v>0</v>
      </c>
      <c r="H506" s="25">
        <f>ROUND(Anteile!$B$29/'Abs3'!$G$2107*'Abs3'!G506,0)</f>
        <v>0</v>
      </c>
      <c r="I506" s="40">
        <f>Gmden!O505</f>
        <v>0</v>
      </c>
      <c r="J506" s="8">
        <f t="shared" si="38"/>
        <v>0</v>
      </c>
      <c r="K506" s="25">
        <f>ROUND(Anteile!$B$30/'Abs3'!$J$2107*'Abs3'!J506,0)</f>
        <v>0</v>
      </c>
      <c r="L506" s="8">
        <f>Gmden!M505</f>
        <v>1361874.9213467087</v>
      </c>
      <c r="M506" s="8">
        <f ca="1">IF(AND(E506&gt;10000,Gmden!J505=500,Gmden!K505=500),MAX(0,OFFSET('Fk Abs3'!$E$7,'Abs3'!C506,0)*0.95*E506-L506),0)</f>
        <v>0</v>
      </c>
      <c r="N506" s="25">
        <f ca="1">ROUND(Anteile!$B$31/'Abs3'!$M$2107*'Abs3'!M506,0)</f>
        <v>0</v>
      </c>
      <c r="O506" s="27"/>
      <c r="P506" s="25">
        <f t="shared" ca="1" si="39"/>
        <v>0</v>
      </c>
    </row>
    <row r="507" spans="1:16" x14ac:dyDescent="0.25">
      <c r="A507" s="9">
        <f>Gmden!A506</f>
        <v>31109</v>
      </c>
      <c r="B507" s="9">
        <f t="shared" si="35"/>
        <v>3</v>
      </c>
      <c r="C507" s="9">
        <f t="shared" si="36"/>
        <v>0</v>
      </c>
      <c r="D507" s="7" t="str">
        <f>Gmden!D506</f>
        <v>Horn</v>
      </c>
      <c r="E507" s="8">
        <f>Gmden!E506</f>
        <v>6448</v>
      </c>
      <c r="F507" s="40">
        <f>Gmden!N506</f>
        <v>0</v>
      </c>
      <c r="G507" s="8">
        <f t="shared" si="37"/>
        <v>0</v>
      </c>
      <c r="H507" s="25">
        <f>ROUND(Anteile!$B$29/'Abs3'!$G$2107*'Abs3'!G507,0)</f>
        <v>0</v>
      </c>
      <c r="I507" s="40">
        <f>Gmden!O506</f>
        <v>0</v>
      </c>
      <c r="J507" s="8">
        <f t="shared" si="38"/>
        <v>0</v>
      </c>
      <c r="K507" s="25">
        <f>ROUND(Anteile!$B$30/'Abs3'!$J$2107*'Abs3'!J507,0)</f>
        <v>0</v>
      </c>
      <c r="L507" s="8">
        <f>Gmden!M506</f>
        <v>8558143.5274720415</v>
      </c>
      <c r="M507" s="8">
        <f ca="1">IF(AND(E507&gt;10000,Gmden!J506=500,Gmden!K506=500),MAX(0,OFFSET('Fk Abs3'!$E$7,'Abs3'!C507,0)*0.95*E507-L507),0)</f>
        <v>0</v>
      </c>
      <c r="N507" s="25">
        <f ca="1">ROUND(Anteile!$B$31/'Abs3'!$M$2107*'Abs3'!M507,0)</f>
        <v>0</v>
      </c>
      <c r="O507" s="27"/>
      <c r="P507" s="25">
        <f t="shared" ca="1" si="39"/>
        <v>0</v>
      </c>
    </row>
    <row r="508" spans="1:16" x14ac:dyDescent="0.25">
      <c r="A508" s="9">
        <f>Gmden!A507</f>
        <v>31110</v>
      </c>
      <c r="B508" s="9">
        <f t="shared" si="35"/>
        <v>3</v>
      </c>
      <c r="C508" s="9">
        <f t="shared" si="36"/>
        <v>0</v>
      </c>
      <c r="D508" s="7" t="str">
        <f>Gmden!D507</f>
        <v>Irnfritz-Messern</v>
      </c>
      <c r="E508" s="8">
        <f>Gmden!E507</f>
        <v>1436</v>
      </c>
      <c r="F508" s="40">
        <f>Gmden!N507</f>
        <v>0</v>
      </c>
      <c r="G508" s="8">
        <f t="shared" si="37"/>
        <v>0</v>
      </c>
      <c r="H508" s="25">
        <f>ROUND(Anteile!$B$29/'Abs3'!$G$2107*'Abs3'!G508,0)</f>
        <v>0</v>
      </c>
      <c r="I508" s="40">
        <f>Gmden!O507</f>
        <v>0</v>
      </c>
      <c r="J508" s="8">
        <f t="shared" si="38"/>
        <v>0</v>
      </c>
      <c r="K508" s="25">
        <f>ROUND(Anteile!$B$30/'Abs3'!$J$2107*'Abs3'!J508,0)</f>
        <v>0</v>
      </c>
      <c r="L508" s="8">
        <f>Gmden!M507</f>
        <v>1332439.7774283015</v>
      </c>
      <c r="M508" s="8">
        <f ca="1">IF(AND(E508&gt;10000,Gmden!J507=500,Gmden!K507=500),MAX(0,OFFSET('Fk Abs3'!$E$7,'Abs3'!C508,0)*0.95*E508-L508),0)</f>
        <v>0</v>
      </c>
      <c r="N508" s="25">
        <f ca="1">ROUND(Anteile!$B$31/'Abs3'!$M$2107*'Abs3'!M508,0)</f>
        <v>0</v>
      </c>
      <c r="O508" s="27"/>
      <c r="P508" s="25">
        <f t="shared" ca="1" si="39"/>
        <v>0</v>
      </c>
    </row>
    <row r="509" spans="1:16" x14ac:dyDescent="0.25">
      <c r="A509" s="9">
        <f>Gmden!A508</f>
        <v>31111</v>
      </c>
      <c r="B509" s="9">
        <f t="shared" si="35"/>
        <v>3</v>
      </c>
      <c r="C509" s="9">
        <f t="shared" si="36"/>
        <v>0</v>
      </c>
      <c r="D509" s="7" t="str">
        <f>Gmden!D508</f>
        <v>Japons</v>
      </c>
      <c r="E509" s="8">
        <f>Gmden!E508</f>
        <v>733</v>
      </c>
      <c r="F509" s="40">
        <f>Gmden!N508</f>
        <v>0</v>
      </c>
      <c r="G509" s="8">
        <f t="shared" si="37"/>
        <v>0</v>
      </c>
      <c r="H509" s="25">
        <f>ROUND(Anteile!$B$29/'Abs3'!$G$2107*'Abs3'!G509,0)</f>
        <v>0</v>
      </c>
      <c r="I509" s="40">
        <f>Gmden!O508</f>
        <v>0</v>
      </c>
      <c r="J509" s="8">
        <f t="shared" si="38"/>
        <v>0</v>
      </c>
      <c r="K509" s="25">
        <f>ROUND(Anteile!$B$30/'Abs3'!$J$2107*'Abs3'!J509,0)</f>
        <v>0</v>
      </c>
      <c r="L509" s="8">
        <f>Gmden!M508</f>
        <v>618640.75489767001</v>
      </c>
      <c r="M509" s="8">
        <f ca="1">IF(AND(E509&gt;10000,Gmden!J508=500,Gmden!K508=500),MAX(0,OFFSET('Fk Abs3'!$E$7,'Abs3'!C509,0)*0.95*E509-L509),0)</f>
        <v>0</v>
      </c>
      <c r="N509" s="25">
        <f ca="1">ROUND(Anteile!$B$31/'Abs3'!$M$2107*'Abs3'!M509,0)</f>
        <v>0</v>
      </c>
      <c r="O509" s="27"/>
      <c r="P509" s="25">
        <f t="shared" ca="1" si="39"/>
        <v>0</v>
      </c>
    </row>
    <row r="510" spans="1:16" x14ac:dyDescent="0.25">
      <c r="A510" s="9">
        <f>Gmden!A509</f>
        <v>31113</v>
      </c>
      <c r="B510" s="9">
        <f t="shared" si="35"/>
        <v>3</v>
      </c>
      <c r="C510" s="9">
        <f t="shared" si="36"/>
        <v>0</v>
      </c>
      <c r="D510" s="7" t="str">
        <f>Gmden!D509</f>
        <v>Langau</v>
      </c>
      <c r="E510" s="8">
        <f>Gmden!E509</f>
        <v>666</v>
      </c>
      <c r="F510" s="40">
        <f>Gmden!N509</f>
        <v>0</v>
      </c>
      <c r="G510" s="8">
        <f t="shared" si="37"/>
        <v>0</v>
      </c>
      <c r="H510" s="25">
        <f>ROUND(Anteile!$B$29/'Abs3'!$G$2107*'Abs3'!G510,0)</f>
        <v>0</v>
      </c>
      <c r="I510" s="40">
        <f>Gmden!O509</f>
        <v>0</v>
      </c>
      <c r="J510" s="8">
        <f t="shared" si="38"/>
        <v>0</v>
      </c>
      <c r="K510" s="25">
        <f>ROUND(Anteile!$B$30/'Abs3'!$J$2107*'Abs3'!J510,0)</f>
        <v>0</v>
      </c>
      <c r="L510" s="8">
        <f>Gmden!M509</f>
        <v>622758.90637424192</v>
      </c>
      <c r="M510" s="8">
        <f ca="1">IF(AND(E510&gt;10000,Gmden!J509=500,Gmden!K509=500),MAX(0,OFFSET('Fk Abs3'!$E$7,'Abs3'!C510,0)*0.95*E510-L510),0)</f>
        <v>0</v>
      </c>
      <c r="N510" s="25">
        <f ca="1">ROUND(Anteile!$B$31/'Abs3'!$M$2107*'Abs3'!M510,0)</f>
        <v>0</v>
      </c>
      <c r="O510" s="27"/>
      <c r="P510" s="25">
        <f t="shared" ca="1" si="39"/>
        <v>0</v>
      </c>
    </row>
    <row r="511" spans="1:16" x14ac:dyDescent="0.25">
      <c r="A511" s="9">
        <f>Gmden!A510</f>
        <v>31114</v>
      </c>
      <c r="B511" s="9">
        <f t="shared" si="35"/>
        <v>3</v>
      </c>
      <c r="C511" s="9">
        <f t="shared" si="36"/>
        <v>0</v>
      </c>
      <c r="D511" s="7" t="str">
        <f>Gmden!D510</f>
        <v>Meiseldorf</v>
      </c>
      <c r="E511" s="8">
        <f>Gmden!E510</f>
        <v>885</v>
      </c>
      <c r="F511" s="40">
        <f>Gmden!N510</f>
        <v>0</v>
      </c>
      <c r="G511" s="8">
        <f t="shared" si="37"/>
        <v>0</v>
      </c>
      <c r="H511" s="25">
        <f>ROUND(Anteile!$B$29/'Abs3'!$G$2107*'Abs3'!G511,0)</f>
        <v>0</v>
      </c>
      <c r="I511" s="40">
        <f>Gmden!O510</f>
        <v>0</v>
      </c>
      <c r="J511" s="8">
        <f t="shared" si="38"/>
        <v>0</v>
      </c>
      <c r="K511" s="25">
        <f>ROUND(Anteile!$B$30/'Abs3'!$J$2107*'Abs3'!J511,0)</f>
        <v>0</v>
      </c>
      <c r="L511" s="8">
        <f>Gmden!M510</f>
        <v>821305.12254192552</v>
      </c>
      <c r="M511" s="8">
        <f ca="1">IF(AND(E511&gt;10000,Gmden!J510=500,Gmden!K510=500),MAX(0,OFFSET('Fk Abs3'!$E$7,'Abs3'!C511,0)*0.95*E511-L511),0)</f>
        <v>0</v>
      </c>
      <c r="N511" s="25">
        <f ca="1">ROUND(Anteile!$B$31/'Abs3'!$M$2107*'Abs3'!M511,0)</f>
        <v>0</v>
      </c>
      <c r="O511" s="27"/>
      <c r="P511" s="25">
        <f t="shared" ca="1" si="39"/>
        <v>0</v>
      </c>
    </row>
    <row r="512" spans="1:16" x14ac:dyDescent="0.25">
      <c r="A512" s="9">
        <f>Gmden!A511</f>
        <v>31117</v>
      </c>
      <c r="B512" s="9">
        <f t="shared" si="35"/>
        <v>3</v>
      </c>
      <c r="C512" s="9">
        <f t="shared" si="36"/>
        <v>0</v>
      </c>
      <c r="D512" s="7" t="str">
        <f>Gmden!D511</f>
        <v>Pernegg</v>
      </c>
      <c r="E512" s="8">
        <f>Gmden!E511</f>
        <v>714</v>
      </c>
      <c r="F512" s="40">
        <f>Gmden!N511</f>
        <v>0</v>
      </c>
      <c r="G512" s="8">
        <f t="shared" si="37"/>
        <v>0</v>
      </c>
      <c r="H512" s="25">
        <f>ROUND(Anteile!$B$29/'Abs3'!$G$2107*'Abs3'!G512,0)</f>
        <v>0</v>
      </c>
      <c r="I512" s="40">
        <f>Gmden!O511</f>
        <v>0</v>
      </c>
      <c r="J512" s="8">
        <f t="shared" si="38"/>
        <v>0</v>
      </c>
      <c r="K512" s="25">
        <f>ROUND(Anteile!$B$30/'Abs3'!$J$2107*'Abs3'!J512,0)</f>
        <v>0</v>
      </c>
      <c r="L512" s="8">
        <f>Gmden!M511</f>
        <v>639701.11503910541</v>
      </c>
      <c r="M512" s="8">
        <f ca="1">IF(AND(E512&gt;10000,Gmden!J511=500,Gmden!K511=500),MAX(0,OFFSET('Fk Abs3'!$E$7,'Abs3'!C512,0)*0.95*E512-L512),0)</f>
        <v>0</v>
      </c>
      <c r="N512" s="25">
        <f ca="1">ROUND(Anteile!$B$31/'Abs3'!$M$2107*'Abs3'!M512,0)</f>
        <v>0</v>
      </c>
      <c r="O512" s="27"/>
      <c r="P512" s="25">
        <f t="shared" ca="1" si="39"/>
        <v>0</v>
      </c>
    </row>
    <row r="513" spans="1:16" x14ac:dyDescent="0.25">
      <c r="A513" s="9">
        <f>Gmden!A512</f>
        <v>31119</v>
      </c>
      <c r="B513" s="9">
        <f t="shared" si="35"/>
        <v>3</v>
      </c>
      <c r="C513" s="9">
        <f t="shared" si="36"/>
        <v>0</v>
      </c>
      <c r="D513" s="7" t="str">
        <f>Gmden!D512</f>
        <v>Röhrenbach</v>
      </c>
      <c r="E513" s="8">
        <f>Gmden!E512</f>
        <v>533</v>
      </c>
      <c r="F513" s="40">
        <f>Gmden!N512</f>
        <v>0</v>
      </c>
      <c r="G513" s="8">
        <f t="shared" si="37"/>
        <v>0</v>
      </c>
      <c r="H513" s="25">
        <f>ROUND(Anteile!$B$29/'Abs3'!$G$2107*'Abs3'!G513,0)</f>
        <v>0</v>
      </c>
      <c r="I513" s="40">
        <f>Gmden!O512</f>
        <v>0</v>
      </c>
      <c r="J513" s="8">
        <f t="shared" si="38"/>
        <v>0</v>
      </c>
      <c r="K513" s="25">
        <f>ROUND(Anteile!$B$30/'Abs3'!$J$2107*'Abs3'!J513,0)</f>
        <v>0</v>
      </c>
      <c r="L513" s="8">
        <f>Gmden!M512</f>
        <v>453269.31108159752</v>
      </c>
      <c r="M513" s="8">
        <f ca="1">IF(AND(E513&gt;10000,Gmden!J512=500,Gmden!K512=500),MAX(0,OFFSET('Fk Abs3'!$E$7,'Abs3'!C513,0)*0.95*E513-L513),0)</f>
        <v>0</v>
      </c>
      <c r="N513" s="25">
        <f ca="1">ROUND(Anteile!$B$31/'Abs3'!$M$2107*'Abs3'!M513,0)</f>
        <v>0</v>
      </c>
      <c r="O513" s="27"/>
      <c r="P513" s="25">
        <f t="shared" ca="1" si="39"/>
        <v>0</v>
      </c>
    </row>
    <row r="514" spans="1:16" x14ac:dyDescent="0.25">
      <c r="A514" s="9">
        <f>Gmden!A513</f>
        <v>31120</v>
      </c>
      <c r="B514" s="9">
        <f t="shared" si="35"/>
        <v>3</v>
      </c>
      <c r="C514" s="9">
        <f t="shared" si="36"/>
        <v>0</v>
      </c>
      <c r="D514" s="7" t="str">
        <f>Gmden!D513</f>
        <v>Röschitz</v>
      </c>
      <c r="E514" s="8">
        <f>Gmden!E513</f>
        <v>1031</v>
      </c>
      <c r="F514" s="40">
        <f>Gmden!N513</f>
        <v>0</v>
      </c>
      <c r="G514" s="8">
        <f t="shared" si="37"/>
        <v>0</v>
      </c>
      <c r="H514" s="25">
        <f>ROUND(Anteile!$B$29/'Abs3'!$G$2107*'Abs3'!G514,0)</f>
        <v>0</v>
      </c>
      <c r="I514" s="40">
        <f>Gmden!O513</f>
        <v>0</v>
      </c>
      <c r="J514" s="8">
        <f t="shared" si="38"/>
        <v>0</v>
      </c>
      <c r="K514" s="25">
        <f>ROUND(Anteile!$B$30/'Abs3'!$J$2107*'Abs3'!J514,0)</f>
        <v>0</v>
      </c>
      <c r="L514" s="8">
        <f>Gmden!M513</f>
        <v>934983.45124930923</v>
      </c>
      <c r="M514" s="8">
        <f ca="1">IF(AND(E514&gt;10000,Gmden!J513=500,Gmden!K513=500),MAX(0,OFFSET('Fk Abs3'!$E$7,'Abs3'!C514,0)*0.95*E514-L514),0)</f>
        <v>0</v>
      </c>
      <c r="N514" s="25">
        <f ca="1">ROUND(Anteile!$B$31/'Abs3'!$M$2107*'Abs3'!M514,0)</f>
        <v>0</v>
      </c>
      <c r="O514" s="27"/>
      <c r="P514" s="25">
        <f t="shared" ca="1" si="39"/>
        <v>0</v>
      </c>
    </row>
    <row r="515" spans="1:16" x14ac:dyDescent="0.25">
      <c r="A515" s="9">
        <f>Gmden!A514</f>
        <v>31121</v>
      </c>
      <c r="B515" s="9">
        <f t="shared" si="35"/>
        <v>3</v>
      </c>
      <c r="C515" s="9">
        <f t="shared" si="36"/>
        <v>0</v>
      </c>
      <c r="D515" s="7" t="str">
        <f>Gmden!D514</f>
        <v>Rosenburg-Mold</v>
      </c>
      <c r="E515" s="8">
        <f>Gmden!E514</f>
        <v>816</v>
      </c>
      <c r="F515" s="40">
        <f>Gmden!N514</f>
        <v>0</v>
      </c>
      <c r="G515" s="8">
        <f t="shared" si="37"/>
        <v>0</v>
      </c>
      <c r="H515" s="25">
        <f>ROUND(Anteile!$B$29/'Abs3'!$G$2107*'Abs3'!G515,0)</f>
        <v>0</v>
      </c>
      <c r="I515" s="40">
        <f>Gmden!O514</f>
        <v>0</v>
      </c>
      <c r="J515" s="8">
        <f t="shared" si="38"/>
        <v>0</v>
      </c>
      <c r="K515" s="25">
        <f>ROUND(Anteile!$B$30/'Abs3'!$J$2107*'Abs3'!J515,0)</f>
        <v>0</v>
      </c>
      <c r="L515" s="8">
        <f>Gmden!M514</f>
        <v>950199.27428157302</v>
      </c>
      <c r="M515" s="8">
        <f ca="1">IF(AND(E515&gt;10000,Gmden!J514=500,Gmden!K514=500),MAX(0,OFFSET('Fk Abs3'!$E$7,'Abs3'!C515,0)*0.95*E515-L515),0)</f>
        <v>0</v>
      </c>
      <c r="N515" s="25">
        <f ca="1">ROUND(Anteile!$B$31/'Abs3'!$M$2107*'Abs3'!M515,0)</f>
        <v>0</v>
      </c>
      <c r="O515" s="27"/>
      <c r="P515" s="25">
        <f t="shared" ca="1" si="39"/>
        <v>0</v>
      </c>
    </row>
    <row r="516" spans="1:16" x14ac:dyDescent="0.25">
      <c r="A516" s="9">
        <f>Gmden!A515</f>
        <v>31123</v>
      </c>
      <c r="B516" s="9">
        <f t="shared" si="35"/>
        <v>3</v>
      </c>
      <c r="C516" s="9">
        <f t="shared" si="36"/>
        <v>0</v>
      </c>
      <c r="D516" s="7" t="str">
        <f>Gmden!D515</f>
        <v>St. Bernhard-Frauenhofen</v>
      </c>
      <c r="E516" s="8">
        <f>Gmden!E515</f>
        <v>1262</v>
      </c>
      <c r="F516" s="40">
        <f>Gmden!N515</f>
        <v>0</v>
      </c>
      <c r="G516" s="8">
        <f t="shared" si="37"/>
        <v>0</v>
      </c>
      <c r="H516" s="25">
        <f>ROUND(Anteile!$B$29/'Abs3'!$G$2107*'Abs3'!G516,0)</f>
        <v>0</v>
      </c>
      <c r="I516" s="40">
        <f>Gmden!O515</f>
        <v>0</v>
      </c>
      <c r="J516" s="8">
        <f t="shared" si="38"/>
        <v>0</v>
      </c>
      <c r="K516" s="25">
        <f>ROUND(Anteile!$B$30/'Abs3'!$J$2107*'Abs3'!J516,0)</f>
        <v>0</v>
      </c>
      <c r="L516" s="8">
        <f>Gmden!M515</f>
        <v>1516035.3064299501</v>
      </c>
      <c r="M516" s="8">
        <f ca="1">IF(AND(E516&gt;10000,Gmden!J515=500,Gmden!K515=500),MAX(0,OFFSET('Fk Abs3'!$E$7,'Abs3'!C516,0)*0.95*E516-L516),0)</f>
        <v>0</v>
      </c>
      <c r="N516" s="25">
        <f ca="1">ROUND(Anteile!$B$31/'Abs3'!$M$2107*'Abs3'!M516,0)</f>
        <v>0</v>
      </c>
      <c r="O516" s="27"/>
      <c r="P516" s="25">
        <f t="shared" ca="1" si="39"/>
        <v>0</v>
      </c>
    </row>
    <row r="517" spans="1:16" x14ac:dyDescent="0.25">
      <c r="A517" s="9">
        <f>Gmden!A516</f>
        <v>31124</v>
      </c>
      <c r="B517" s="9">
        <f t="shared" si="35"/>
        <v>3</v>
      </c>
      <c r="C517" s="9">
        <f t="shared" si="36"/>
        <v>0</v>
      </c>
      <c r="D517" s="7" t="str">
        <f>Gmden!D516</f>
        <v>Sigmundsherberg</v>
      </c>
      <c r="E517" s="8">
        <f>Gmden!E516</f>
        <v>1688</v>
      </c>
      <c r="F517" s="40">
        <f>Gmden!N516</f>
        <v>0</v>
      </c>
      <c r="G517" s="8">
        <f t="shared" si="37"/>
        <v>0</v>
      </c>
      <c r="H517" s="25">
        <f>ROUND(Anteile!$B$29/'Abs3'!$G$2107*'Abs3'!G517,0)</f>
        <v>0</v>
      </c>
      <c r="I517" s="40">
        <f>Gmden!O516</f>
        <v>0</v>
      </c>
      <c r="J517" s="8">
        <f t="shared" si="38"/>
        <v>0</v>
      </c>
      <c r="K517" s="25">
        <f>ROUND(Anteile!$B$30/'Abs3'!$J$2107*'Abs3'!J517,0)</f>
        <v>0</v>
      </c>
      <c r="L517" s="8">
        <f>Gmden!M516</f>
        <v>1575641.8647107219</v>
      </c>
      <c r="M517" s="8">
        <f ca="1">IF(AND(E517&gt;10000,Gmden!J516=500,Gmden!K516=500),MAX(0,OFFSET('Fk Abs3'!$E$7,'Abs3'!C517,0)*0.95*E517-L517),0)</f>
        <v>0</v>
      </c>
      <c r="N517" s="25">
        <f ca="1">ROUND(Anteile!$B$31/'Abs3'!$M$2107*'Abs3'!M517,0)</f>
        <v>0</v>
      </c>
      <c r="O517" s="27"/>
      <c r="P517" s="25">
        <f t="shared" ca="1" si="39"/>
        <v>0</v>
      </c>
    </row>
    <row r="518" spans="1:16" x14ac:dyDescent="0.25">
      <c r="A518" s="9">
        <f>Gmden!A517</f>
        <v>31129</v>
      </c>
      <c r="B518" s="9">
        <f t="shared" si="35"/>
        <v>3</v>
      </c>
      <c r="C518" s="9">
        <f t="shared" si="36"/>
        <v>0</v>
      </c>
      <c r="D518" s="7" t="str">
        <f>Gmden!D517</f>
        <v>Weitersfeld</v>
      </c>
      <c r="E518" s="8">
        <f>Gmden!E517</f>
        <v>1616</v>
      </c>
      <c r="F518" s="40">
        <f>Gmden!N517</f>
        <v>0</v>
      </c>
      <c r="G518" s="8">
        <f t="shared" si="37"/>
        <v>0</v>
      </c>
      <c r="H518" s="25">
        <f>ROUND(Anteile!$B$29/'Abs3'!$G$2107*'Abs3'!G518,0)</f>
        <v>0</v>
      </c>
      <c r="I518" s="40">
        <f>Gmden!O517</f>
        <v>0</v>
      </c>
      <c r="J518" s="8">
        <f t="shared" si="38"/>
        <v>0</v>
      </c>
      <c r="K518" s="25">
        <f>ROUND(Anteile!$B$30/'Abs3'!$J$2107*'Abs3'!J518,0)</f>
        <v>0</v>
      </c>
      <c r="L518" s="8">
        <f>Gmden!M517</f>
        <v>1554296.4221914413</v>
      </c>
      <c r="M518" s="8">
        <f ca="1">IF(AND(E518&gt;10000,Gmden!J517=500,Gmden!K517=500),MAX(0,OFFSET('Fk Abs3'!$E$7,'Abs3'!C518,0)*0.95*E518-L518),0)</f>
        <v>0</v>
      </c>
      <c r="N518" s="25">
        <f ca="1">ROUND(Anteile!$B$31/'Abs3'!$M$2107*'Abs3'!M518,0)</f>
        <v>0</v>
      </c>
      <c r="O518" s="27"/>
      <c r="P518" s="25">
        <f t="shared" ca="1" si="39"/>
        <v>0</v>
      </c>
    </row>
    <row r="519" spans="1:16" x14ac:dyDescent="0.25">
      <c r="A519" s="9">
        <f>Gmden!A518</f>
        <v>31130</v>
      </c>
      <c r="B519" s="9">
        <f t="shared" si="35"/>
        <v>3</v>
      </c>
      <c r="C519" s="9">
        <f t="shared" si="36"/>
        <v>0</v>
      </c>
      <c r="D519" s="7" t="str">
        <f>Gmden!D518</f>
        <v>Straning-Grafenberg</v>
      </c>
      <c r="E519" s="8">
        <f>Gmden!E518</f>
        <v>744</v>
      </c>
      <c r="F519" s="40">
        <f>Gmden!N518</f>
        <v>0</v>
      </c>
      <c r="G519" s="8">
        <f t="shared" si="37"/>
        <v>0</v>
      </c>
      <c r="H519" s="25">
        <f>ROUND(Anteile!$B$29/'Abs3'!$G$2107*'Abs3'!G519,0)</f>
        <v>0</v>
      </c>
      <c r="I519" s="40">
        <f>Gmden!O518</f>
        <v>0</v>
      </c>
      <c r="J519" s="8">
        <f t="shared" si="38"/>
        <v>0</v>
      </c>
      <c r="K519" s="25">
        <f>ROUND(Anteile!$B$30/'Abs3'!$J$2107*'Abs3'!J519,0)</f>
        <v>0</v>
      </c>
      <c r="L519" s="8">
        <f>Gmden!M518</f>
        <v>626204.1967688296</v>
      </c>
      <c r="M519" s="8">
        <f ca="1">IF(AND(E519&gt;10000,Gmden!J518=500,Gmden!K518=500),MAX(0,OFFSET('Fk Abs3'!$E$7,'Abs3'!C519,0)*0.95*E519-L519),0)</f>
        <v>0</v>
      </c>
      <c r="N519" s="25">
        <f ca="1">ROUND(Anteile!$B$31/'Abs3'!$M$2107*'Abs3'!M519,0)</f>
        <v>0</v>
      </c>
      <c r="O519" s="27"/>
      <c r="P519" s="25">
        <f t="shared" ca="1" si="39"/>
        <v>0</v>
      </c>
    </row>
    <row r="520" spans="1:16" x14ac:dyDescent="0.25">
      <c r="A520" s="9">
        <f>Gmden!A519</f>
        <v>31201</v>
      </c>
      <c r="B520" s="9">
        <f t="shared" ref="B520:B583" si="40">INT(A520/10000)</f>
        <v>3</v>
      </c>
      <c r="C520" s="9">
        <f t="shared" ref="C520:C583" si="41">IF(E520&lt;=10000,0,IF(E520&lt;=20000,1,IF(E520&lt;=50000,2,3)))</f>
        <v>0</v>
      </c>
      <c r="D520" s="7" t="str">
        <f>Gmden!D519</f>
        <v>Bisamberg</v>
      </c>
      <c r="E520" s="8">
        <f>Gmden!E519</f>
        <v>4566</v>
      </c>
      <c r="F520" s="40">
        <f>Gmden!N519</f>
        <v>0</v>
      </c>
      <c r="G520" s="8">
        <f t="shared" ref="G520:G583" si="42">IF(AND(E520&gt;$G$5,F520=1),E520,0)</f>
        <v>0</v>
      </c>
      <c r="H520" s="25">
        <f>ROUND(Anteile!$B$29/'Abs3'!$G$2107*'Abs3'!G520,0)</f>
        <v>0</v>
      </c>
      <c r="I520" s="40">
        <f>Gmden!O519</f>
        <v>0</v>
      </c>
      <c r="J520" s="8">
        <f t="shared" ref="J520:J583" si="43">IF(I520=1,E520,0)</f>
        <v>0</v>
      </c>
      <c r="K520" s="25">
        <f>ROUND(Anteile!$B$30/'Abs3'!$J$2107*'Abs3'!J520,0)</f>
        <v>0</v>
      </c>
      <c r="L520" s="8">
        <f>Gmden!M519</f>
        <v>4666978.2902287524</v>
      </c>
      <c r="M520" s="8">
        <f ca="1">IF(AND(E520&gt;10000,Gmden!J519=500,Gmden!K519=500),MAX(0,OFFSET('Fk Abs3'!$E$7,'Abs3'!C520,0)*0.95*E520-L520),0)</f>
        <v>0</v>
      </c>
      <c r="N520" s="25">
        <f ca="1">ROUND(Anteile!$B$31/'Abs3'!$M$2107*'Abs3'!M520,0)</f>
        <v>0</v>
      </c>
      <c r="O520" s="27"/>
      <c r="P520" s="25">
        <f t="shared" ref="P520:P583" ca="1" si="44">H520+K520+N520+O520</f>
        <v>0</v>
      </c>
    </row>
    <row r="521" spans="1:16" x14ac:dyDescent="0.25">
      <c r="A521" s="9">
        <f>Gmden!A520</f>
        <v>31202</v>
      </c>
      <c r="B521" s="9">
        <f t="shared" si="40"/>
        <v>3</v>
      </c>
      <c r="C521" s="9">
        <f t="shared" si="41"/>
        <v>0</v>
      </c>
      <c r="D521" s="7" t="str">
        <f>Gmden!D520</f>
        <v>Enzersfeld im Weinviertel</v>
      </c>
      <c r="E521" s="8">
        <f>Gmden!E520</f>
        <v>1674</v>
      </c>
      <c r="F521" s="40">
        <f>Gmden!N520</f>
        <v>0</v>
      </c>
      <c r="G521" s="8">
        <f t="shared" si="42"/>
        <v>0</v>
      </c>
      <c r="H521" s="25">
        <f>ROUND(Anteile!$B$29/'Abs3'!$G$2107*'Abs3'!G521,0)</f>
        <v>0</v>
      </c>
      <c r="I521" s="40">
        <f>Gmden!O520</f>
        <v>0</v>
      </c>
      <c r="J521" s="8">
        <f t="shared" si="43"/>
        <v>0</v>
      </c>
      <c r="K521" s="25">
        <f>ROUND(Anteile!$B$30/'Abs3'!$J$2107*'Abs3'!J521,0)</f>
        <v>0</v>
      </c>
      <c r="L521" s="8">
        <f>Gmden!M520</f>
        <v>1582726.4126453621</v>
      </c>
      <c r="M521" s="8">
        <f ca="1">IF(AND(E521&gt;10000,Gmden!J520=500,Gmden!K520=500),MAX(0,OFFSET('Fk Abs3'!$E$7,'Abs3'!C521,0)*0.95*E521-L521),0)</f>
        <v>0</v>
      </c>
      <c r="N521" s="25">
        <f ca="1">ROUND(Anteile!$B$31/'Abs3'!$M$2107*'Abs3'!M521,0)</f>
        <v>0</v>
      </c>
      <c r="O521" s="27"/>
      <c r="P521" s="25">
        <f t="shared" ca="1" si="44"/>
        <v>0</v>
      </c>
    </row>
    <row r="522" spans="1:16" x14ac:dyDescent="0.25">
      <c r="A522" s="9">
        <f>Gmden!A521</f>
        <v>31203</v>
      </c>
      <c r="B522" s="9">
        <f t="shared" si="40"/>
        <v>3</v>
      </c>
      <c r="C522" s="9">
        <f t="shared" si="41"/>
        <v>0</v>
      </c>
      <c r="D522" s="7" t="str">
        <f>Gmden!D521</f>
        <v>Ernstbrunn</v>
      </c>
      <c r="E522" s="8">
        <f>Gmden!E521</f>
        <v>3110</v>
      </c>
      <c r="F522" s="40">
        <f>Gmden!N521</f>
        <v>0</v>
      </c>
      <c r="G522" s="8">
        <f t="shared" si="42"/>
        <v>0</v>
      </c>
      <c r="H522" s="25">
        <f>ROUND(Anteile!$B$29/'Abs3'!$G$2107*'Abs3'!G522,0)</f>
        <v>0</v>
      </c>
      <c r="I522" s="40">
        <f>Gmden!O521</f>
        <v>0</v>
      </c>
      <c r="J522" s="8">
        <f t="shared" si="43"/>
        <v>0</v>
      </c>
      <c r="K522" s="25">
        <f>ROUND(Anteile!$B$30/'Abs3'!$J$2107*'Abs3'!J522,0)</f>
        <v>0</v>
      </c>
      <c r="L522" s="8">
        <f>Gmden!M521</f>
        <v>3271463.9436891451</v>
      </c>
      <c r="M522" s="8">
        <f ca="1">IF(AND(E522&gt;10000,Gmden!J521=500,Gmden!K521=500),MAX(0,OFFSET('Fk Abs3'!$E$7,'Abs3'!C522,0)*0.95*E522-L522),0)</f>
        <v>0</v>
      </c>
      <c r="N522" s="25">
        <f ca="1">ROUND(Anteile!$B$31/'Abs3'!$M$2107*'Abs3'!M522,0)</f>
        <v>0</v>
      </c>
      <c r="O522" s="27"/>
      <c r="P522" s="25">
        <f t="shared" ca="1" si="44"/>
        <v>0</v>
      </c>
    </row>
    <row r="523" spans="1:16" x14ac:dyDescent="0.25">
      <c r="A523" s="9">
        <f>Gmden!A522</f>
        <v>31204</v>
      </c>
      <c r="B523" s="9">
        <f t="shared" si="40"/>
        <v>3</v>
      </c>
      <c r="C523" s="9">
        <f t="shared" si="41"/>
        <v>0</v>
      </c>
      <c r="D523" s="7" t="str">
        <f>Gmden!D522</f>
        <v>Großmugl</v>
      </c>
      <c r="E523" s="8">
        <f>Gmden!E522</f>
        <v>1577</v>
      </c>
      <c r="F523" s="40">
        <f>Gmden!N522</f>
        <v>0</v>
      </c>
      <c r="G523" s="8">
        <f t="shared" si="42"/>
        <v>0</v>
      </c>
      <c r="H523" s="25">
        <f>ROUND(Anteile!$B$29/'Abs3'!$G$2107*'Abs3'!G523,0)</f>
        <v>0</v>
      </c>
      <c r="I523" s="40">
        <f>Gmden!O522</f>
        <v>0</v>
      </c>
      <c r="J523" s="8">
        <f t="shared" si="43"/>
        <v>0</v>
      </c>
      <c r="K523" s="25">
        <f>ROUND(Anteile!$B$30/'Abs3'!$J$2107*'Abs3'!J523,0)</f>
        <v>0</v>
      </c>
      <c r="L523" s="8">
        <f>Gmden!M522</f>
        <v>1421528.1388396327</v>
      </c>
      <c r="M523" s="8">
        <f ca="1">IF(AND(E523&gt;10000,Gmden!J522=500,Gmden!K522=500),MAX(0,OFFSET('Fk Abs3'!$E$7,'Abs3'!C523,0)*0.95*E523-L523),0)</f>
        <v>0</v>
      </c>
      <c r="N523" s="25">
        <f ca="1">ROUND(Anteile!$B$31/'Abs3'!$M$2107*'Abs3'!M523,0)</f>
        <v>0</v>
      </c>
      <c r="O523" s="27"/>
      <c r="P523" s="25">
        <f t="shared" ca="1" si="44"/>
        <v>0</v>
      </c>
    </row>
    <row r="524" spans="1:16" x14ac:dyDescent="0.25">
      <c r="A524" s="9">
        <f>Gmden!A523</f>
        <v>31205</v>
      </c>
      <c r="B524" s="9">
        <f t="shared" si="40"/>
        <v>3</v>
      </c>
      <c r="C524" s="9">
        <f t="shared" si="41"/>
        <v>0</v>
      </c>
      <c r="D524" s="7" t="str">
        <f>Gmden!D523</f>
        <v>Großrußbach</v>
      </c>
      <c r="E524" s="8">
        <f>Gmden!E523</f>
        <v>2137</v>
      </c>
      <c r="F524" s="40">
        <f>Gmden!N523</f>
        <v>0</v>
      </c>
      <c r="G524" s="8">
        <f t="shared" si="42"/>
        <v>0</v>
      </c>
      <c r="H524" s="25">
        <f>ROUND(Anteile!$B$29/'Abs3'!$G$2107*'Abs3'!G524,0)</f>
        <v>0</v>
      </c>
      <c r="I524" s="40">
        <f>Gmden!O523</f>
        <v>0</v>
      </c>
      <c r="J524" s="8">
        <f t="shared" si="43"/>
        <v>0</v>
      </c>
      <c r="K524" s="25">
        <f>ROUND(Anteile!$B$30/'Abs3'!$J$2107*'Abs3'!J524,0)</f>
        <v>0</v>
      </c>
      <c r="L524" s="8">
        <f>Gmden!M523</f>
        <v>1911348.2378173168</v>
      </c>
      <c r="M524" s="8">
        <f ca="1">IF(AND(E524&gt;10000,Gmden!J523=500,Gmden!K523=500),MAX(0,OFFSET('Fk Abs3'!$E$7,'Abs3'!C524,0)*0.95*E524-L524),0)</f>
        <v>0</v>
      </c>
      <c r="N524" s="25">
        <f ca="1">ROUND(Anteile!$B$31/'Abs3'!$M$2107*'Abs3'!M524,0)</f>
        <v>0</v>
      </c>
      <c r="O524" s="27"/>
      <c r="P524" s="25">
        <f t="shared" ca="1" si="44"/>
        <v>0</v>
      </c>
    </row>
    <row r="525" spans="1:16" x14ac:dyDescent="0.25">
      <c r="A525" s="9">
        <f>Gmden!A524</f>
        <v>31206</v>
      </c>
      <c r="B525" s="9">
        <f t="shared" si="40"/>
        <v>3</v>
      </c>
      <c r="C525" s="9">
        <f t="shared" si="41"/>
        <v>0</v>
      </c>
      <c r="D525" s="7" t="str">
        <f>Gmden!D524</f>
        <v>Hagenbrunn</v>
      </c>
      <c r="E525" s="8">
        <f>Gmden!E524</f>
        <v>2101</v>
      </c>
      <c r="F525" s="40">
        <f>Gmden!N524</f>
        <v>0</v>
      </c>
      <c r="G525" s="8">
        <f t="shared" si="42"/>
        <v>0</v>
      </c>
      <c r="H525" s="25">
        <f>ROUND(Anteile!$B$29/'Abs3'!$G$2107*'Abs3'!G525,0)</f>
        <v>0</v>
      </c>
      <c r="I525" s="40">
        <f>Gmden!O524</f>
        <v>0</v>
      </c>
      <c r="J525" s="8">
        <f t="shared" si="43"/>
        <v>0</v>
      </c>
      <c r="K525" s="25">
        <f>ROUND(Anteile!$B$30/'Abs3'!$J$2107*'Abs3'!J525,0)</f>
        <v>0</v>
      </c>
      <c r="L525" s="8">
        <f>Gmden!M524</f>
        <v>3340070.1053332398</v>
      </c>
      <c r="M525" s="8">
        <f ca="1">IF(AND(E525&gt;10000,Gmden!J524=500,Gmden!K524=500),MAX(0,OFFSET('Fk Abs3'!$E$7,'Abs3'!C525,0)*0.95*E525-L525),0)</f>
        <v>0</v>
      </c>
      <c r="N525" s="25">
        <f ca="1">ROUND(Anteile!$B$31/'Abs3'!$M$2107*'Abs3'!M525,0)</f>
        <v>0</v>
      </c>
      <c r="O525" s="27"/>
      <c r="P525" s="25">
        <f t="shared" ca="1" si="44"/>
        <v>0</v>
      </c>
    </row>
    <row r="526" spans="1:16" x14ac:dyDescent="0.25">
      <c r="A526" s="9">
        <f>Gmden!A525</f>
        <v>31207</v>
      </c>
      <c r="B526" s="9">
        <f t="shared" si="40"/>
        <v>3</v>
      </c>
      <c r="C526" s="9">
        <f t="shared" si="41"/>
        <v>0</v>
      </c>
      <c r="D526" s="7" t="str">
        <f>Gmden!D525</f>
        <v>Harmannsdorf</v>
      </c>
      <c r="E526" s="8">
        <f>Gmden!E525</f>
        <v>3943</v>
      </c>
      <c r="F526" s="40">
        <f>Gmden!N525</f>
        <v>0</v>
      </c>
      <c r="G526" s="8">
        <f t="shared" si="42"/>
        <v>0</v>
      </c>
      <c r="H526" s="25">
        <f>ROUND(Anteile!$B$29/'Abs3'!$G$2107*'Abs3'!G526,0)</f>
        <v>0</v>
      </c>
      <c r="I526" s="40">
        <f>Gmden!O525</f>
        <v>0</v>
      </c>
      <c r="J526" s="8">
        <f t="shared" si="43"/>
        <v>0</v>
      </c>
      <c r="K526" s="25">
        <f>ROUND(Anteile!$B$30/'Abs3'!$J$2107*'Abs3'!J526,0)</f>
        <v>0</v>
      </c>
      <c r="L526" s="8">
        <f>Gmden!M525</f>
        <v>3811838.8042333797</v>
      </c>
      <c r="M526" s="8">
        <f ca="1">IF(AND(E526&gt;10000,Gmden!J525=500,Gmden!K525=500),MAX(0,OFFSET('Fk Abs3'!$E$7,'Abs3'!C526,0)*0.95*E526-L526),0)</f>
        <v>0</v>
      </c>
      <c r="N526" s="25">
        <f ca="1">ROUND(Anteile!$B$31/'Abs3'!$M$2107*'Abs3'!M526,0)</f>
        <v>0</v>
      </c>
      <c r="O526" s="27"/>
      <c r="P526" s="25">
        <f t="shared" ca="1" si="44"/>
        <v>0</v>
      </c>
    </row>
    <row r="527" spans="1:16" x14ac:dyDescent="0.25">
      <c r="A527" s="9">
        <f>Gmden!A526</f>
        <v>31208</v>
      </c>
      <c r="B527" s="9">
        <f t="shared" si="40"/>
        <v>3</v>
      </c>
      <c r="C527" s="9">
        <f t="shared" si="41"/>
        <v>0</v>
      </c>
      <c r="D527" s="7" t="str">
        <f>Gmden!D526</f>
        <v>Hausleiten</v>
      </c>
      <c r="E527" s="8">
        <f>Gmden!E526</f>
        <v>3677</v>
      </c>
      <c r="F527" s="40">
        <f>Gmden!N526</f>
        <v>0</v>
      </c>
      <c r="G527" s="8">
        <f t="shared" si="42"/>
        <v>0</v>
      </c>
      <c r="H527" s="25">
        <f>ROUND(Anteile!$B$29/'Abs3'!$G$2107*'Abs3'!G527,0)</f>
        <v>0</v>
      </c>
      <c r="I527" s="40">
        <f>Gmden!O526</f>
        <v>0</v>
      </c>
      <c r="J527" s="8">
        <f t="shared" si="43"/>
        <v>0</v>
      </c>
      <c r="K527" s="25">
        <f>ROUND(Anteile!$B$30/'Abs3'!$J$2107*'Abs3'!J527,0)</f>
        <v>0</v>
      </c>
      <c r="L527" s="8">
        <f>Gmden!M526</f>
        <v>3438962.5651462423</v>
      </c>
      <c r="M527" s="8">
        <f ca="1">IF(AND(E527&gt;10000,Gmden!J526=500,Gmden!K526=500),MAX(0,OFFSET('Fk Abs3'!$E$7,'Abs3'!C527,0)*0.95*E527-L527),0)</f>
        <v>0</v>
      </c>
      <c r="N527" s="25">
        <f ca="1">ROUND(Anteile!$B$31/'Abs3'!$M$2107*'Abs3'!M527,0)</f>
        <v>0</v>
      </c>
      <c r="O527" s="27"/>
      <c r="P527" s="25">
        <f t="shared" ca="1" si="44"/>
        <v>0</v>
      </c>
    </row>
    <row r="528" spans="1:16" x14ac:dyDescent="0.25">
      <c r="A528" s="9">
        <f>Gmden!A527</f>
        <v>31213</v>
      </c>
      <c r="B528" s="9">
        <f t="shared" si="40"/>
        <v>3</v>
      </c>
      <c r="C528" s="9">
        <f t="shared" si="41"/>
        <v>1</v>
      </c>
      <c r="D528" s="7" t="str">
        <f>Gmden!D527</f>
        <v>Korneuburg</v>
      </c>
      <c r="E528" s="8">
        <f>Gmden!E527</f>
        <v>12544</v>
      </c>
      <c r="F528" s="40">
        <f>Gmden!N527</f>
        <v>0</v>
      </c>
      <c r="G528" s="8">
        <f t="shared" si="42"/>
        <v>0</v>
      </c>
      <c r="H528" s="25">
        <f>ROUND(Anteile!$B$29/'Abs3'!$G$2107*'Abs3'!G528,0)</f>
        <v>0</v>
      </c>
      <c r="I528" s="40">
        <f>Gmden!O527</f>
        <v>0</v>
      </c>
      <c r="J528" s="8">
        <f t="shared" si="43"/>
        <v>0</v>
      </c>
      <c r="K528" s="25">
        <f>ROUND(Anteile!$B$30/'Abs3'!$J$2107*'Abs3'!J528,0)</f>
        <v>0</v>
      </c>
      <c r="L528" s="8">
        <f>Gmden!M527</f>
        <v>17283692.182869308</v>
      </c>
      <c r="M528" s="8">
        <f ca="1">IF(AND(E528&gt;10000,Gmden!J527=500,Gmden!K527=500),MAX(0,OFFSET('Fk Abs3'!$E$7,'Abs3'!C528,0)*0.95*E528-L528),0)</f>
        <v>0</v>
      </c>
      <c r="N528" s="25">
        <f ca="1">ROUND(Anteile!$B$31/'Abs3'!$M$2107*'Abs3'!M528,0)</f>
        <v>0</v>
      </c>
      <c r="O528" s="27"/>
      <c r="P528" s="25">
        <f t="shared" ca="1" si="44"/>
        <v>0</v>
      </c>
    </row>
    <row r="529" spans="1:16" x14ac:dyDescent="0.25">
      <c r="A529" s="9">
        <f>Gmden!A528</f>
        <v>31214</v>
      </c>
      <c r="B529" s="9">
        <f t="shared" si="40"/>
        <v>3</v>
      </c>
      <c r="C529" s="9">
        <f t="shared" si="41"/>
        <v>0</v>
      </c>
      <c r="D529" s="7" t="str">
        <f>Gmden!D528</f>
        <v>Langenzersdorf</v>
      </c>
      <c r="E529" s="8">
        <f>Gmden!E528</f>
        <v>8004</v>
      </c>
      <c r="F529" s="40">
        <f>Gmden!N528</f>
        <v>0</v>
      </c>
      <c r="G529" s="8">
        <f t="shared" si="42"/>
        <v>0</v>
      </c>
      <c r="H529" s="25">
        <f>ROUND(Anteile!$B$29/'Abs3'!$G$2107*'Abs3'!G529,0)</f>
        <v>0</v>
      </c>
      <c r="I529" s="40">
        <f>Gmden!O528</f>
        <v>0</v>
      </c>
      <c r="J529" s="8">
        <f t="shared" si="43"/>
        <v>0</v>
      </c>
      <c r="K529" s="25">
        <f>ROUND(Anteile!$B$30/'Abs3'!$J$2107*'Abs3'!J529,0)</f>
        <v>0</v>
      </c>
      <c r="L529" s="8">
        <f>Gmden!M528</f>
        <v>8891191.8689800091</v>
      </c>
      <c r="M529" s="8">
        <f ca="1">IF(AND(E529&gt;10000,Gmden!J528=500,Gmden!K528=500),MAX(0,OFFSET('Fk Abs3'!$E$7,'Abs3'!C529,0)*0.95*E529-L529),0)</f>
        <v>0</v>
      </c>
      <c r="N529" s="25">
        <f ca="1">ROUND(Anteile!$B$31/'Abs3'!$M$2107*'Abs3'!M529,0)</f>
        <v>0</v>
      </c>
      <c r="O529" s="27"/>
      <c r="P529" s="25">
        <f t="shared" ca="1" si="44"/>
        <v>0</v>
      </c>
    </row>
    <row r="530" spans="1:16" x14ac:dyDescent="0.25">
      <c r="A530" s="9">
        <f>Gmden!A529</f>
        <v>31215</v>
      </c>
      <c r="B530" s="9">
        <f t="shared" si="40"/>
        <v>3</v>
      </c>
      <c r="C530" s="9">
        <f t="shared" si="41"/>
        <v>0</v>
      </c>
      <c r="D530" s="7" t="str">
        <f>Gmden!D529</f>
        <v>Leitzersdorf</v>
      </c>
      <c r="E530" s="8">
        <f>Gmden!E529</f>
        <v>1242</v>
      </c>
      <c r="F530" s="40">
        <f>Gmden!N529</f>
        <v>0</v>
      </c>
      <c r="G530" s="8">
        <f t="shared" si="42"/>
        <v>0</v>
      </c>
      <c r="H530" s="25">
        <f>ROUND(Anteile!$B$29/'Abs3'!$G$2107*'Abs3'!G530,0)</f>
        <v>0</v>
      </c>
      <c r="I530" s="40">
        <f>Gmden!O529</f>
        <v>0</v>
      </c>
      <c r="J530" s="8">
        <f t="shared" si="43"/>
        <v>0</v>
      </c>
      <c r="K530" s="25">
        <f>ROUND(Anteile!$B$30/'Abs3'!$J$2107*'Abs3'!J530,0)</f>
        <v>0</v>
      </c>
      <c r="L530" s="8">
        <f>Gmden!M529</f>
        <v>1104533.0938756526</v>
      </c>
      <c r="M530" s="8">
        <f ca="1">IF(AND(E530&gt;10000,Gmden!J529=500,Gmden!K529=500),MAX(0,OFFSET('Fk Abs3'!$E$7,'Abs3'!C530,0)*0.95*E530-L530),0)</f>
        <v>0</v>
      </c>
      <c r="N530" s="25">
        <f ca="1">ROUND(Anteile!$B$31/'Abs3'!$M$2107*'Abs3'!M530,0)</f>
        <v>0</v>
      </c>
      <c r="O530" s="27"/>
      <c r="P530" s="25">
        <f t="shared" ca="1" si="44"/>
        <v>0</v>
      </c>
    </row>
    <row r="531" spans="1:16" x14ac:dyDescent="0.25">
      <c r="A531" s="9">
        <f>Gmden!A530</f>
        <v>31216</v>
      </c>
      <c r="B531" s="9">
        <f t="shared" si="40"/>
        <v>3</v>
      </c>
      <c r="C531" s="9">
        <f t="shared" si="41"/>
        <v>0</v>
      </c>
      <c r="D531" s="7" t="str">
        <f>Gmden!D530</f>
        <v>Leobendorf</v>
      </c>
      <c r="E531" s="8">
        <f>Gmden!E530</f>
        <v>4854</v>
      </c>
      <c r="F531" s="40">
        <f>Gmden!N530</f>
        <v>0</v>
      </c>
      <c r="G531" s="8">
        <f t="shared" si="42"/>
        <v>0</v>
      </c>
      <c r="H531" s="25">
        <f>ROUND(Anteile!$B$29/'Abs3'!$G$2107*'Abs3'!G531,0)</f>
        <v>0</v>
      </c>
      <c r="I531" s="40">
        <f>Gmden!O530</f>
        <v>0</v>
      </c>
      <c r="J531" s="8">
        <f t="shared" si="43"/>
        <v>0</v>
      </c>
      <c r="K531" s="25">
        <f>ROUND(Anteile!$B$30/'Abs3'!$J$2107*'Abs3'!J531,0)</f>
        <v>0</v>
      </c>
      <c r="L531" s="8">
        <f>Gmden!M530</f>
        <v>6899830.1955176815</v>
      </c>
      <c r="M531" s="8">
        <f ca="1">IF(AND(E531&gt;10000,Gmden!J530=500,Gmden!K530=500),MAX(0,OFFSET('Fk Abs3'!$E$7,'Abs3'!C531,0)*0.95*E531-L531),0)</f>
        <v>0</v>
      </c>
      <c r="N531" s="25">
        <f ca="1">ROUND(Anteile!$B$31/'Abs3'!$M$2107*'Abs3'!M531,0)</f>
        <v>0</v>
      </c>
      <c r="O531" s="27"/>
      <c r="P531" s="25">
        <f t="shared" ca="1" si="44"/>
        <v>0</v>
      </c>
    </row>
    <row r="532" spans="1:16" x14ac:dyDescent="0.25">
      <c r="A532" s="9">
        <f>Gmden!A531</f>
        <v>31224</v>
      </c>
      <c r="B532" s="9">
        <f t="shared" si="40"/>
        <v>3</v>
      </c>
      <c r="C532" s="9">
        <f t="shared" si="41"/>
        <v>0</v>
      </c>
      <c r="D532" s="7" t="str">
        <f>Gmden!D531</f>
        <v>Rußbach</v>
      </c>
      <c r="E532" s="8">
        <f>Gmden!E531</f>
        <v>1400</v>
      </c>
      <c r="F532" s="40">
        <f>Gmden!N531</f>
        <v>0</v>
      </c>
      <c r="G532" s="8">
        <f t="shared" si="42"/>
        <v>0</v>
      </c>
      <c r="H532" s="25">
        <f>ROUND(Anteile!$B$29/'Abs3'!$G$2107*'Abs3'!G532,0)</f>
        <v>0</v>
      </c>
      <c r="I532" s="40">
        <f>Gmden!O531</f>
        <v>0</v>
      </c>
      <c r="J532" s="8">
        <f t="shared" si="43"/>
        <v>0</v>
      </c>
      <c r="K532" s="25">
        <f>ROUND(Anteile!$B$30/'Abs3'!$J$2107*'Abs3'!J532,0)</f>
        <v>0</v>
      </c>
      <c r="L532" s="8">
        <f>Gmden!M531</f>
        <v>1259364.5517410047</v>
      </c>
      <c r="M532" s="8">
        <f ca="1">IF(AND(E532&gt;10000,Gmden!J531=500,Gmden!K531=500),MAX(0,OFFSET('Fk Abs3'!$E$7,'Abs3'!C532,0)*0.95*E532-L532),0)</f>
        <v>0</v>
      </c>
      <c r="N532" s="25">
        <f ca="1">ROUND(Anteile!$B$31/'Abs3'!$M$2107*'Abs3'!M532,0)</f>
        <v>0</v>
      </c>
      <c r="O532" s="27"/>
      <c r="P532" s="25">
        <f t="shared" ca="1" si="44"/>
        <v>0</v>
      </c>
    </row>
    <row r="533" spans="1:16" x14ac:dyDescent="0.25">
      <c r="A533" s="9">
        <f>Gmden!A532</f>
        <v>31226</v>
      </c>
      <c r="B533" s="9">
        <f t="shared" si="40"/>
        <v>3</v>
      </c>
      <c r="C533" s="9">
        <f t="shared" si="41"/>
        <v>0</v>
      </c>
      <c r="D533" s="7" t="str">
        <f>Gmden!D532</f>
        <v>Sierndorf</v>
      </c>
      <c r="E533" s="8">
        <f>Gmden!E532</f>
        <v>3766</v>
      </c>
      <c r="F533" s="40">
        <f>Gmden!N532</f>
        <v>0</v>
      </c>
      <c r="G533" s="8">
        <f t="shared" si="42"/>
        <v>0</v>
      </c>
      <c r="H533" s="25">
        <f>ROUND(Anteile!$B$29/'Abs3'!$G$2107*'Abs3'!G533,0)</f>
        <v>0</v>
      </c>
      <c r="I533" s="40">
        <f>Gmden!O532</f>
        <v>0</v>
      </c>
      <c r="J533" s="8">
        <f t="shared" si="43"/>
        <v>0</v>
      </c>
      <c r="K533" s="25">
        <f>ROUND(Anteile!$B$30/'Abs3'!$J$2107*'Abs3'!J533,0)</f>
        <v>0</v>
      </c>
      <c r="L533" s="8">
        <f>Gmden!M532</f>
        <v>3441562.5381845403</v>
      </c>
      <c r="M533" s="8">
        <f ca="1">IF(AND(E533&gt;10000,Gmden!J532=500,Gmden!K532=500),MAX(0,OFFSET('Fk Abs3'!$E$7,'Abs3'!C533,0)*0.95*E533-L533),0)</f>
        <v>0</v>
      </c>
      <c r="N533" s="25">
        <f ca="1">ROUND(Anteile!$B$31/'Abs3'!$M$2107*'Abs3'!M533,0)</f>
        <v>0</v>
      </c>
      <c r="O533" s="27"/>
      <c r="P533" s="25">
        <f t="shared" ca="1" si="44"/>
        <v>0</v>
      </c>
    </row>
    <row r="534" spans="1:16" x14ac:dyDescent="0.25">
      <c r="A534" s="9">
        <f>Gmden!A533</f>
        <v>31227</v>
      </c>
      <c r="B534" s="9">
        <f t="shared" si="40"/>
        <v>3</v>
      </c>
      <c r="C534" s="9">
        <f t="shared" si="41"/>
        <v>0</v>
      </c>
      <c r="D534" s="7" t="str">
        <f>Gmden!D533</f>
        <v>Spillern</v>
      </c>
      <c r="E534" s="8">
        <f>Gmden!E533</f>
        <v>2138</v>
      </c>
      <c r="F534" s="40">
        <f>Gmden!N533</f>
        <v>0</v>
      </c>
      <c r="G534" s="8">
        <f t="shared" si="42"/>
        <v>0</v>
      </c>
      <c r="H534" s="25">
        <f>ROUND(Anteile!$B$29/'Abs3'!$G$2107*'Abs3'!G534,0)</f>
        <v>0</v>
      </c>
      <c r="I534" s="40">
        <f>Gmden!O533</f>
        <v>0</v>
      </c>
      <c r="J534" s="8">
        <f t="shared" si="43"/>
        <v>0</v>
      </c>
      <c r="K534" s="25">
        <f>ROUND(Anteile!$B$30/'Abs3'!$J$2107*'Abs3'!J534,0)</f>
        <v>0</v>
      </c>
      <c r="L534" s="8">
        <f>Gmden!M533</f>
        <v>2335894.8957675989</v>
      </c>
      <c r="M534" s="8">
        <f ca="1">IF(AND(E534&gt;10000,Gmden!J533=500,Gmden!K533=500),MAX(0,OFFSET('Fk Abs3'!$E$7,'Abs3'!C534,0)*0.95*E534-L534),0)</f>
        <v>0</v>
      </c>
      <c r="N534" s="25">
        <f ca="1">ROUND(Anteile!$B$31/'Abs3'!$M$2107*'Abs3'!M534,0)</f>
        <v>0</v>
      </c>
      <c r="O534" s="27"/>
      <c r="P534" s="25">
        <f t="shared" ca="1" si="44"/>
        <v>0</v>
      </c>
    </row>
    <row r="535" spans="1:16" x14ac:dyDescent="0.25">
      <c r="A535" s="9">
        <f>Gmden!A534</f>
        <v>31228</v>
      </c>
      <c r="B535" s="9">
        <f t="shared" si="40"/>
        <v>3</v>
      </c>
      <c r="C535" s="9">
        <f t="shared" si="41"/>
        <v>0</v>
      </c>
      <c r="D535" s="7" t="str">
        <f>Gmden!D534</f>
        <v>Stetteldorf am Wagram</v>
      </c>
      <c r="E535" s="8">
        <f>Gmden!E534</f>
        <v>1039</v>
      </c>
      <c r="F535" s="40">
        <f>Gmden!N534</f>
        <v>0</v>
      </c>
      <c r="G535" s="8">
        <f t="shared" si="42"/>
        <v>0</v>
      </c>
      <c r="H535" s="25">
        <f>ROUND(Anteile!$B$29/'Abs3'!$G$2107*'Abs3'!G535,0)</f>
        <v>0</v>
      </c>
      <c r="I535" s="40">
        <f>Gmden!O534</f>
        <v>0</v>
      </c>
      <c r="J535" s="8">
        <f t="shared" si="43"/>
        <v>0</v>
      </c>
      <c r="K535" s="25">
        <f>ROUND(Anteile!$B$30/'Abs3'!$J$2107*'Abs3'!J535,0)</f>
        <v>0</v>
      </c>
      <c r="L535" s="8">
        <f>Gmden!M534</f>
        <v>925282.56029066455</v>
      </c>
      <c r="M535" s="8">
        <f ca="1">IF(AND(E535&gt;10000,Gmden!J534=500,Gmden!K534=500),MAX(0,OFFSET('Fk Abs3'!$E$7,'Abs3'!C535,0)*0.95*E535-L535),0)</f>
        <v>0</v>
      </c>
      <c r="N535" s="25">
        <f ca="1">ROUND(Anteile!$B$31/'Abs3'!$M$2107*'Abs3'!M535,0)</f>
        <v>0</v>
      </c>
      <c r="O535" s="27"/>
      <c r="P535" s="25">
        <f t="shared" ca="1" si="44"/>
        <v>0</v>
      </c>
    </row>
    <row r="536" spans="1:16" x14ac:dyDescent="0.25">
      <c r="A536" s="9">
        <f>Gmden!A535</f>
        <v>31229</v>
      </c>
      <c r="B536" s="9">
        <f t="shared" si="40"/>
        <v>3</v>
      </c>
      <c r="C536" s="9">
        <f t="shared" si="41"/>
        <v>0</v>
      </c>
      <c r="D536" s="7" t="str">
        <f>Gmden!D535</f>
        <v>Stetten</v>
      </c>
      <c r="E536" s="8">
        <f>Gmden!E535</f>
        <v>1330</v>
      </c>
      <c r="F536" s="40">
        <f>Gmden!N535</f>
        <v>0</v>
      </c>
      <c r="G536" s="8">
        <f t="shared" si="42"/>
        <v>0</v>
      </c>
      <c r="H536" s="25">
        <f>ROUND(Anteile!$B$29/'Abs3'!$G$2107*'Abs3'!G536,0)</f>
        <v>0</v>
      </c>
      <c r="I536" s="40">
        <f>Gmden!O535</f>
        <v>0</v>
      </c>
      <c r="J536" s="8">
        <f t="shared" si="43"/>
        <v>0</v>
      </c>
      <c r="K536" s="25">
        <f>ROUND(Anteile!$B$30/'Abs3'!$J$2107*'Abs3'!J536,0)</f>
        <v>0</v>
      </c>
      <c r="L536" s="8">
        <f>Gmden!M535</f>
        <v>1515120.2689219895</v>
      </c>
      <c r="M536" s="8">
        <f ca="1">IF(AND(E536&gt;10000,Gmden!J535=500,Gmden!K535=500),MAX(0,OFFSET('Fk Abs3'!$E$7,'Abs3'!C536,0)*0.95*E536-L536),0)</f>
        <v>0</v>
      </c>
      <c r="N536" s="25">
        <f ca="1">ROUND(Anteile!$B$31/'Abs3'!$M$2107*'Abs3'!M536,0)</f>
        <v>0</v>
      </c>
      <c r="O536" s="27"/>
      <c r="P536" s="25">
        <f t="shared" ca="1" si="44"/>
        <v>0</v>
      </c>
    </row>
    <row r="537" spans="1:16" x14ac:dyDescent="0.25">
      <c r="A537" s="9">
        <f>Gmden!A536</f>
        <v>31230</v>
      </c>
      <c r="B537" s="9">
        <f t="shared" si="40"/>
        <v>3</v>
      </c>
      <c r="C537" s="9">
        <f t="shared" si="41"/>
        <v>1</v>
      </c>
      <c r="D537" s="7" t="str">
        <f>Gmden!D536</f>
        <v>Stockerau</v>
      </c>
      <c r="E537" s="8">
        <f>Gmden!E536</f>
        <v>16224</v>
      </c>
      <c r="F537" s="40">
        <f>Gmden!N536</f>
        <v>0</v>
      </c>
      <c r="G537" s="8">
        <f t="shared" si="42"/>
        <v>0</v>
      </c>
      <c r="H537" s="25">
        <f>ROUND(Anteile!$B$29/'Abs3'!$G$2107*'Abs3'!G537,0)</f>
        <v>0</v>
      </c>
      <c r="I537" s="40">
        <f>Gmden!O536</f>
        <v>0</v>
      </c>
      <c r="J537" s="8">
        <f t="shared" si="43"/>
        <v>0</v>
      </c>
      <c r="K537" s="25">
        <f>ROUND(Anteile!$B$30/'Abs3'!$J$2107*'Abs3'!J537,0)</f>
        <v>0</v>
      </c>
      <c r="L537" s="8">
        <f>Gmden!M536</f>
        <v>21425672.350829691</v>
      </c>
      <c r="M537" s="8">
        <f ca="1">IF(AND(E537&gt;10000,Gmden!J536=500,Gmden!K536=500),MAX(0,OFFSET('Fk Abs3'!$E$7,'Abs3'!C537,0)*0.95*E537-L537),0)</f>
        <v>603705.17501761764</v>
      </c>
      <c r="N537" s="25">
        <f ca="1">ROUND(Anteile!$B$31/'Abs3'!$M$2107*'Abs3'!M537,0)</f>
        <v>17330</v>
      </c>
      <c r="O537" s="27"/>
      <c r="P537" s="25">
        <f t="shared" ca="1" si="44"/>
        <v>17330</v>
      </c>
    </row>
    <row r="538" spans="1:16" x14ac:dyDescent="0.25">
      <c r="A538" s="9">
        <f>Gmden!A537</f>
        <v>31234</v>
      </c>
      <c r="B538" s="9">
        <f t="shared" si="40"/>
        <v>3</v>
      </c>
      <c r="C538" s="9">
        <f t="shared" si="41"/>
        <v>0</v>
      </c>
      <c r="D538" s="7" t="str">
        <f>Gmden!D537</f>
        <v>Niederhollabrunn</v>
      </c>
      <c r="E538" s="8">
        <f>Gmden!E537</f>
        <v>1571</v>
      </c>
      <c r="F538" s="40">
        <f>Gmden!N537</f>
        <v>0</v>
      </c>
      <c r="G538" s="8">
        <f t="shared" si="42"/>
        <v>0</v>
      </c>
      <c r="H538" s="25">
        <f>ROUND(Anteile!$B$29/'Abs3'!$G$2107*'Abs3'!G538,0)</f>
        <v>0</v>
      </c>
      <c r="I538" s="40">
        <f>Gmden!O537</f>
        <v>0</v>
      </c>
      <c r="J538" s="8">
        <f t="shared" si="43"/>
        <v>0</v>
      </c>
      <c r="K538" s="25">
        <f>ROUND(Anteile!$B$30/'Abs3'!$J$2107*'Abs3'!J538,0)</f>
        <v>0</v>
      </c>
      <c r="L538" s="8">
        <f>Gmden!M537</f>
        <v>1482621.5997625475</v>
      </c>
      <c r="M538" s="8">
        <f ca="1">IF(AND(E538&gt;10000,Gmden!J537=500,Gmden!K537=500),MAX(0,OFFSET('Fk Abs3'!$E$7,'Abs3'!C538,0)*0.95*E538-L538),0)</f>
        <v>0</v>
      </c>
      <c r="N538" s="25">
        <f ca="1">ROUND(Anteile!$B$31/'Abs3'!$M$2107*'Abs3'!M538,0)</f>
        <v>0</v>
      </c>
      <c r="O538" s="27"/>
      <c r="P538" s="25">
        <f t="shared" ca="1" si="44"/>
        <v>0</v>
      </c>
    </row>
    <row r="539" spans="1:16" x14ac:dyDescent="0.25">
      <c r="A539" s="9">
        <f>Gmden!A538</f>
        <v>31235</v>
      </c>
      <c r="B539" s="9">
        <f t="shared" si="40"/>
        <v>3</v>
      </c>
      <c r="C539" s="9">
        <f t="shared" si="41"/>
        <v>1</v>
      </c>
      <c r="D539" s="7" t="str">
        <f>Gmden!D538</f>
        <v>Gerasdorf bei Wien</v>
      </c>
      <c r="E539" s="8">
        <f>Gmden!E538</f>
        <v>10583</v>
      </c>
      <c r="F539" s="40">
        <f>Gmden!N538</f>
        <v>0</v>
      </c>
      <c r="G539" s="8">
        <f t="shared" si="42"/>
        <v>0</v>
      </c>
      <c r="H539" s="25">
        <f>ROUND(Anteile!$B$29/'Abs3'!$G$2107*'Abs3'!G539,0)</f>
        <v>0</v>
      </c>
      <c r="I539" s="40">
        <f>Gmden!O538</f>
        <v>0</v>
      </c>
      <c r="J539" s="8">
        <f t="shared" si="43"/>
        <v>0</v>
      </c>
      <c r="K539" s="25">
        <f>ROUND(Anteile!$B$30/'Abs3'!$J$2107*'Abs3'!J539,0)</f>
        <v>0</v>
      </c>
      <c r="L539" s="8">
        <f>Gmden!M538</f>
        <v>13937503.378431881</v>
      </c>
      <c r="M539" s="8">
        <f ca="1">IF(AND(E539&gt;10000,Gmden!J538=500,Gmden!K538=500),MAX(0,OFFSET('Fk Abs3'!$E$7,'Abs3'!C539,0)*0.95*E539-L539),0)</f>
        <v>432374.72536755539</v>
      </c>
      <c r="N539" s="25">
        <f ca="1">ROUND(Anteile!$B$31/'Abs3'!$M$2107*'Abs3'!M539,0)</f>
        <v>12411</v>
      </c>
      <c r="O539" s="27"/>
      <c r="P539" s="25">
        <f t="shared" ca="1" si="44"/>
        <v>12411</v>
      </c>
    </row>
    <row r="540" spans="1:16" x14ac:dyDescent="0.25">
      <c r="A540" s="9">
        <f>Gmden!A539</f>
        <v>31301</v>
      </c>
      <c r="B540" s="9">
        <f t="shared" si="40"/>
        <v>3</v>
      </c>
      <c r="C540" s="9">
        <f t="shared" si="41"/>
        <v>0</v>
      </c>
      <c r="D540" s="7" t="str">
        <f>Gmden!D539</f>
        <v>Aggsbach</v>
      </c>
      <c r="E540" s="8">
        <f>Gmden!E539</f>
        <v>672</v>
      </c>
      <c r="F540" s="40">
        <f>Gmden!N539</f>
        <v>0</v>
      </c>
      <c r="G540" s="8">
        <f t="shared" si="42"/>
        <v>0</v>
      </c>
      <c r="H540" s="25">
        <f>ROUND(Anteile!$B$29/'Abs3'!$G$2107*'Abs3'!G540,0)</f>
        <v>0</v>
      </c>
      <c r="I540" s="40">
        <f>Gmden!O539</f>
        <v>0</v>
      </c>
      <c r="J540" s="8">
        <f t="shared" si="43"/>
        <v>0</v>
      </c>
      <c r="K540" s="25">
        <f>ROUND(Anteile!$B$30/'Abs3'!$J$2107*'Abs3'!J540,0)</f>
        <v>0</v>
      </c>
      <c r="L540" s="8">
        <f>Gmden!M539</f>
        <v>588246.60415382276</v>
      </c>
      <c r="M540" s="8">
        <f ca="1">IF(AND(E540&gt;10000,Gmden!J539=500,Gmden!K539=500),MAX(0,OFFSET('Fk Abs3'!$E$7,'Abs3'!C540,0)*0.95*E540-L540),0)</f>
        <v>0</v>
      </c>
      <c r="N540" s="25">
        <f ca="1">ROUND(Anteile!$B$31/'Abs3'!$M$2107*'Abs3'!M540,0)</f>
        <v>0</v>
      </c>
      <c r="O540" s="27"/>
      <c r="P540" s="25">
        <f t="shared" ca="1" si="44"/>
        <v>0</v>
      </c>
    </row>
    <row r="541" spans="1:16" x14ac:dyDescent="0.25">
      <c r="A541" s="9">
        <f>Gmden!A540</f>
        <v>31302</v>
      </c>
      <c r="B541" s="9">
        <f t="shared" si="40"/>
        <v>3</v>
      </c>
      <c r="C541" s="9">
        <f t="shared" si="41"/>
        <v>0</v>
      </c>
      <c r="D541" s="7" t="str">
        <f>Gmden!D540</f>
        <v>Albrechtsberg an der Großen Krems</v>
      </c>
      <c r="E541" s="8">
        <f>Gmden!E540</f>
        <v>1046</v>
      </c>
      <c r="F541" s="40">
        <f>Gmden!N540</f>
        <v>0</v>
      </c>
      <c r="G541" s="8">
        <f t="shared" si="42"/>
        <v>0</v>
      </c>
      <c r="H541" s="25">
        <f>ROUND(Anteile!$B$29/'Abs3'!$G$2107*'Abs3'!G541,0)</f>
        <v>0</v>
      </c>
      <c r="I541" s="40">
        <f>Gmden!O540</f>
        <v>0</v>
      </c>
      <c r="J541" s="8">
        <f t="shared" si="43"/>
        <v>0</v>
      </c>
      <c r="K541" s="25">
        <f>ROUND(Anteile!$B$30/'Abs3'!$J$2107*'Abs3'!J541,0)</f>
        <v>0</v>
      </c>
      <c r="L541" s="8">
        <f>Gmden!M540</f>
        <v>927682.92183958262</v>
      </c>
      <c r="M541" s="8">
        <f ca="1">IF(AND(E541&gt;10000,Gmden!J540=500,Gmden!K540=500),MAX(0,OFFSET('Fk Abs3'!$E$7,'Abs3'!C541,0)*0.95*E541-L541),0)</f>
        <v>0</v>
      </c>
      <c r="N541" s="25">
        <f ca="1">ROUND(Anteile!$B$31/'Abs3'!$M$2107*'Abs3'!M541,0)</f>
        <v>0</v>
      </c>
      <c r="O541" s="27"/>
      <c r="P541" s="25">
        <f t="shared" ca="1" si="44"/>
        <v>0</v>
      </c>
    </row>
    <row r="542" spans="1:16" x14ac:dyDescent="0.25">
      <c r="A542" s="9">
        <f>Gmden!A541</f>
        <v>31303</v>
      </c>
      <c r="B542" s="9">
        <f t="shared" si="40"/>
        <v>3</v>
      </c>
      <c r="C542" s="9">
        <f t="shared" si="41"/>
        <v>0</v>
      </c>
      <c r="D542" s="7" t="str">
        <f>Gmden!D541</f>
        <v>Bergern im Dunkelsteinerwald</v>
      </c>
      <c r="E542" s="8">
        <f>Gmden!E541</f>
        <v>1232</v>
      </c>
      <c r="F542" s="40">
        <f>Gmden!N541</f>
        <v>0</v>
      </c>
      <c r="G542" s="8">
        <f t="shared" si="42"/>
        <v>0</v>
      </c>
      <c r="H542" s="25">
        <f>ROUND(Anteile!$B$29/'Abs3'!$G$2107*'Abs3'!G542,0)</f>
        <v>0</v>
      </c>
      <c r="I542" s="40">
        <f>Gmden!O541</f>
        <v>0</v>
      </c>
      <c r="J542" s="8">
        <f t="shared" si="43"/>
        <v>0</v>
      </c>
      <c r="K542" s="25">
        <f>ROUND(Anteile!$B$30/'Abs3'!$J$2107*'Abs3'!J542,0)</f>
        <v>0</v>
      </c>
      <c r="L542" s="8">
        <f>Gmden!M541</f>
        <v>1087324.5925484076</v>
      </c>
      <c r="M542" s="8">
        <f ca="1">IF(AND(E542&gt;10000,Gmden!J541=500,Gmden!K541=500),MAX(0,OFFSET('Fk Abs3'!$E$7,'Abs3'!C542,0)*0.95*E542-L542),0)</f>
        <v>0</v>
      </c>
      <c r="N542" s="25">
        <f ca="1">ROUND(Anteile!$B$31/'Abs3'!$M$2107*'Abs3'!M542,0)</f>
        <v>0</v>
      </c>
      <c r="O542" s="27"/>
      <c r="P542" s="25">
        <f t="shared" ca="1" si="44"/>
        <v>0</v>
      </c>
    </row>
    <row r="543" spans="1:16" x14ac:dyDescent="0.25">
      <c r="A543" s="9">
        <f>Gmden!A542</f>
        <v>31304</v>
      </c>
      <c r="B543" s="9">
        <f t="shared" si="40"/>
        <v>3</v>
      </c>
      <c r="C543" s="9">
        <f t="shared" si="41"/>
        <v>0</v>
      </c>
      <c r="D543" s="7" t="str">
        <f>Gmden!D542</f>
        <v>Dürnstein</v>
      </c>
      <c r="E543" s="8">
        <f>Gmden!E542</f>
        <v>873</v>
      </c>
      <c r="F543" s="40">
        <f>Gmden!N542</f>
        <v>0</v>
      </c>
      <c r="G543" s="8">
        <f t="shared" si="42"/>
        <v>0</v>
      </c>
      <c r="H543" s="25">
        <f>ROUND(Anteile!$B$29/'Abs3'!$G$2107*'Abs3'!G543,0)</f>
        <v>0</v>
      </c>
      <c r="I543" s="40">
        <f>Gmden!O542</f>
        <v>0</v>
      </c>
      <c r="J543" s="8">
        <f t="shared" si="43"/>
        <v>0</v>
      </c>
      <c r="K543" s="25">
        <f>ROUND(Anteile!$B$30/'Abs3'!$J$2107*'Abs3'!J543,0)</f>
        <v>0</v>
      </c>
      <c r="L543" s="8">
        <f>Gmden!M542</f>
        <v>1150025.3124217521</v>
      </c>
      <c r="M543" s="8">
        <f ca="1">IF(AND(E543&gt;10000,Gmden!J542=500,Gmden!K542=500),MAX(0,OFFSET('Fk Abs3'!$E$7,'Abs3'!C543,0)*0.95*E543-L543),0)</f>
        <v>0</v>
      </c>
      <c r="N543" s="25">
        <f ca="1">ROUND(Anteile!$B$31/'Abs3'!$M$2107*'Abs3'!M543,0)</f>
        <v>0</v>
      </c>
      <c r="O543" s="27"/>
      <c r="P543" s="25">
        <f t="shared" ca="1" si="44"/>
        <v>0</v>
      </c>
    </row>
    <row r="544" spans="1:16" x14ac:dyDescent="0.25">
      <c r="A544" s="9">
        <f>Gmden!A543</f>
        <v>31308</v>
      </c>
      <c r="B544" s="9">
        <f t="shared" si="40"/>
        <v>3</v>
      </c>
      <c r="C544" s="9">
        <f t="shared" si="41"/>
        <v>0</v>
      </c>
      <c r="D544" s="7" t="str">
        <f>Gmden!D543</f>
        <v>Grafenegg</v>
      </c>
      <c r="E544" s="8">
        <f>Gmden!E543</f>
        <v>3001</v>
      </c>
      <c r="F544" s="40">
        <f>Gmden!N543</f>
        <v>0</v>
      </c>
      <c r="G544" s="8">
        <f t="shared" si="42"/>
        <v>0</v>
      </c>
      <c r="H544" s="25">
        <f>ROUND(Anteile!$B$29/'Abs3'!$G$2107*'Abs3'!G544,0)</f>
        <v>0</v>
      </c>
      <c r="I544" s="40">
        <f>Gmden!O543</f>
        <v>0</v>
      </c>
      <c r="J544" s="8">
        <f t="shared" si="43"/>
        <v>0</v>
      </c>
      <c r="K544" s="25">
        <f>ROUND(Anteile!$B$30/'Abs3'!$J$2107*'Abs3'!J544,0)</f>
        <v>0</v>
      </c>
      <c r="L544" s="8">
        <f>Gmden!M543</f>
        <v>2989822.2809048835</v>
      </c>
      <c r="M544" s="8">
        <f ca="1">IF(AND(E544&gt;10000,Gmden!J543=500,Gmden!K543=500),MAX(0,OFFSET('Fk Abs3'!$E$7,'Abs3'!C544,0)*0.95*E544-L544),0)</f>
        <v>0</v>
      </c>
      <c r="N544" s="25">
        <f ca="1">ROUND(Anteile!$B$31/'Abs3'!$M$2107*'Abs3'!M544,0)</f>
        <v>0</v>
      </c>
      <c r="O544" s="27"/>
      <c r="P544" s="25">
        <f t="shared" ca="1" si="44"/>
        <v>0</v>
      </c>
    </row>
    <row r="545" spans="1:16" x14ac:dyDescent="0.25">
      <c r="A545" s="9">
        <f>Gmden!A544</f>
        <v>31309</v>
      </c>
      <c r="B545" s="9">
        <f t="shared" si="40"/>
        <v>3</v>
      </c>
      <c r="C545" s="9">
        <f t="shared" si="41"/>
        <v>0</v>
      </c>
      <c r="D545" s="7" t="str">
        <f>Gmden!D544</f>
        <v>Furth bei Göttweig</v>
      </c>
      <c r="E545" s="8">
        <f>Gmden!E544</f>
        <v>2983</v>
      </c>
      <c r="F545" s="40">
        <f>Gmden!N544</f>
        <v>0</v>
      </c>
      <c r="G545" s="8">
        <f t="shared" si="42"/>
        <v>0</v>
      </c>
      <c r="H545" s="25">
        <f>ROUND(Anteile!$B$29/'Abs3'!$G$2107*'Abs3'!G545,0)</f>
        <v>0</v>
      </c>
      <c r="I545" s="40">
        <f>Gmden!O544</f>
        <v>0</v>
      </c>
      <c r="J545" s="8">
        <f t="shared" si="43"/>
        <v>0</v>
      </c>
      <c r="K545" s="25">
        <f>ROUND(Anteile!$B$30/'Abs3'!$J$2107*'Abs3'!J545,0)</f>
        <v>0</v>
      </c>
      <c r="L545" s="8">
        <f>Gmden!M544</f>
        <v>2800249.7693577847</v>
      </c>
      <c r="M545" s="8">
        <f ca="1">IF(AND(E545&gt;10000,Gmden!J544=500,Gmden!K544=500),MAX(0,OFFSET('Fk Abs3'!$E$7,'Abs3'!C545,0)*0.95*E545-L545),0)</f>
        <v>0</v>
      </c>
      <c r="N545" s="25">
        <f ca="1">ROUND(Anteile!$B$31/'Abs3'!$M$2107*'Abs3'!M545,0)</f>
        <v>0</v>
      </c>
      <c r="O545" s="27"/>
      <c r="P545" s="25">
        <f t="shared" ca="1" si="44"/>
        <v>0</v>
      </c>
    </row>
    <row r="546" spans="1:16" x14ac:dyDescent="0.25">
      <c r="A546" s="9">
        <f>Gmden!A545</f>
        <v>31310</v>
      </c>
      <c r="B546" s="9">
        <f t="shared" si="40"/>
        <v>3</v>
      </c>
      <c r="C546" s="9">
        <f t="shared" si="41"/>
        <v>0</v>
      </c>
      <c r="D546" s="7" t="str">
        <f>Gmden!D545</f>
        <v>Gedersdorf</v>
      </c>
      <c r="E546" s="8">
        <f>Gmden!E545</f>
        <v>2149</v>
      </c>
      <c r="F546" s="40">
        <f>Gmden!N545</f>
        <v>0</v>
      </c>
      <c r="G546" s="8">
        <f t="shared" si="42"/>
        <v>0</v>
      </c>
      <c r="H546" s="25">
        <f>ROUND(Anteile!$B$29/'Abs3'!$G$2107*'Abs3'!G546,0)</f>
        <v>0</v>
      </c>
      <c r="I546" s="40">
        <f>Gmden!O545</f>
        <v>0</v>
      </c>
      <c r="J546" s="8">
        <f t="shared" si="43"/>
        <v>0</v>
      </c>
      <c r="K546" s="25">
        <f>ROUND(Anteile!$B$30/'Abs3'!$J$2107*'Abs3'!J546,0)</f>
        <v>0</v>
      </c>
      <c r="L546" s="8">
        <f>Gmden!M545</f>
        <v>2191595.3651542519</v>
      </c>
      <c r="M546" s="8">
        <f ca="1">IF(AND(E546&gt;10000,Gmden!J545=500,Gmden!K545=500),MAX(0,OFFSET('Fk Abs3'!$E$7,'Abs3'!C546,0)*0.95*E546-L546),0)</f>
        <v>0</v>
      </c>
      <c r="N546" s="25">
        <f ca="1">ROUND(Anteile!$B$31/'Abs3'!$M$2107*'Abs3'!M546,0)</f>
        <v>0</v>
      </c>
      <c r="O546" s="27"/>
      <c r="P546" s="25">
        <f t="shared" ca="1" si="44"/>
        <v>0</v>
      </c>
    </row>
    <row r="547" spans="1:16" x14ac:dyDescent="0.25">
      <c r="A547" s="9">
        <f>Gmden!A546</f>
        <v>31311</v>
      </c>
      <c r="B547" s="9">
        <f t="shared" si="40"/>
        <v>3</v>
      </c>
      <c r="C547" s="9">
        <f t="shared" si="41"/>
        <v>0</v>
      </c>
      <c r="D547" s="7" t="str">
        <f>Gmden!D546</f>
        <v>Gföhl</v>
      </c>
      <c r="E547" s="8">
        <f>Gmden!E546</f>
        <v>3688</v>
      </c>
      <c r="F547" s="40">
        <f>Gmden!N546</f>
        <v>0</v>
      </c>
      <c r="G547" s="8">
        <f t="shared" si="42"/>
        <v>0</v>
      </c>
      <c r="H547" s="25">
        <f>ROUND(Anteile!$B$29/'Abs3'!$G$2107*'Abs3'!G547,0)</f>
        <v>0</v>
      </c>
      <c r="I547" s="40">
        <f>Gmden!O546</f>
        <v>0</v>
      </c>
      <c r="J547" s="8">
        <f t="shared" si="43"/>
        <v>0</v>
      </c>
      <c r="K547" s="25">
        <f>ROUND(Anteile!$B$30/'Abs3'!$J$2107*'Abs3'!J547,0)</f>
        <v>0</v>
      </c>
      <c r="L547" s="8">
        <f>Gmden!M546</f>
        <v>3530591.7517691078</v>
      </c>
      <c r="M547" s="8">
        <f ca="1">IF(AND(E547&gt;10000,Gmden!J546=500,Gmden!K546=500),MAX(0,OFFSET('Fk Abs3'!$E$7,'Abs3'!C547,0)*0.95*E547-L547),0)</f>
        <v>0</v>
      </c>
      <c r="N547" s="25">
        <f ca="1">ROUND(Anteile!$B$31/'Abs3'!$M$2107*'Abs3'!M547,0)</f>
        <v>0</v>
      </c>
      <c r="O547" s="27"/>
      <c r="P547" s="25">
        <f t="shared" ca="1" si="44"/>
        <v>0</v>
      </c>
    </row>
    <row r="548" spans="1:16" x14ac:dyDescent="0.25">
      <c r="A548" s="9">
        <f>Gmden!A547</f>
        <v>31315</v>
      </c>
      <c r="B548" s="9">
        <f t="shared" si="40"/>
        <v>3</v>
      </c>
      <c r="C548" s="9">
        <f t="shared" si="41"/>
        <v>0</v>
      </c>
      <c r="D548" s="7" t="str">
        <f>Gmden!D547</f>
        <v>Hadersdorf-Kammern</v>
      </c>
      <c r="E548" s="8">
        <f>Gmden!E547</f>
        <v>2023</v>
      </c>
      <c r="F548" s="40">
        <f>Gmden!N547</f>
        <v>0</v>
      </c>
      <c r="G548" s="8">
        <f t="shared" si="42"/>
        <v>0</v>
      </c>
      <c r="H548" s="25">
        <f>ROUND(Anteile!$B$29/'Abs3'!$G$2107*'Abs3'!G548,0)</f>
        <v>0</v>
      </c>
      <c r="I548" s="40">
        <f>Gmden!O547</f>
        <v>0</v>
      </c>
      <c r="J548" s="8">
        <f t="shared" si="43"/>
        <v>0</v>
      </c>
      <c r="K548" s="25">
        <f>ROUND(Anteile!$B$30/'Abs3'!$J$2107*'Abs3'!J548,0)</f>
        <v>0</v>
      </c>
      <c r="L548" s="8">
        <f>Gmden!M547</f>
        <v>1979256.2149222642</v>
      </c>
      <c r="M548" s="8">
        <f ca="1">IF(AND(E548&gt;10000,Gmden!J547=500,Gmden!K547=500),MAX(0,OFFSET('Fk Abs3'!$E$7,'Abs3'!C548,0)*0.95*E548-L548),0)</f>
        <v>0</v>
      </c>
      <c r="N548" s="25">
        <f ca="1">ROUND(Anteile!$B$31/'Abs3'!$M$2107*'Abs3'!M548,0)</f>
        <v>0</v>
      </c>
      <c r="O548" s="27"/>
      <c r="P548" s="25">
        <f t="shared" ca="1" si="44"/>
        <v>0</v>
      </c>
    </row>
    <row r="549" spans="1:16" x14ac:dyDescent="0.25">
      <c r="A549" s="9">
        <f>Gmden!A548</f>
        <v>31319</v>
      </c>
      <c r="B549" s="9">
        <f t="shared" si="40"/>
        <v>3</v>
      </c>
      <c r="C549" s="9">
        <f t="shared" si="41"/>
        <v>0</v>
      </c>
      <c r="D549" s="7" t="str">
        <f>Gmden!D548</f>
        <v>Jaidhof</v>
      </c>
      <c r="E549" s="8">
        <f>Gmden!E548</f>
        <v>1182</v>
      </c>
      <c r="F549" s="40">
        <f>Gmden!N548</f>
        <v>0</v>
      </c>
      <c r="G549" s="8">
        <f t="shared" si="42"/>
        <v>0</v>
      </c>
      <c r="H549" s="25">
        <f>ROUND(Anteile!$B$29/'Abs3'!$G$2107*'Abs3'!G549,0)</f>
        <v>0</v>
      </c>
      <c r="I549" s="40">
        <f>Gmden!O548</f>
        <v>0</v>
      </c>
      <c r="J549" s="8">
        <f t="shared" si="43"/>
        <v>0</v>
      </c>
      <c r="K549" s="25">
        <f>ROUND(Anteile!$B$30/'Abs3'!$J$2107*'Abs3'!J549,0)</f>
        <v>0</v>
      </c>
      <c r="L549" s="8">
        <f>Gmden!M548</f>
        <v>1057907.9486350513</v>
      </c>
      <c r="M549" s="8">
        <f ca="1">IF(AND(E549&gt;10000,Gmden!J548=500,Gmden!K548=500),MAX(0,OFFSET('Fk Abs3'!$E$7,'Abs3'!C549,0)*0.95*E549-L549),0)</f>
        <v>0</v>
      </c>
      <c r="N549" s="25">
        <f ca="1">ROUND(Anteile!$B$31/'Abs3'!$M$2107*'Abs3'!M549,0)</f>
        <v>0</v>
      </c>
      <c r="O549" s="27"/>
      <c r="P549" s="25">
        <f t="shared" ca="1" si="44"/>
        <v>0</v>
      </c>
    </row>
    <row r="550" spans="1:16" x14ac:dyDescent="0.25">
      <c r="A550" s="9">
        <f>Gmden!A549</f>
        <v>31321</v>
      </c>
      <c r="B550" s="9">
        <f t="shared" si="40"/>
        <v>3</v>
      </c>
      <c r="C550" s="9">
        <f t="shared" si="41"/>
        <v>0</v>
      </c>
      <c r="D550" s="7" t="str">
        <f>Gmden!D549</f>
        <v>Krumau am Kamp</v>
      </c>
      <c r="E550" s="8">
        <f>Gmden!E549</f>
        <v>766</v>
      </c>
      <c r="F550" s="40">
        <f>Gmden!N549</f>
        <v>0</v>
      </c>
      <c r="G550" s="8">
        <f t="shared" si="42"/>
        <v>0</v>
      </c>
      <c r="H550" s="25">
        <f>ROUND(Anteile!$B$29/'Abs3'!$G$2107*'Abs3'!G550,0)</f>
        <v>0</v>
      </c>
      <c r="I550" s="40">
        <f>Gmden!O549</f>
        <v>0</v>
      </c>
      <c r="J550" s="8">
        <f t="shared" si="43"/>
        <v>0</v>
      </c>
      <c r="K550" s="25">
        <f>ROUND(Anteile!$B$30/'Abs3'!$J$2107*'Abs3'!J550,0)</f>
        <v>0</v>
      </c>
      <c r="L550" s="8">
        <f>Gmden!M549</f>
        <v>663810.34905021882</v>
      </c>
      <c r="M550" s="8">
        <f ca="1">IF(AND(E550&gt;10000,Gmden!J549=500,Gmden!K549=500),MAX(0,OFFSET('Fk Abs3'!$E$7,'Abs3'!C550,0)*0.95*E550-L550),0)</f>
        <v>0</v>
      </c>
      <c r="N550" s="25">
        <f ca="1">ROUND(Anteile!$B$31/'Abs3'!$M$2107*'Abs3'!M550,0)</f>
        <v>0</v>
      </c>
      <c r="O550" s="27"/>
      <c r="P550" s="25">
        <f t="shared" ca="1" si="44"/>
        <v>0</v>
      </c>
    </row>
    <row r="551" spans="1:16" x14ac:dyDescent="0.25">
      <c r="A551" s="9">
        <f>Gmden!A550</f>
        <v>31322</v>
      </c>
      <c r="B551" s="9">
        <f t="shared" si="40"/>
        <v>3</v>
      </c>
      <c r="C551" s="9">
        <f t="shared" si="41"/>
        <v>0</v>
      </c>
      <c r="D551" s="7" t="str">
        <f>Gmden!D550</f>
        <v>Langenlois</v>
      </c>
      <c r="E551" s="8">
        <f>Gmden!E550</f>
        <v>7572</v>
      </c>
      <c r="F551" s="40">
        <f>Gmden!N550</f>
        <v>0</v>
      </c>
      <c r="G551" s="8">
        <f t="shared" si="42"/>
        <v>0</v>
      </c>
      <c r="H551" s="25">
        <f>ROUND(Anteile!$B$29/'Abs3'!$G$2107*'Abs3'!G551,0)</f>
        <v>0</v>
      </c>
      <c r="I551" s="40">
        <f>Gmden!O550</f>
        <v>0</v>
      </c>
      <c r="J551" s="8">
        <f t="shared" si="43"/>
        <v>0</v>
      </c>
      <c r="K551" s="25">
        <f>ROUND(Anteile!$B$30/'Abs3'!$J$2107*'Abs3'!J551,0)</f>
        <v>0</v>
      </c>
      <c r="L551" s="8">
        <f>Gmden!M550</f>
        <v>8467787.2859513834</v>
      </c>
      <c r="M551" s="8">
        <f ca="1">IF(AND(E551&gt;10000,Gmden!J550=500,Gmden!K550=500),MAX(0,OFFSET('Fk Abs3'!$E$7,'Abs3'!C551,0)*0.95*E551-L551),0)</f>
        <v>0</v>
      </c>
      <c r="N551" s="25">
        <f ca="1">ROUND(Anteile!$B$31/'Abs3'!$M$2107*'Abs3'!M551,0)</f>
        <v>0</v>
      </c>
      <c r="O551" s="27"/>
      <c r="P551" s="25">
        <f t="shared" ca="1" si="44"/>
        <v>0</v>
      </c>
    </row>
    <row r="552" spans="1:16" x14ac:dyDescent="0.25">
      <c r="A552" s="9">
        <f>Gmden!A551</f>
        <v>31323</v>
      </c>
      <c r="B552" s="9">
        <f t="shared" si="40"/>
        <v>3</v>
      </c>
      <c r="C552" s="9">
        <f t="shared" si="41"/>
        <v>0</v>
      </c>
      <c r="D552" s="7" t="str">
        <f>Gmden!D551</f>
        <v>Lengenfeld</v>
      </c>
      <c r="E552" s="8">
        <f>Gmden!E551</f>
        <v>1424</v>
      </c>
      <c r="F552" s="40">
        <f>Gmden!N551</f>
        <v>0</v>
      </c>
      <c r="G552" s="8">
        <f t="shared" si="42"/>
        <v>0</v>
      </c>
      <c r="H552" s="25">
        <f>ROUND(Anteile!$B$29/'Abs3'!$G$2107*'Abs3'!G552,0)</f>
        <v>0</v>
      </c>
      <c r="I552" s="40">
        <f>Gmden!O551</f>
        <v>0</v>
      </c>
      <c r="J552" s="8">
        <f t="shared" si="43"/>
        <v>0</v>
      </c>
      <c r="K552" s="25">
        <f>ROUND(Anteile!$B$30/'Abs3'!$J$2107*'Abs3'!J552,0)</f>
        <v>0</v>
      </c>
      <c r="L552" s="8">
        <f>Gmden!M551</f>
        <v>1276887.4798219462</v>
      </c>
      <c r="M552" s="8">
        <f ca="1">IF(AND(E552&gt;10000,Gmden!J551=500,Gmden!K551=500),MAX(0,OFFSET('Fk Abs3'!$E$7,'Abs3'!C552,0)*0.95*E552-L552),0)</f>
        <v>0</v>
      </c>
      <c r="N552" s="25">
        <f ca="1">ROUND(Anteile!$B$31/'Abs3'!$M$2107*'Abs3'!M552,0)</f>
        <v>0</v>
      </c>
      <c r="O552" s="27"/>
      <c r="P552" s="25">
        <f t="shared" ca="1" si="44"/>
        <v>0</v>
      </c>
    </row>
    <row r="553" spans="1:16" x14ac:dyDescent="0.25">
      <c r="A553" s="9">
        <f>Gmden!A552</f>
        <v>31324</v>
      </c>
      <c r="B553" s="9">
        <f t="shared" si="40"/>
        <v>3</v>
      </c>
      <c r="C553" s="9">
        <f t="shared" si="41"/>
        <v>0</v>
      </c>
      <c r="D553" s="7" t="str">
        <f>Gmden!D552</f>
        <v>Lichtenau im Waldviertel</v>
      </c>
      <c r="E553" s="8">
        <f>Gmden!E552</f>
        <v>2054</v>
      </c>
      <c r="F553" s="40">
        <f>Gmden!N552</f>
        <v>0</v>
      </c>
      <c r="G553" s="8">
        <f t="shared" si="42"/>
        <v>0</v>
      </c>
      <c r="H553" s="25">
        <f>ROUND(Anteile!$B$29/'Abs3'!$G$2107*'Abs3'!G553,0)</f>
        <v>0</v>
      </c>
      <c r="I553" s="40">
        <f>Gmden!O552</f>
        <v>0</v>
      </c>
      <c r="J553" s="8">
        <f t="shared" si="43"/>
        <v>0</v>
      </c>
      <c r="K553" s="25">
        <f>ROUND(Anteile!$B$30/'Abs3'!$J$2107*'Abs3'!J553,0)</f>
        <v>0</v>
      </c>
      <c r="L553" s="8">
        <f>Gmden!M552</f>
        <v>1901089.5117902071</v>
      </c>
      <c r="M553" s="8">
        <f ca="1">IF(AND(E553&gt;10000,Gmden!J552=500,Gmden!K552=500),MAX(0,OFFSET('Fk Abs3'!$E$7,'Abs3'!C553,0)*0.95*E553-L553),0)</f>
        <v>0</v>
      </c>
      <c r="N553" s="25">
        <f ca="1">ROUND(Anteile!$B$31/'Abs3'!$M$2107*'Abs3'!M553,0)</f>
        <v>0</v>
      </c>
      <c r="O553" s="27"/>
      <c r="P553" s="25">
        <f t="shared" ca="1" si="44"/>
        <v>0</v>
      </c>
    </row>
    <row r="554" spans="1:16" x14ac:dyDescent="0.25">
      <c r="A554" s="9">
        <f>Gmden!A553</f>
        <v>31326</v>
      </c>
      <c r="B554" s="9">
        <f t="shared" si="40"/>
        <v>3</v>
      </c>
      <c r="C554" s="9">
        <f t="shared" si="41"/>
        <v>0</v>
      </c>
      <c r="D554" s="7" t="str">
        <f>Gmden!D553</f>
        <v>Maria Laach am Jauerling</v>
      </c>
      <c r="E554" s="8">
        <f>Gmden!E553</f>
        <v>915</v>
      </c>
      <c r="F554" s="40">
        <f>Gmden!N553</f>
        <v>0</v>
      </c>
      <c r="G554" s="8">
        <f t="shared" si="42"/>
        <v>0</v>
      </c>
      <c r="H554" s="25">
        <f>ROUND(Anteile!$B$29/'Abs3'!$G$2107*'Abs3'!G554,0)</f>
        <v>0</v>
      </c>
      <c r="I554" s="40">
        <f>Gmden!O553</f>
        <v>0</v>
      </c>
      <c r="J554" s="8">
        <f t="shared" si="43"/>
        <v>0</v>
      </c>
      <c r="K554" s="25">
        <f>ROUND(Anteile!$B$30/'Abs3'!$J$2107*'Abs3'!J554,0)</f>
        <v>0</v>
      </c>
      <c r="L554" s="8">
        <f>Gmden!M553</f>
        <v>803666.24286722089</v>
      </c>
      <c r="M554" s="8">
        <f ca="1">IF(AND(E554&gt;10000,Gmden!J553=500,Gmden!K553=500),MAX(0,OFFSET('Fk Abs3'!$E$7,'Abs3'!C554,0)*0.95*E554-L554),0)</f>
        <v>0</v>
      </c>
      <c r="N554" s="25">
        <f ca="1">ROUND(Anteile!$B$31/'Abs3'!$M$2107*'Abs3'!M554,0)</f>
        <v>0</v>
      </c>
      <c r="O554" s="27"/>
      <c r="P554" s="25">
        <f t="shared" ca="1" si="44"/>
        <v>0</v>
      </c>
    </row>
    <row r="555" spans="1:16" x14ac:dyDescent="0.25">
      <c r="A555" s="9">
        <f>Gmden!A554</f>
        <v>31327</v>
      </c>
      <c r="B555" s="9">
        <f t="shared" si="40"/>
        <v>3</v>
      </c>
      <c r="C555" s="9">
        <f t="shared" si="41"/>
        <v>0</v>
      </c>
      <c r="D555" s="7" t="str">
        <f>Gmden!D554</f>
        <v>Mautern an der Donau</v>
      </c>
      <c r="E555" s="8">
        <f>Gmden!E554</f>
        <v>3552</v>
      </c>
      <c r="F555" s="40">
        <f>Gmden!N554</f>
        <v>0</v>
      </c>
      <c r="G555" s="8">
        <f t="shared" si="42"/>
        <v>0</v>
      </c>
      <c r="H555" s="25">
        <f>ROUND(Anteile!$B$29/'Abs3'!$G$2107*'Abs3'!G555,0)</f>
        <v>0</v>
      </c>
      <c r="I555" s="40">
        <f>Gmden!O554</f>
        <v>0</v>
      </c>
      <c r="J555" s="8">
        <f t="shared" si="43"/>
        <v>0</v>
      </c>
      <c r="K555" s="25">
        <f>ROUND(Anteile!$B$30/'Abs3'!$J$2107*'Abs3'!J555,0)</f>
        <v>0</v>
      </c>
      <c r="L555" s="8">
        <f>Gmden!M554</f>
        <v>3321539.7835563184</v>
      </c>
      <c r="M555" s="8">
        <f ca="1">IF(AND(E555&gt;10000,Gmden!J554=500,Gmden!K554=500),MAX(0,OFFSET('Fk Abs3'!$E$7,'Abs3'!C555,0)*0.95*E555-L555),0)</f>
        <v>0</v>
      </c>
      <c r="N555" s="25">
        <f ca="1">ROUND(Anteile!$B$31/'Abs3'!$M$2107*'Abs3'!M555,0)</f>
        <v>0</v>
      </c>
      <c r="O555" s="27"/>
      <c r="P555" s="25">
        <f t="shared" ca="1" si="44"/>
        <v>0</v>
      </c>
    </row>
    <row r="556" spans="1:16" x14ac:dyDescent="0.25">
      <c r="A556" s="9">
        <f>Gmden!A555</f>
        <v>31330</v>
      </c>
      <c r="B556" s="9">
        <f t="shared" si="40"/>
        <v>3</v>
      </c>
      <c r="C556" s="9">
        <f t="shared" si="41"/>
        <v>0</v>
      </c>
      <c r="D556" s="7" t="str">
        <f>Gmden!D555</f>
        <v>Mühldorf</v>
      </c>
      <c r="E556" s="8">
        <f>Gmden!E555</f>
        <v>1368</v>
      </c>
      <c r="F556" s="40">
        <f>Gmden!N555</f>
        <v>0</v>
      </c>
      <c r="G556" s="8">
        <f t="shared" si="42"/>
        <v>0</v>
      </c>
      <c r="H556" s="25">
        <f>ROUND(Anteile!$B$29/'Abs3'!$G$2107*'Abs3'!G556,0)</f>
        <v>0</v>
      </c>
      <c r="I556" s="40">
        <f>Gmden!O555</f>
        <v>0</v>
      </c>
      <c r="J556" s="8">
        <f t="shared" si="43"/>
        <v>0</v>
      </c>
      <c r="K556" s="25">
        <f>ROUND(Anteile!$B$30/'Abs3'!$J$2107*'Abs3'!J556,0)</f>
        <v>0</v>
      </c>
      <c r="L556" s="8">
        <f>Gmden!M555</f>
        <v>1219471.1326135434</v>
      </c>
      <c r="M556" s="8">
        <f ca="1">IF(AND(E556&gt;10000,Gmden!J555=500,Gmden!K555=500),MAX(0,OFFSET('Fk Abs3'!$E$7,'Abs3'!C556,0)*0.95*E556-L556),0)</f>
        <v>0</v>
      </c>
      <c r="N556" s="25">
        <f ca="1">ROUND(Anteile!$B$31/'Abs3'!$M$2107*'Abs3'!M556,0)</f>
        <v>0</v>
      </c>
      <c r="O556" s="27"/>
      <c r="P556" s="25">
        <f t="shared" ca="1" si="44"/>
        <v>0</v>
      </c>
    </row>
    <row r="557" spans="1:16" x14ac:dyDescent="0.25">
      <c r="A557" s="9">
        <f>Gmden!A556</f>
        <v>31333</v>
      </c>
      <c r="B557" s="9">
        <f t="shared" si="40"/>
        <v>3</v>
      </c>
      <c r="C557" s="9">
        <f t="shared" si="41"/>
        <v>0</v>
      </c>
      <c r="D557" s="7" t="str">
        <f>Gmden!D556</f>
        <v>Paudorf</v>
      </c>
      <c r="E557" s="8">
        <f>Gmden!E556</f>
        <v>2545</v>
      </c>
      <c r="F557" s="40">
        <f>Gmden!N556</f>
        <v>0</v>
      </c>
      <c r="G557" s="8">
        <f t="shared" si="42"/>
        <v>0</v>
      </c>
      <c r="H557" s="25">
        <f>ROUND(Anteile!$B$29/'Abs3'!$G$2107*'Abs3'!G557,0)</f>
        <v>0</v>
      </c>
      <c r="I557" s="40">
        <f>Gmden!O556</f>
        <v>0</v>
      </c>
      <c r="J557" s="8">
        <f t="shared" si="43"/>
        <v>0</v>
      </c>
      <c r="K557" s="25">
        <f>ROUND(Anteile!$B$30/'Abs3'!$J$2107*'Abs3'!J557,0)</f>
        <v>0</v>
      </c>
      <c r="L557" s="8">
        <f>Gmden!M556</f>
        <v>2287651.7913838523</v>
      </c>
      <c r="M557" s="8">
        <f ca="1">IF(AND(E557&gt;10000,Gmden!J556=500,Gmden!K556=500),MAX(0,OFFSET('Fk Abs3'!$E$7,'Abs3'!C557,0)*0.95*E557-L557),0)</f>
        <v>0</v>
      </c>
      <c r="N557" s="25">
        <f ca="1">ROUND(Anteile!$B$31/'Abs3'!$M$2107*'Abs3'!M557,0)</f>
        <v>0</v>
      </c>
      <c r="O557" s="27"/>
      <c r="P557" s="25">
        <f t="shared" ca="1" si="44"/>
        <v>0</v>
      </c>
    </row>
    <row r="558" spans="1:16" x14ac:dyDescent="0.25">
      <c r="A558" s="9">
        <f>Gmden!A557</f>
        <v>31336</v>
      </c>
      <c r="B558" s="9">
        <f t="shared" si="40"/>
        <v>3</v>
      </c>
      <c r="C558" s="9">
        <f t="shared" si="41"/>
        <v>0</v>
      </c>
      <c r="D558" s="7" t="str">
        <f>Gmden!D557</f>
        <v>Rastenfeld</v>
      </c>
      <c r="E558" s="8">
        <f>Gmden!E557</f>
        <v>1465</v>
      </c>
      <c r="F558" s="40">
        <f>Gmden!N557</f>
        <v>0</v>
      </c>
      <c r="G558" s="8">
        <f t="shared" si="42"/>
        <v>0</v>
      </c>
      <c r="H558" s="25">
        <f>ROUND(Anteile!$B$29/'Abs3'!$G$2107*'Abs3'!G558,0)</f>
        <v>0</v>
      </c>
      <c r="I558" s="40">
        <f>Gmden!O557</f>
        <v>0</v>
      </c>
      <c r="J558" s="8">
        <f t="shared" si="43"/>
        <v>0</v>
      </c>
      <c r="K558" s="25">
        <f>ROUND(Anteile!$B$30/'Abs3'!$J$2107*'Abs3'!J558,0)</f>
        <v>0</v>
      </c>
      <c r="L558" s="8">
        <f>Gmden!M557</f>
        <v>1773867.790350663</v>
      </c>
      <c r="M558" s="8">
        <f ca="1">IF(AND(E558&gt;10000,Gmden!J557=500,Gmden!K557=500),MAX(0,OFFSET('Fk Abs3'!$E$7,'Abs3'!C558,0)*0.95*E558-L558),0)</f>
        <v>0</v>
      </c>
      <c r="N558" s="25">
        <f ca="1">ROUND(Anteile!$B$31/'Abs3'!$M$2107*'Abs3'!M558,0)</f>
        <v>0</v>
      </c>
      <c r="O558" s="27"/>
      <c r="P558" s="25">
        <f t="shared" ca="1" si="44"/>
        <v>0</v>
      </c>
    </row>
    <row r="559" spans="1:16" x14ac:dyDescent="0.25">
      <c r="A559" s="9">
        <f>Gmden!A558</f>
        <v>31337</v>
      </c>
      <c r="B559" s="9">
        <f t="shared" si="40"/>
        <v>3</v>
      </c>
      <c r="C559" s="9">
        <f t="shared" si="41"/>
        <v>0</v>
      </c>
      <c r="D559" s="7" t="str">
        <f>Gmden!D558</f>
        <v>Rohrendorf bei Krems</v>
      </c>
      <c r="E559" s="8">
        <f>Gmden!E558</f>
        <v>2059</v>
      </c>
      <c r="F559" s="40">
        <f>Gmden!N558</f>
        <v>0</v>
      </c>
      <c r="G559" s="8">
        <f t="shared" si="42"/>
        <v>0</v>
      </c>
      <c r="H559" s="25">
        <f>ROUND(Anteile!$B$29/'Abs3'!$G$2107*'Abs3'!G559,0)</f>
        <v>0</v>
      </c>
      <c r="I559" s="40">
        <f>Gmden!O558</f>
        <v>0</v>
      </c>
      <c r="J559" s="8">
        <f t="shared" si="43"/>
        <v>0</v>
      </c>
      <c r="K559" s="25">
        <f>ROUND(Anteile!$B$30/'Abs3'!$J$2107*'Abs3'!J559,0)</f>
        <v>0</v>
      </c>
      <c r="L559" s="8">
        <f>Gmden!M558</f>
        <v>1973900.5989456915</v>
      </c>
      <c r="M559" s="8">
        <f ca="1">IF(AND(E559&gt;10000,Gmden!J558=500,Gmden!K558=500),MAX(0,OFFSET('Fk Abs3'!$E$7,'Abs3'!C559,0)*0.95*E559-L559),0)</f>
        <v>0</v>
      </c>
      <c r="N559" s="25">
        <f ca="1">ROUND(Anteile!$B$31/'Abs3'!$M$2107*'Abs3'!M559,0)</f>
        <v>0</v>
      </c>
      <c r="O559" s="27"/>
      <c r="P559" s="25">
        <f t="shared" ca="1" si="44"/>
        <v>0</v>
      </c>
    </row>
    <row r="560" spans="1:16" x14ac:dyDescent="0.25">
      <c r="A560" s="9">
        <f>Gmden!A559</f>
        <v>31338</v>
      </c>
      <c r="B560" s="9">
        <f t="shared" si="40"/>
        <v>3</v>
      </c>
      <c r="C560" s="9">
        <f t="shared" si="41"/>
        <v>0</v>
      </c>
      <c r="D560" s="7" t="str">
        <f>Gmden!D559</f>
        <v>Rossatz-Arnsdorf</v>
      </c>
      <c r="E560" s="8">
        <f>Gmden!E559</f>
        <v>1043</v>
      </c>
      <c r="F560" s="40">
        <f>Gmden!N559</f>
        <v>0</v>
      </c>
      <c r="G560" s="8">
        <f t="shared" si="42"/>
        <v>0</v>
      </c>
      <c r="H560" s="25">
        <f>ROUND(Anteile!$B$29/'Abs3'!$G$2107*'Abs3'!G560,0)</f>
        <v>0</v>
      </c>
      <c r="I560" s="40">
        <f>Gmden!O559</f>
        <v>0</v>
      </c>
      <c r="J560" s="8">
        <f t="shared" si="43"/>
        <v>0</v>
      </c>
      <c r="K560" s="25">
        <f>ROUND(Anteile!$B$30/'Abs3'!$J$2107*'Abs3'!J560,0)</f>
        <v>0</v>
      </c>
      <c r="L560" s="8">
        <f>Gmden!M559</f>
        <v>952843.69108701264</v>
      </c>
      <c r="M560" s="8">
        <f ca="1">IF(AND(E560&gt;10000,Gmden!J559=500,Gmden!K559=500),MAX(0,OFFSET('Fk Abs3'!$E$7,'Abs3'!C560,0)*0.95*E560-L560),0)</f>
        <v>0</v>
      </c>
      <c r="N560" s="25">
        <f ca="1">ROUND(Anteile!$B$31/'Abs3'!$M$2107*'Abs3'!M560,0)</f>
        <v>0</v>
      </c>
      <c r="O560" s="27"/>
      <c r="P560" s="25">
        <f t="shared" ca="1" si="44"/>
        <v>0</v>
      </c>
    </row>
    <row r="561" spans="1:16" x14ac:dyDescent="0.25">
      <c r="A561" s="9">
        <f>Gmden!A560</f>
        <v>31340</v>
      </c>
      <c r="B561" s="9">
        <f t="shared" si="40"/>
        <v>3</v>
      </c>
      <c r="C561" s="9">
        <f t="shared" si="41"/>
        <v>0</v>
      </c>
      <c r="D561" s="7" t="str">
        <f>Gmden!D560</f>
        <v>St. Leonhard am Hornerwald</v>
      </c>
      <c r="E561" s="8">
        <f>Gmden!E560</f>
        <v>1145</v>
      </c>
      <c r="F561" s="40">
        <f>Gmden!N560</f>
        <v>0</v>
      </c>
      <c r="G561" s="8">
        <f t="shared" si="42"/>
        <v>0</v>
      </c>
      <c r="H561" s="25">
        <f>ROUND(Anteile!$B$29/'Abs3'!$G$2107*'Abs3'!G561,0)</f>
        <v>0</v>
      </c>
      <c r="I561" s="40">
        <f>Gmden!O560</f>
        <v>0</v>
      </c>
      <c r="J561" s="8">
        <f t="shared" si="43"/>
        <v>0</v>
      </c>
      <c r="K561" s="25">
        <f>ROUND(Anteile!$B$30/'Abs3'!$J$2107*'Abs3'!J561,0)</f>
        <v>0</v>
      </c>
      <c r="L561" s="8">
        <f>Gmden!M560</f>
        <v>1052021.6917799735</v>
      </c>
      <c r="M561" s="8">
        <f ca="1">IF(AND(E561&gt;10000,Gmden!J560=500,Gmden!K560=500),MAX(0,OFFSET('Fk Abs3'!$E$7,'Abs3'!C561,0)*0.95*E561-L561),0)</f>
        <v>0</v>
      </c>
      <c r="N561" s="25">
        <f ca="1">ROUND(Anteile!$B$31/'Abs3'!$M$2107*'Abs3'!M561,0)</f>
        <v>0</v>
      </c>
      <c r="O561" s="27"/>
      <c r="P561" s="25">
        <f t="shared" ca="1" si="44"/>
        <v>0</v>
      </c>
    </row>
    <row r="562" spans="1:16" x14ac:dyDescent="0.25">
      <c r="A562" s="9">
        <f>Gmden!A561</f>
        <v>31343</v>
      </c>
      <c r="B562" s="9">
        <f t="shared" si="40"/>
        <v>3</v>
      </c>
      <c r="C562" s="9">
        <f t="shared" si="41"/>
        <v>0</v>
      </c>
      <c r="D562" s="7" t="str">
        <f>Gmden!D561</f>
        <v>Senftenberg</v>
      </c>
      <c r="E562" s="8">
        <f>Gmden!E561</f>
        <v>1904</v>
      </c>
      <c r="F562" s="40">
        <f>Gmden!N561</f>
        <v>0</v>
      </c>
      <c r="G562" s="8">
        <f t="shared" si="42"/>
        <v>0</v>
      </c>
      <c r="H562" s="25">
        <f>ROUND(Anteile!$B$29/'Abs3'!$G$2107*'Abs3'!G562,0)</f>
        <v>0</v>
      </c>
      <c r="I562" s="40">
        <f>Gmden!O561</f>
        <v>0</v>
      </c>
      <c r="J562" s="8">
        <f t="shared" si="43"/>
        <v>0</v>
      </c>
      <c r="K562" s="25">
        <f>ROUND(Anteile!$B$30/'Abs3'!$J$2107*'Abs3'!J562,0)</f>
        <v>0</v>
      </c>
      <c r="L562" s="8">
        <f>Gmden!M561</f>
        <v>1859283.1863159693</v>
      </c>
      <c r="M562" s="8">
        <f ca="1">IF(AND(E562&gt;10000,Gmden!J561=500,Gmden!K561=500),MAX(0,OFFSET('Fk Abs3'!$E$7,'Abs3'!C562,0)*0.95*E562-L562),0)</f>
        <v>0</v>
      </c>
      <c r="N562" s="25">
        <f ca="1">ROUND(Anteile!$B$31/'Abs3'!$M$2107*'Abs3'!M562,0)</f>
        <v>0</v>
      </c>
      <c r="O562" s="27"/>
      <c r="P562" s="25">
        <f t="shared" ca="1" si="44"/>
        <v>0</v>
      </c>
    </row>
    <row r="563" spans="1:16" x14ac:dyDescent="0.25">
      <c r="A563" s="9">
        <f>Gmden!A562</f>
        <v>31344</v>
      </c>
      <c r="B563" s="9">
        <f t="shared" si="40"/>
        <v>3</v>
      </c>
      <c r="C563" s="9">
        <f t="shared" si="41"/>
        <v>0</v>
      </c>
      <c r="D563" s="7" t="str">
        <f>Gmden!D562</f>
        <v>Spitz</v>
      </c>
      <c r="E563" s="8">
        <f>Gmden!E562</f>
        <v>1629</v>
      </c>
      <c r="F563" s="40">
        <f>Gmden!N562</f>
        <v>0</v>
      </c>
      <c r="G563" s="8">
        <f t="shared" si="42"/>
        <v>0</v>
      </c>
      <c r="H563" s="25">
        <f>ROUND(Anteile!$B$29/'Abs3'!$G$2107*'Abs3'!G563,0)</f>
        <v>0</v>
      </c>
      <c r="I563" s="40">
        <f>Gmden!O562</f>
        <v>0</v>
      </c>
      <c r="J563" s="8">
        <f t="shared" si="43"/>
        <v>0</v>
      </c>
      <c r="K563" s="25">
        <f>ROUND(Anteile!$B$30/'Abs3'!$J$2107*'Abs3'!J563,0)</f>
        <v>0</v>
      </c>
      <c r="L563" s="8">
        <f>Gmden!M562</f>
        <v>1730092.4278715649</v>
      </c>
      <c r="M563" s="8">
        <f ca="1">IF(AND(E563&gt;10000,Gmden!J562=500,Gmden!K562=500),MAX(0,OFFSET('Fk Abs3'!$E$7,'Abs3'!C563,0)*0.95*E563-L563),0)</f>
        <v>0</v>
      </c>
      <c r="N563" s="25">
        <f ca="1">ROUND(Anteile!$B$31/'Abs3'!$M$2107*'Abs3'!M563,0)</f>
        <v>0</v>
      </c>
      <c r="O563" s="27"/>
      <c r="P563" s="25">
        <f t="shared" ca="1" si="44"/>
        <v>0</v>
      </c>
    </row>
    <row r="564" spans="1:16" x14ac:dyDescent="0.25">
      <c r="A564" s="9">
        <f>Gmden!A563</f>
        <v>31346</v>
      </c>
      <c r="B564" s="9">
        <f t="shared" si="40"/>
        <v>3</v>
      </c>
      <c r="C564" s="9">
        <f t="shared" si="41"/>
        <v>0</v>
      </c>
      <c r="D564" s="7" t="str">
        <f>Gmden!D563</f>
        <v>Straß im Straßertale</v>
      </c>
      <c r="E564" s="8">
        <f>Gmden!E563</f>
        <v>1624</v>
      </c>
      <c r="F564" s="40">
        <f>Gmden!N563</f>
        <v>0</v>
      </c>
      <c r="G564" s="8">
        <f t="shared" si="42"/>
        <v>0</v>
      </c>
      <c r="H564" s="25">
        <f>ROUND(Anteile!$B$29/'Abs3'!$G$2107*'Abs3'!G564,0)</f>
        <v>0</v>
      </c>
      <c r="I564" s="40">
        <f>Gmden!O563</f>
        <v>0</v>
      </c>
      <c r="J564" s="8">
        <f t="shared" si="43"/>
        <v>0</v>
      </c>
      <c r="K564" s="25">
        <f>ROUND(Anteile!$B$30/'Abs3'!$J$2107*'Abs3'!J564,0)</f>
        <v>0</v>
      </c>
      <c r="L564" s="8">
        <f>Gmden!M563</f>
        <v>1480543.9651626358</v>
      </c>
      <c r="M564" s="8">
        <f ca="1">IF(AND(E564&gt;10000,Gmden!J563=500,Gmden!K563=500),MAX(0,OFFSET('Fk Abs3'!$E$7,'Abs3'!C564,0)*0.95*E564-L564),0)</f>
        <v>0</v>
      </c>
      <c r="N564" s="25">
        <f ca="1">ROUND(Anteile!$B$31/'Abs3'!$M$2107*'Abs3'!M564,0)</f>
        <v>0</v>
      </c>
      <c r="O564" s="27"/>
      <c r="P564" s="25">
        <f t="shared" ca="1" si="44"/>
        <v>0</v>
      </c>
    </row>
    <row r="565" spans="1:16" x14ac:dyDescent="0.25">
      <c r="A565" s="9">
        <f>Gmden!A564</f>
        <v>31347</v>
      </c>
      <c r="B565" s="9">
        <f t="shared" si="40"/>
        <v>3</v>
      </c>
      <c r="C565" s="9">
        <f t="shared" si="41"/>
        <v>0</v>
      </c>
      <c r="D565" s="7" t="str">
        <f>Gmden!D564</f>
        <v>Stratzing</v>
      </c>
      <c r="E565" s="8">
        <f>Gmden!E564</f>
        <v>847</v>
      </c>
      <c r="F565" s="40">
        <f>Gmden!N564</f>
        <v>0</v>
      </c>
      <c r="G565" s="8">
        <f t="shared" si="42"/>
        <v>0</v>
      </c>
      <c r="H565" s="25">
        <f>ROUND(Anteile!$B$29/'Abs3'!$G$2107*'Abs3'!G565,0)</f>
        <v>0</v>
      </c>
      <c r="I565" s="40">
        <f>Gmden!O564</f>
        <v>0</v>
      </c>
      <c r="J565" s="8">
        <f t="shared" si="43"/>
        <v>0</v>
      </c>
      <c r="K565" s="25">
        <f>ROUND(Anteile!$B$30/'Abs3'!$J$2107*'Abs3'!J565,0)</f>
        <v>0</v>
      </c>
      <c r="L565" s="8">
        <f>Gmden!M564</f>
        <v>759882.17987253878</v>
      </c>
      <c r="M565" s="8">
        <f ca="1">IF(AND(E565&gt;10000,Gmden!J564=500,Gmden!K564=500),MAX(0,OFFSET('Fk Abs3'!$E$7,'Abs3'!C565,0)*0.95*E565-L565),0)</f>
        <v>0</v>
      </c>
      <c r="N565" s="25">
        <f ca="1">ROUND(Anteile!$B$31/'Abs3'!$M$2107*'Abs3'!M565,0)</f>
        <v>0</v>
      </c>
      <c r="O565" s="27"/>
      <c r="P565" s="25">
        <f t="shared" ca="1" si="44"/>
        <v>0</v>
      </c>
    </row>
    <row r="566" spans="1:16" x14ac:dyDescent="0.25">
      <c r="A566" s="9">
        <f>Gmden!A565</f>
        <v>31350</v>
      </c>
      <c r="B566" s="9">
        <f t="shared" si="40"/>
        <v>3</v>
      </c>
      <c r="C566" s="9">
        <f t="shared" si="41"/>
        <v>0</v>
      </c>
      <c r="D566" s="7" t="str">
        <f>Gmden!D565</f>
        <v>Weinzierl am Walde</v>
      </c>
      <c r="E566" s="8">
        <f>Gmden!E565</f>
        <v>1259</v>
      </c>
      <c r="F566" s="40">
        <f>Gmden!N565</f>
        <v>0</v>
      </c>
      <c r="G566" s="8">
        <f t="shared" si="42"/>
        <v>0</v>
      </c>
      <c r="H566" s="25">
        <f>ROUND(Anteile!$B$29/'Abs3'!$G$2107*'Abs3'!G566,0)</f>
        <v>0</v>
      </c>
      <c r="I566" s="40">
        <f>Gmden!O565</f>
        <v>0</v>
      </c>
      <c r="J566" s="8">
        <f t="shared" si="43"/>
        <v>0</v>
      </c>
      <c r="K566" s="25">
        <f>ROUND(Anteile!$B$30/'Abs3'!$J$2107*'Abs3'!J566,0)</f>
        <v>0</v>
      </c>
      <c r="L566" s="8">
        <f>Gmden!M565</f>
        <v>1074329.8155849334</v>
      </c>
      <c r="M566" s="8">
        <f ca="1">IF(AND(E566&gt;10000,Gmden!J565=500,Gmden!K565=500),MAX(0,OFFSET('Fk Abs3'!$E$7,'Abs3'!C566,0)*0.95*E566-L566),0)</f>
        <v>0</v>
      </c>
      <c r="N566" s="25">
        <f ca="1">ROUND(Anteile!$B$31/'Abs3'!$M$2107*'Abs3'!M566,0)</f>
        <v>0</v>
      </c>
      <c r="O566" s="27"/>
      <c r="P566" s="25">
        <f t="shared" ca="1" si="44"/>
        <v>0</v>
      </c>
    </row>
    <row r="567" spans="1:16" x14ac:dyDescent="0.25">
      <c r="A567" s="9">
        <f>Gmden!A566</f>
        <v>31351</v>
      </c>
      <c r="B567" s="9">
        <f t="shared" si="40"/>
        <v>3</v>
      </c>
      <c r="C567" s="9">
        <f t="shared" si="41"/>
        <v>0</v>
      </c>
      <c r="D567" s="7" t="str">
        <f>Gmden!D566</f>
        <v>Weißenkirchen in der Wachau</v>
      </c>
      <c r="E567" s="8">
        <f>Gmden!E566</f>
        <v>1375</v>
      </c>
      <c r="F567" s="40">
        <f>Gmden!N566</f>
        <v>0</v>
      </c>
      <c r="G567" s="8">
        <f t="shared" si="42"/>
        <v>0</v>
      </c>
      <c r="H567" s="25">
        <f>ROUND(Anteile!$B$29/'Abs3'!$G$2107*'Abs3'!G567,0)</f>
        <v>0</v>
      </c>
      <c r="I567" s="40">
        <f>Gmden!O566</f>
        <v>0</v>
      </c>
      <c r="J567" s="8">
        <f t="shared" si="43"/>
        <v>0</v>
      </c>
      <c r="K567" s="25">
        <f>ROUND(Anteile!$B$30/'Abs3'!$J$2107*'Abs3'!J567,0)</f>
        <v>0</v>
      </c>
      <c r="L567" s="8">
        <f>Gmden!M566</f>
        <v>1549810.0590406859</v>
      </c>
      <c r="M567" s="8">
        <f ca="1">IF(AND(E567&gt;10000,Gmden!J566=500,Gmden!K566=500),MAX(0,OFFSET('Fk Abs3'!$E$7,'Abs3'!C567,0)*0.95*E567-L567),0)</f>
        <v>0</v>
      </c>
      <c r="N567" s="25">
        <f ca="1">ROUND(Anteile!$B$31/'Abs3'!$M$2107*'Abs3'!M567,0)</f>
        <v>0</v>
      </c>
      <c r="O567" s="27"/>
      <c r="P567" s="25">
        <f t="shared" ca="1" si="44"/>
        <v>0</v>
      </c>
    </row>
    <row r="568" spans="1:16" x14ac:dyDescent="0.25">
      <c r="A568" s="9">
        <f>Gmden!A567</f>
        <v>31355</v>
      </c>
      <c r="B568" s="9">
        <f t="shared" si="40"/>
        <v>3</v>
      </c>
      <c r="C568" s="9">
        <f t="shared" si="41"/>
        <v>0</v>
      </c>
      <c r="D568" s="7" t="str">
        <f>Gmden!D567</f>
        <v>Schönberg am Kamp</v>
      </c>
      <c r="E568" s="8">
        <f>Gmden!E567</f>
        <v>1857</v>
      </c>
      <c r="F568" s="40">
        <f>Gmden!N567</f>
        <v>0</v>
      </c>
      <c r="G568" s="8">
        <f t="shared" si="42"/>
        <v>0</v>
      </c>
      <c r="H568" s="25">
        <f>ROUND(Anteile!$B$29/'Abs3'!$G$2107*'Abs3'!G568,0)</f>
        <v>0</v>
      </c>
      <c r="I568" s="40">
        <f>Gmden!O567</f>
        <v>0</v>
      </c>
      <c r="J568" s="8">
        <f t="shared" si="43"/>
        <v>0</v>
      </c>
      <c r="K568" s="25">
        <f>ROUND(Anteile!$B$30/'Abs3'!$J$2107*'Abs3'!J568,0)</f>
        <v>0</v>
      </c>
      <c r="L568" s="8">
        <f>Gmden!M567</f>
        <v>1704532.3620718112</v>
      </c>
      <c r="M568" s="8">
        <f ca="1">IF(AND(E568&gt;10000,Gmden!J567=500,Gmden!K567=500),MAX(0,OFFSET('Fk Abs3'!$E$7,'Abs3'!C568,0)*0.95*E568-L568),0)</f>
        <v>0</v>
      </c>
      <c r="N568" s="25">
        <f ca="1">ROUND(Anteile!$B$31/'Abs3'!$M$2107*'Abs3'!M568,0)</f>
        <v>0</v>
      </c>
      <c r="O568" s="27"/>
      <c r="P568" s="25">
        <f t="shared" ca="1" si="44"/>
        <v>0</v>
      </c>
    </row>
    <row r="569" spans="1:16" x14ac:dyDescent="0.25">
      <c r="A569" s="9">
        <f>Gmden!A568</f>
        <v>31356</v>
      </c>
      <c r="B569" s="9">
        <f t="shared" si="40"/>
        <v>3</v>
      </c>
      <c r="C569" s="9">
        <f t="shared" si="41"/>
        <v>0</v>
      </c>
      <c r="D569" s="7" t="str">
        <f>Gmden!D568</f>
        <v>Droß</v>
      </c>
      <c r="E569" s="8">
        <f>Gmden!E568</f>
        <v>947</v>
      </c>
      <c r="F569" s="40">
        <f>Gmden!N568</f>
        <v>0</v>
      </c>
      <c r="G569" s="8">
        <f t="shared" si="42"/>
        <v>0</v>
      </c>
      <c r="H569" s="25">
        <f>ROUND(Anteile!$B$29/'Abs3'!$G$2107*'Abs3'!G569,0)</f>
        <v>0</v>
      </c>
      <c r="I569" s="40">
        <f>Gmden!O568</f>
        <v>0</v>
      </c>
      <c r="J569" s="8">
        <f t="shared" si="43"/>
        <v>0</v>
      </c>
      <c r="K569" s="25">
        <f>ROUND(Anteile!$B$30/'Abs3'!$J$2107*'Abs3'!J569,0)</f>
        <v>0</v>
      </c>
      <c r="L569" s="8">
        <f>Gmden!M568</f>
        <v>801970.20599387831</v>
      </c>
      <c r="M569" s="8">
        <f ca="1">IF(AND(E569&gt;10000,Gmden!J568=500,Gmden!K568=500),MAX(0,OFFSET('Fk Abs3'!$E$7,'Abs3'!C569,0)*0.95*E569-L569),0)</f>
        <v>0</v>
      </c>
      <c r="N569" s="25">
        <f ca="1">ROUND(Anteile!$B$31/'Abs3'!$M$2107*'Abs3'!M569,0)</f>
        <v>0</v>
      </c>
      <c r="O569" s="27"/>
      <c r="P569" s="25">
        <f t="shared" ca="1" si="44"/>
        <v>0</v>
      </c>
    </row>
    <row r="570" spans="1:16" x14ac:dyDescent="0.25">
      <c r="A570" s="9">
        <f>Gmden!A569</f>
        <v>31401</v>
      </c>
      <c r="B570" s="9">
        <f t="shared" si="40"/>
        <v>3</v>
      </c>
      <c r="C570" s="9">
        <f t="shared" si="41"/>
        <v>0</v>
      </c>
      <c r="D570" s="7" t="str">
        <f>Gmden!D569</f>
        <v>Annaberg</v>
      </c>
      <c r="E570" s="8">
        <f>Gmden!E569</f>
        <v>542</v>
      </c>
      <c r="F570" s="40">
        <f>Gmden!N569</f>
        <v>0</v>
      </c>
      <c r="G570" s="8">
        <f t="shared" si="42"/>
        <v>0</v>
      </c>
      <c r="H570" s="25">
        <f>ROUND(Anteile!$B$29/'Abs3'!$G$2107*'Abs3'!G570,0)</f>
        <v>0</v>
      </c>
      <c r="I570" s="40">
        <f>Gmden!O569</f>
        <v>0</v>
      </c>
      <c r="J570" s="8">
        <f t="shared" si="43"/>
        <v>0</v>
      </c>
      <c r="K570" s="25">
        <f>ROUND(Anteile!$B$30/'Abs3'!$J$2107*'Abs3'!J570,0)</f>
        <v>0</v>
      </c>
      <c r="L570" s="8">
        <f>Gmden!M569</f>
        <v>589584.6493803903</v>
      </c>
      <c r="M570" s="8">
        <f ca="1">IF(AND(E570&gt;10000,Gmden!J569=500,Gmden!K569=500),MAX(0,OFFSET('Fk Abs3'!$E$7,'Abs3'!C570,0)*0.95*E570-L570),0)</f>
        <v>0</v>
      </c>
      <c r="N570" s="25">
        <f ca="1">ROUND(Anteile!$B$31/'Abs3'!$M$2107*'Abs3'!M570,0)</f>
        <v>0</v>
      </c>
      <c r="O570" s="27"/>
      <c r="P570" s="25">
        <f t="shared" ca="1" si="44"/>
        <v>0</v>
      </c>
    </row>
    <row r="571" spans="1:16" x14ac:dyDescent="0.25">
      <c r="A571" s="9">
        <f>Gmden!A570</f>
        <v>31402</v>
      </c>
      <c r="B571" s="9">
        <f t="shared" si="40"/>
        <v>3</v>
      </c>
      <c r="C571" s="9">
        <f t="shared" si="41"/>
        <v>0</v>
      </c>
      <c r="D571" s="7" t="str">
        <f>Gmden!D570</f>
        <v>Eschenau</v>
      </c>
      <c r="E571" s="8">
        <f>Gmden!E570</f>
        <v>1347</v>
      </c>
      <c r="F571" s="40">
        <f>Gmden!N570</f>
        <v>0</v>
      </c>
      <c r="G571" s="8">
        <f t="shared" si="42"/>
        <v>0</v>
      </c>
      <c r="H571" s="25">
        <f>ROUND(Anteile!$B$29/'Abs3'!$G$2107*'Abs3'!G571,0)</f>
        <v>0</v>
      </c>
      <c r="I571" s="40">
        <f>Gmden!O570</f>
        <v>0</v>
      </c>
      <c r="J571" s="8">
        <f t="shared" si="43"/>
        <v>0</v>
      </c>
      <c r="K571" s="25">
        <f>ROUND(Anteile!$B$30/'Abs3'!$J$2107*'Abs3'!J571,0)</f>
        <v>0</v>
      </c>
      <c r="L571" s="8">
        <f>Gmden!M570</f>
        <v>1238522.1330343215</v>
      </c>
      <c r="M571" s="8">
        <f ca="1">IF(AND(E571&gt;10000,Gmden!J570=500,Gmden!K570=500),MAX(0,OFFSET('Fk Abs3'!$E$7,'Abs3'!C571,0)*0.95*E571-L571),0)</f>
        <v>0</v>
      </c>
      <c r="N571" s="25">
        <f ca="1">ROUND(Anteile!$B$31/'Abs3'!$M$2107*'Abs3'!M571,0)</f>
        <v>0</v>
      </c>
      <c r="O571" s="27"/>
      <c r="P571" s="25">
        <f t="shared" ca="1" si="44"/>
        <v>0</v>
      </c>
    </row>
    <row r="572" spans="1:16" x14ac:dyDescent="0.25">
      <c r="A572" s="9">
        <f>Gmden!A571</f>
        <v>31403</v>
      </c>
      <c r="B572" s="9">
        <f t="shared" si="40"/>
        <v>3</v>
      </c>
      <c r="C572" s="9">
        <f t="shared" si="41"/>
        <v>0</v>
      </c>
      <c r="D572" s="7" t="str">
        <f>Gmden!D571</f>
        <v>Hainfeld</v>
      </c>
      <c r="E572" s="8">
        <f>Gmden!E571</f>
        <v>3769</v>
      </c>
      <c r="F572" s="40">
        <f>Gmden!N571</f>
        <v>0</v>
      </c>
      <c r="G572" s="8">
        <f t="shared" si="42"/>
        <v>0</v>
      </c>
      <c r="H572" s="25">
        <f>ROUND(Anteile!$B$29/'Abs3'!$G$2107*'Abs3'!G572,0)</f>
        <v>0</v>
      </c>
      <c r="I572" s="40">
        <f>Gmden!O571</f>
        <v>0</v>
      </c>
      <c r="J572" s="8">
        <f t="shared" si="43"/>
        <v>0</v>
      </c>
      <c r="K572" s="25">
        <f>ROUND(Anteile!$B$30/'Abs3'!$J$2107*'Abs3'!J572,0)</f>
        <v>0</v>
      </c>
      <c r="L572" s="8">
        <f>Gmden!M571</f>
        <v>5160226.8907524645</v>
      </c>
      <c r="M572" s="8">
        <f ca="1">IF(AND(E572&gt;10000,Gmden!J571=500,Gmden!K571=500),MAX(0,OFFSET('Fk Abs3'!$E$7,'Abs3'!C572,0)*0.95*E572-L572),0)</f>
        <v>0</v>
      </c>
      <c r="N572" s="25">
        <f ca="1">ROUND(Anteile!$B$31/'Abs3'!$M$2107*'Abs3'!M572,0)</f>
        <v>0</v>
      </c>
      <c r="O572" s="27"/>
      <c r="P572" s="25">
        <f t="shared" ca="1" si="44"/>
        <v>0</v>
      </c>
    </row>
    <row r="573" spans="1:16" x14ac:dyDescent="0.25">
      <c r="A573" s="9">
        <f>Gmden!A572</f>
        <v>31404</v>
      </c>
      <c r="B573" s="9">
        <f t="shared" si="40"/>
        <v>3</v>
      </c>
      <c r="C573" s="9">
        <f t="shared" si="41"/>
        <v>0</v>
      </c>
      <c r="D573" s="7" t="str">
        <f>Gmden!D572</f>
        <v>Hohenberg</v>
      </c>
      <c r="E573" s="8">
        <f>Gmden!E572</f>
        <v>1483</v>
      </c>
      <c r="F573" s="40">
        <f>Gmden!N572</f>
        <v>0</v>
      </c>
      <c r="G573" s="8">
        <f t="shared" si="42"/>
        <v>0</v>
      </c>
      <c r="H573" s="25">
        <f>ROUND(Anteile!$B$29/'Abs3'!$G$2107*'Abs3'!G573,0)</f>
        <v>0</v>
      </c>
      <c r="I573" s="40">
        <f>Gmden!O572</f>
        <v>0</v>
      </c>
      <c r="J573" s="8">
        <f t="shared" si="43"/>
        <v>0</v>
      </c>
      <c r="K573" s="25">
        <f>ROUND(Anteile!$B$30/'Abs3'!$J$2107*'Abs3'!J573,0)</f>
        <v>0</v>
      </c>
      <c r="L573" s="8">
        <f>Gmden!M572</f>
        <v>1592590.7533720196</v>
      </c>
      <c r="M573" s="8">
        <f ca="1">IF(AND(E573&gt;10000,Gmden!J572=500,Gmden!K572=500),MAX(0,OFFSET('Fk Abs3'!$E$7,'Abs3'!C573,0)*0.95*E573-L573),0)</f>
        <v>0</v>
      </c>
      <c r="N573" s="25">
        <f ca="1">ROUND(Anteile!$B$31/'Abs3'!$M$2107*'Abs3'!M573,0)</f>
        <v>0</v>
      </c>
      <c r="O573" s="27"/>
      <c r="P573" s="25">
        <f t="shared" ca="1" si="44"/>
        <v>0</v>
      </c>
    </row>
    <row r="574" spans="1:16" x14ac:dyDescent="0.25">
      <c r="A574" s="9">
        <f>Gmden!A573</f>
        <v>31405</v>
      </c>
      <c r="B574" s="9">
        <f t="shared" si="40"/>
        <v>3</v>
      </c>
      <c r="C574" s="9">
        <f t="shared" si="41"/>
        <v>0</v>
      </c>
      <c r="D574" s="7" t="str">
        <f>Gmden!D573</f>
        <v>Kaumberg</v>
      </c>
      <c r="E574" s="8">
        <f>Gmden!E573</f>
        <v>1003</v>
      </c>
      <c r="F574" s="40">
        <f>Gmden!N573</f>
        <v>0</v>
      </c>
      <c r="G574" s="8">
        <f t="shared" si="42"/>
        <v>0</v>
      </c>
      <c r="H574" s="25">
        <f>ROUND(Anteile!$B$29/'Abs3'!$G$2107*'Abs3'!G574,0)</f>
        <v>0</v>
      </c>
      <c r="I574" s="40">
        <f>Gmden!O573</f>
        <v>0</v>
      </c>
      <c r="J574" s="8">
        <f t="shared" si="43"/>
        <v>0</v>
      </c>
      <c r="K574" s="25">
        <f>ROUND(Anteile!$B$30/'Abs3'!$J$2107*'Abs3'!J574,0)</f>
        <v>0</v>
      </c>
      <c r="L574" s="8">
        <f>Gmden!M573</f>
        <v>908008.472285397</v>
      </c>
      <c r="M574" s="8">
        <f ca="1">IF(AND(E574&gt;10000,Gmden!J573=500,Gmden!K573=500),MAX(0,OFFSET('Fk Abs3'!$E$7,'Abs3'!C574,0)*0.95*E574-L574),0)</f>
        <v>0</v>
      </c>
      <c r="N574" s="25">
        <f ca="1">ROUND(Anteile!$B$31/'Abs3'!$M$2107*'Abs3'!M574,0)</f>
        <v>0</v>
      </c>
      <c r="O574" s="27"/>
      <c r="P574" s="25">
        <f t="shared" ca="1" si="44"/>
        <v>0</v>
      </c>
    </row>
    <row r="575" spans="1:16" x14ac:dyDescent="0.25">
      <c r="A575" s="9">
        <f>Gmden!A574</f>
        <v>31406</v>
      </c>
      <c r="B575" s="9">
        <f t="shared" si="40"/>
        <v>3</v>
      </c>
      <c r="C575" s="9">
        <f t="shared" si="41"/>
        <v>0</v>
      </c>
      <c r="D575" s="7" t="str">
        <f>Gmden!D574</f>
        <v>Kleinzell</v>
      </c>
      <c r="E575" s="8">
        <f>Gmden!E574</f>
        <v>835</v>
      </c>
      <c r="F575" s="40">
        <f>Gmden!N574</f>
        <v>0</v>
      </c>
      <c r="G575" s="8">
        <f t="shared" si="42"/>
        <v>0</v>
      </c>
      <c r="H575" s="25">
        <f>ROUND(Anteile!$B$29/'Abs3'!$G$2107*'Abs3'!G575,0)</f>
        <v>0</v>
      </c>
      <c r="I575" s="40">
        <f>Gmden!O574</f>
        <v>0</v>
      </c>
      <c r="J575" s="8">
        <f t="shared" si="43"/>
        <v>0</v>
      </c>
      <c r="K575" s="25">
        <f>ROUND(Anteile!$B$30/'Abs3'!$J$2107*'Abs3'!J575,0)</f>
        <v>0</v>
      </c>
      <c r="L575" s="8">
        <f>Gmden!M574</f>
        <v>819963.70371172461</v>
      </c>
      <c r="M575" s="8">
        <f ca="1">IF(AND(E575&gt;10000,Gmden!J574=500,Gmden!K574=500),MAX(0,OFFSET('Fk Abs3'!$E$7,'Abs3'!C575,0)*0.95*E575-L575),0)</f>
        <v>0</v>
      </c>
      <c r="N575" s="25">
        <f ca="1">ROUND(Anteile!$B$31/'Abs3'!$M$2107*'Abs3'!M575,0)</f>
        <v>0</v>
      </c>
      <c r="O575" s="27"/>
      <c r="P575" s="25">
        <f t="shared" ca="1" si="44"/>
        <v>0</v>
      </c>
    </row>
    <row r="576" spans="1:16" x14ac:dyDescent="0.25">
      <c r="A576" s="9">
        <f>Gmden!A575</f>
        <v>31407</v>
      </c>
      <c r="B576" s="9">
        <f t="shared" si="40"/>
        <v>3</v>
      </c>
      <c r="C576" s="9">
        <f t="shared" si="41"/>
        <v>0</v>
      </c>
      <c r="D576" s="7" t="str">
        <f>Gmden!D575</f>
        <v>Lilienfeld</v>
      </c>
      <c r="E576" s="8">
        <f>Gmden!E575</f>
        <v>2895</v>
      </c>
      <c r="F576" s="40">
        <f>Gmden!N575</f>
        <v>0</v>
      </c>
      <c r="G576" s="8">
        <f t="shared" si="42"/>
        <v>0</v>
      </c>
      <c r="H576" s="25">
        <f>ROUND(Anteile!$B$29/'Abs3'!$G$2107*'Abs3'!G576,0)</f>
        <v>0</v>
      </c>
      <c r="I576" s="40">
        <f>Gmden!O575</f>
        <v>0</v>
      </c>
      <c r="J576" s="8">
        <f t="shared" si="43"/>
        <v>0</v>
      </c>
      <c r="K576" s="25">
        <f>ROUND(Anteile!$B$30/'Abs3'!$J$2107*'Abs3'!J576,0)</f>
        <v>0</v>
      </c>
      <c r="L576" s="8">
        <f>Gmden!M575</f>
        <v>3904805.2441125507</v>
      </c>
      <c r="M576" s="8">
        <f ca="1">IF(AND(E576&gt;10000,Gmden!J575=500,Gmden!K575=500),MAX(0,OFFSET('Fk Abs3'!$E$7,'Abs3'!C576,0)*0.95*E576-L576),0)</f>
        <v>0</v>
      </c>
      <c r="N576" s="25">
        <f ca="1">ROUND(Anteile!$B$31/'Abs3'!$M$2107*'Abs3'!M576,0)</f>
        <v>0</v>
      </c>
      <c r="O576" s="27"/>
      <c r="P576" s="25">
        <f t="shared" ca="1" si="44"/>
        <v>0</v>
      </c>
    </row>
    <row r="577" spans="1:16" x14ac:dyDescent="0.25">
      <c r="A577" s="9">
        <f>Gmden!A576</f>
        <v>31408</v>
      </c>
      <c r="B577" s="9">
        <f t="shared" si="40"/>
        <v>3</v>
      </c>
      <c r="C577" s="9">
        <f t="shared" si="41"/>
        <v>0</v>
      </c>
      <c r="D577" s="7" t="str">
        <f>Gmden!D576</f>
        <v>Mitterbach am Erlaufsee</v>
      </c>
      <c r="E577" s="8">
        <f>Gmden!E576</f>
        <v>517</v>
      </c>
      <c r="F577" s="40">
        <f>Gmden!N576</f>
        <v>0</v>
      </c>
      <c r="G577" s="8">
        <f t="shared" si="42"/>
        <v>0</v>
      </c>
      <c r="H577" s="25">
        <f>ROUND(Anteile!$B$29/'Abs3'!$G$2107*'Abs3'!G577,0)</f>
        <v>0</v>
      </c>
      <c r="I577" s="40">
        <f>Gmden!O576</f>
        <v>0</v>
      </c>
      <c r="J577" s="8">
        <f t="shared" si="43"/>
        <v>0</v>
      </c>
      <c r="K577" s="25">
        <f>ROUND(Anteile!$B$30/'Abs3'!$J$2107*'Abs3'!J577,0)</f>
        <v>0</v>
      </c>
      <c r="L577" s="8">
        <f>Gmden!M576</f>
        <v>541592.71271876188</v>
      </c>
      <c r="M577" s="8">
        <f ca="1">IF(AND(E577&gt;10000,Gmden!J576=500,Gmden!K576=500),MAX(0,OFFSET('Fk Abs3'!$E$7,'Abs3'!C577,0)*0.95*E577-L577),0)</f>
        <v>0</v>
      </c>
      <c r="N577" s="25">
        <f ca="1">ROUND(Anteile!$B$31/'Abs3'!$M$2107*'Abs3'!M577,0)</f>
        <v>0</v>
      </c>
      <c r="O577" s="27"/>
      <c r="P577" s="25">
        <f t="shared" ca="1" si="44"/>
        <v>0</v>
      </c>
    </row>
    <row r="578" spans="1:16" x14ac:dyDescent="0.25">
      <c r="A578" s="9">
        <f>Gmden!A577</f>
        <v>31409</v>
      </c>
      <c r="B578" s="9">
        <f t="shared" si="40"/>
        <v>3</v>
      </c>
      <c r="C578" s="9">
        <f t="shared" si="41"/>
        <v>0</v>
      </c>
      <c r="D578" s="7" t="str">
        <f>Gmden!D577</f>
        <v>Ramsau</v>
      </c>
      <c r="E578" s="8">
        <f>Gmden!E577</f>
        <v>825</v>
      </c>
      <c r="F578" s="40">
        <f>Gmden!N577</f>
        <v>0</v>
      </c>
      <c r="G578" s="8">
        <f t="shared" si="42"/>
        <v>0</v>
      </c>
      <c r="H578" s="25">
        <f>ROUND(Anteile!$B$29/'Abs3'!$G$2107*'Abs3'!G578,0)</f>
        <v>0</v>
      </c>
      <c r="I578" s="40">
        <f>Gmden!O577</f>
        <v>0</v>
      </c>
      <c r="J578" s="8">
        <f t="shared" si="43"/>
        <v>0</v>
      </c>
      <c r="K578" s="25">
        <f>ROUND(Anteile!$B$30/'Abs3'!$J$2107*'Abs3'!J578,0)</f>
        <v>0</v>
      </c>
      <c r="L578" s="8">
        <f>Gmden!M577</f>
        <v>875024.71749984496</v>
      </c>
      <c r="M578" s="8">
        <f ca="1">IF(AND(E578&gt;10000,Gmden!J577=500,Gmden!K577=500),MAX(0,OFFSET('Fk Abs3'!$E$7,'Abs3'!C578,0)*0.95*E578-L578),0)</f>
        <v>0</v>
      </c>
      <c r="N578" s="25">
        <f ca="1">ROUND(Anteile!$B$31/'Abs3'!$M$2107*'Abs3'!M578,0)</f>
        <v>0</v>
      </c>
      <c r="O578" s="27"/>
      <c r="P578" s="25">
        <f t="shared" ca="1" si="44"/>
        <v>0</v>
      </c>
    </row>
    <row r="579" spans="1:16" x14ac:dyDescent="0.25">
      <c r="A579" s="9">
        <f>Gmden!A578</f>
        <v>31410</v>
      </c>
      <c r="B579" s="9">
        <f t="shared" si="40"/>
        <v>3</v>
      </c>
      <c r="C579" s="9">
        <f t="shared" si="41"/>
        <v>0</v>
      </c>
      <c r="D579" s="7" t="str">
        <f>Gmden!D578</f>
        <v>Rohrbach an der Gölsen</v>
      </c>
      <c r="E579" s="8">
        <f>Gmden!E578</f>
        <v>1600</v>
      </c>
      <c r="F579" s="40">
        <f>Gmden!N578</f>
        <v>0</v>
      </c>
      <c r="G579" s="8">
        <f t="shared" si="42"/>
        <v>0</v>
      </c>
      <c r="H579" s="25">
        <f>ROUND(Anteile!$B$29/'Abs3'!$G$2107*'Abs3'!G579,0)</f>
        <v>0</v>
      </c>
      <c r="I579" s="40">
        <f>Gmden!O578</f>
        <v>0</v>
      </c>
      <c r="J579" s="8">
        <f t="shared" si="43"/>
        <v>0</v>
      </c>
      <c r="K579" s="25">
        <f>ROUND(Anteile!$B$30/'Abs3'!$J$2107*'Abs3'!J579,0)</f>
        <v>0</v>
      </c>
      <c r="L579" s="8">
        <f>Gmden!M578</f>
        <v>1984868.0287486289</v>
      </c>
      <c r="M579" s="8">
        <f ca="1">IF(AND(E579&gt;10000,Gmden!J578=500,Gmden!K578=500),MAX(0,OFFSET('Fk Abs3'!$E$7,'Abs3'!C579,0)*0.95*E579-L579),0)</f>
        <v>0</v>
      </c>
      <c r="N579" s="25">
        <f ca="1">ROUND(Anteile!$B$31/'Abs3'!$M$2107*'Abs3'!M579,0)</f>
        <v>0</v>
      </c>
      <c r="O579" s="27"/>
      <c r="P579" s="25">
        <f t="shared" ca="1" si="44"/>
        <v>0</v>
      </c>
    </row>
    <row r="580" spans="1:16" x14ac:dyDescent="0.25">
      <c r="A580" s="9">
        <f>Gmden!A579</f>
        <v>31411</v>
      </c>
      <c r="B580" s="9">
        <f t="shared" si="40"/>
        <v>3</v>
      </c>
      <c r="C580" s="9">
        <f t="shared" si="41"/>
        <v>0</v>
      </c>
      <c r="D580" s="7" t="str">
        <f>Gmden!D579</f>
        <v>St. Aegyd am Neuwalde</v>
      </c>
      <c r="E580" s="8">
        <f>Gmden!E579</f>
        <v>1968</v>
      </c>
      <c r="F580" s="40">
        <f>Gmden!N579</f>
        <v>0</v>
      </c>
      <c r="G580" s="8">
        <f t="shared" si="42"/>
        <v>0</v>
      </c>
      <c r="H580" s="25">
        <f>ROUND(Anteile!$B$29/'Abs3'!$G$2107*'Abs3'!G580,0)</f>
        <v>0</v>
      </c>
      <c r="I580" s="40">
        <f>Gmden!O579</f>
        <v>0</v>
      </c>
      <c r="J580" s="8">
        <f t="shared" si="43"/>
        <v>0</v>
      </c>
      <c r="K580" s="25">
        <f>ROUND(Anteile!$B$30/'Abs3'!$J$2107*'Abs3'!J580,0)</f>
        <v>0</v>
      </c>
      <c r="L580" s="8">
        <f>Gmden!M579</f>
        <v>2137273.7492350824</v>
      </c>
      <c r="M580" s="8">
        <f ca="1">IF(AND(E580&gt;10000,Gmden!J579=500,Gmden!K579=500),MAX(0,OFFSET('Fk Abs3'!$E$7,'Abs3'!C580,0)*0.95*E580-L580),0)</f>
        <v>0</v>
      </c>
      <c r="N580" s="25">
        <f ca="1">ROUND(Anteile!$B$31/'Abs3'!$M$2107*'Abs3'!M580,0)</f>
        <v>0</v>
      </c>
      <c r="O580" s="27"/>
      <c r="P580" s="25">
        <f t="shared" ca="1" si="44"/>
        <v>0</v>
      </c>
    </row>
    <row r="581" spans="1:16" x14ac:dyDescent="0.25">
      <c r="A581" s="9">
        <f>Gmden!A580</f>
        <v>31412</v>
      </c>
      <c r="B581" s="9">
        <f t="shared" si="40"/>
        <v>3</v>
      </c>
      <c r="C581" s="9">
        <f t="shared" si="41"/>
        <v>0</v>
      </c>
      <c r="D581" s="7" t="str">
        <f>Gmden!D580</f>
        <v>St. Veit an der Gölsen</v>
      </c>
      <c r="E581" s="8">
        <f>Gmden!E580</f>
        <v>3898</v>
      </c>
      <c r="F581" s="40">
        <f>Gmden!N580</f>
        <v>0</v>
      </c>
      <c r="G581" s="8">
        <f t="shared" si="42"/>
        <v>0</v>
      </c>
      <c r="H581" s="25">
        <f>ROUND(Anteile!$B$29/'Abs3'!$G$2107*'Abs3'!G581,0)</f>
        <v>0</v>
      </c>
      <c r="I581" s="40">
        <f>Gmden!O580</f>
        <v>0</v>
      </c>
      <c r="J581" s="8">
        <f t="shared" si="43"/>
        <v>0</v>
      </c>
      <c r="K581" s="25">
        <f>ROUND(Anteile!$B$30/'Abs3'!$J$2107*'Abs3'!J581,0)</f>
        <v>0</v>
      </c>
      <c r="L581" s="8">
        <f>Gmden!M580</f>
        <v>3424173.8763404191</v>
      </c>
      <c r="M581" s="8">
        <f ca="1">IF(AND(E581&gt;10000,Gmden!J580=500,Gmden!K580=500),MAX(0,OFFSET('Fk Abs3'!$E$7,'Abs3'!C581,0)*0.95*E581-L581),0)</f>
        <v>0</v>
      </c>
      <c r="N581" s="25">
        <f ca="1">ROUND(Anteile!$B$31/'Abs3'!$M$2107*'Abs3'!M581,0)</f>
        <v>0</v>
      </c>
      <c r="O581" s="27"/>
      <c r="P581" s="25">
        <f t="shared" ca="1" si="44"/>
        <v>0</v>
      </c>
    </row>
    <row r="582" spans="1:16" x14ac:dyDescent="0.25">
      <c r="A582" s="9">
        <f>Gmden!A581</f>
        <v>31413</v>
      </c>
      <c r="B582" s="9">
        <f t="shared" si="40"/>
        <v>3</v>
      </c>
      <c r="C582" s="9">
        <f t="shared" si="41"/>
        <v>0</v>
      </c>
      <c r="D582" s="7" t="str">
        <f>Gmden!D581</f>
        <v>Traisen</v>
      </c>
      <c r="E582" s="8">
        <f>Gmden!E581</f>
        <v>3471</v>
      </c>
      <c r="F582" s="40">
        <f>Gmden!N581</f>
        <v>0</v>
      </c>
      <c r="G582" s="8">
        <f t="shared" si="42"/>
        <v>0</v>
      </c>
      <c r="H582" s="25">
        <f>ROUND(Anteile!$B$29/'Abs3'!$G$2107*'Abs3'!G582,0)</f>
        <v>0</v>
      </c>
      <c r="I582" s="40">
        <f>Gmden!O581</f>
        <v>0</v>
      </c>
      <c r="J582" s="8">
        <f t="shared" si="43"/>
        <v>0</v>
      </c>
      <c r="K582" s="25">
        <f>ROUND(Anteile!$B$30/'Abs3'!$J$2107*'Abs3'!J582,0)</f>
        <v>0</v>
      </c>
      <c r="L582" s="8">
        <f>Gmden!M581</f>
        <v>4236925.976948915</v>
      </c>
      <c r="M582" s="8">
        <f ca="1">IF(AND(E582&gt;10000,Gmden!J581=500,Gmden!K581=500),MAX(0,OFFSET('Fk Abs3'!$E$7,'Abs3'!C582,0)*0.95*E582-L582),0)</f>
        <v>0</v>
      </c>
      <c r="N582" s="25">
        <f ca="1">ROUND(Anteile!$B$31/'Abs3'!$M$2107*'Abs3'!M582,0)</f>
        <v>0</v>
      </c>
      <c r="O582" s="27"/>
      <c r="P582" s="25">
        <f t="shared" ca="1" si="44"/>
        <v>0</v>
      </c>
    </row>
    <row r="583" spans="1:16" x14ac:dyDescent="0.25">
      <c r="A583" s="9">
        <f>Gmden!A582</f>
        <v>31414</v>
      </c>
      <c r="B583" s="9">
        <f t="shared" si="40"/>
        <v>3</v>
      </c>
      <c r="C583" s="9">
        <f t="shared" si="41"/>
        <v>0</v>
      </c>
      <c r="D583" s="7" t="str">
        <f>Gmden!D582</f>
        <v>Türnitz</v>
      </c>
      <c r="E583" s="8">
        <f>Gmden!E582</f>
        <v>1895</v>
      </c>
      <c r="F583" s="40">
        <f>Gmden!N582</f>
        <v>0</v>
      </c>
      <c r="G583" s="8">
        <f t="shared" si="42"/>
        <v>0</v>
      </c>
      <c r="H583" s="25">
        <f>ROUND(Anteile!$B$29/'Abs3'!$G$2107*'Abs3'!G583,0)</f>
        <v>0</v>
      </c>
      <c r="I583" s="40">
        <f>Gmden!O582</f>
        <v>0</v>
      </c>
      <c r="J583" s="8">
        <f t="shared" si="43"/>
        <v>0</v>
      </c>
      <c r="K583" s="25">
        <f>ROUND(Anteile!$B$30/'Abs3'!$J$2107*'Abs3'!J583,0)</f>
        <v>0</v>
      </c>
      <c r="L583" s="8">
        <f>Gmden!M582</f>
        <v>1797201.9198260431</v>
      </c>
      <c r="M583" s="8">
        <f ca="1">IF(AND(E583&gt;10000,Gmden!J582=500,Gmden!K582=500),MAX(0,OFFSET('Fk Abs3'!$E$7,'Abs3'!C583,0)*0.95*E583-L583),0)</f>
        <v>0</v>
      </c>
      <c r="N583" s="25">
        <f ca="1">ROUND(Anteile!$B$31/'Abs3'!$M$2107*'Abs3'!M583,0)</f>
        <v>0</v>
      </c>
      <c r="O583" s="27"/>
      <c r="P583" s="25">
        <f t="shared" ca="1" si="44"/>
        <v>0</v>
      </c>
    </row>
    <row r="584" spans="1:16" x14ac:dyDescent="0.25">
      <c r="A584" s="9">
        <f>Gmden!A583</f>
        <v>31502</v>
      </c>
      <c r="B584" s="9">
        <f t="shared" ref="B584:B647" si="45">INT(A584/10000)</f>
        <v>3</v>
      </c>
      <c r="C584" s="9">
        <f t="shared" ref="C584:C647" si="46">IF(E584&lt;=10000,0,IF(E584&lt;=20000,1,IF(E584&lt;=50000,2,3)))</f>
        <v>0</v>
      </c>
      <c r="D584" s="7" t="str">
        <f>Gmden!D583</f>
        <v>Artstetten-Pöbring</v>
      </c>
      <c r="E584" s="8">
        <f>Gmden!E583</f>
        <v>1164</v>
      </c>
      <c r="F584" s="40">
        <f>Gmden!N583</f>
        <v>0</v>
      </c>
      <c r="G584" s="8">
        <f t="shared" ref="G584:G647" si="47">IF(AND(E584&gt;$G$5,F584=1),E584,0)</f>
        <v>0</v>
      </c>
      <c r="H584" s="25">
        <f>ROUND(Anteile!$B$29/'Abs3'!$G$2107*'Abs3'!G584,0)</f>
        <v>0</v>
      </c>
      <c r="I584" s="40">
        <f>Gmden!O583</f>
        <v>0</v>
      </c>
      <c r="J584" s="8">
        <f t="shared" ref="J584:J647" si="48">IF(I584=1,E584,0)</f>
        <v>0</v>
      </c>
      <c r="K584" s="25">
        <f>ROUND(Anteile!$B$30/'Abs3'!$J$2107*'Abs3'!J584,0)</f>
        <v>0</v>
      </c>
      <c r="L584" s="8">
        <f>Gmden!M583</f>
        <v>1012195.2192619835</v>
      </c>
      <c r="M584" s="8">
        <f ca="1">IF(AND(E584&gt;10000,Gmden!J583=500,Gmden!K583=500),MAX(0,OFFSET('Fk Abs3'!$E$7,'Abs3'!C584,0)*0.95*E584-L584),0)</f>
        <v>0</v>
      </c>
      <c r="N584" s="25">
        <f ca="1">ROUND(Anteile!$B$31/'Abs3'!$M$2107*'Abs3'!M584,0)</f>
        <v>0</v>
      </c>
      <c r="O584" s="27"/>
      <c r="P584" s="25">
        <f t="shared" ref="P584:P647" ca="1" si="49">H584+K584+N584+O584</f>
        <v>0</v>
      </c>
    </row>
    <row r="585" spans="1:16" x14ac:dyDescent="0.25">
      <c r="A585" s="9">
        <f>Gmden!A584</f>
        <v>31503</v>
      </c>
      <c r="B585" s="9">
        <f t="shared" si="45"/>
        <v>3</v>
      </c>
      <c r="C585" s="9">
        <f t="shared" si="46"/>
        <v>0</v>
      </c>
      <c r="D585" s="7" t="str">
        <f>Gmden!D584</f>
        <v>Bergland</v>
      </c>
      <c r="E585" s="8">
        <f>Gmden!E584</f>
        <v>1882</v>
      </c>
      <c r="F585" s="40">
        <f>Gmden!N584</f>
        <v>0</v>
      </c>
      <c r="G585" s="8">
        <f t="shared" si="47"/>
        <v>0</v>
      </c>
      <c r="H585" s="25">
        <f>ROUND(Anteile!$B$29/'Abs3'!$G$2107*'Abs3'!G585,0)</f>
        <v>0</v>
      </c>
      <c r="I585" s="40">
        <f>Gmden!O584</f>
        <v>0</v>
      </c>
      <c r="J585" s="8">
        <f t="shared" si="48"/>
        <v>0</v>
      </c>
      <c r="K585" s="25">
        <f>ROUND(Anteile!$B$30/'Abs3'!$J$2107*'Abs3'!J585,0)</f>
        <v>0</v>
      </c>
      <c r="L585" s="8">
        <f>Gmden!M584</f>
        <v>2191561.7523820242</v>
      </c>
      <c r="M585" s="8">
        <f ca="1">IF(AND(E585&gt;10000,Gmden!J584=500,Gmden!K584=500),MAX(0,OFFSET('Fk Abs3'!$E$7,'Abs3'!C585,0)*0.95*E585-L585),0)</f>
        <v>0</v>
      </c>
      <c r="N585" s="25">
        <f ca="1">ROUND(Anteile!$B$31/'Abs3'!$M$2107*'Abs3'!M585,0)</f>
        <v>0</v>
      </c>
      <c r="O585" s="27"/>
      <c r="P585" s="25">
        <f t="shared" ca="1" si="49"/>
        <v>0</v>
      </c>
    </row>
    <row r="586" spans="1:16" x14ac:dyDescent="0.25">
      <c r="A586" s="9">
        <f>Gmden!A585</f>
        <v>31504</v>
      </c>
      <c r="B586" s="9">
        <f t="shared" si="45"/>
        <v>3</v>
      </c>
      <c r="C586" s="9">
        <f t="shared" si="46"/>
        <v>0</v>
      </c>
      <c r="D586" s="7" t="str">
        <f>Gmden!D585</f>
        <v>Bischofstetten</v>
      </c>
      <c r="E586" s="8">
        <f>Gmden!E585</f>
        <v>1177</v>
      </c>
      <c r="F586" s="40">
        <f>Gmden!N585</f>
        <v>0</v>
      </c>
      <c r="G586" s="8">
        <f t="shared" si="47"/>
        <v>0</v>
      </c>
      <c r="H586" s="25">
        <f>ROUND(Anteile!$B$29/'Abs3'!$G$2107*'Abs3'!G586,0)</f>
        <v>0</v>
      </c>
      <c r="I586" s="40">
        <f>Gmden!O585</f>
        <v>0</v>
      </c>
      <c r="J586" s="8">
        <f t="shared" si="48"/>
        <v>0</v>
      </c>
      <c r="K586" s="25">
        <f>ROUND(Anteile!$B$30/'Abs3'!$J$2107*'Abs3'!J586,0)</f>
        <v>0</v>
      </c>
      <c r="L586" s="8">
        <f>Gmden!M585</f>
        <v>1025365.6036908195</v>
      </c>
      <c r="M586" s="8">
        <f ca="1">IF(AND(E586&gt;10000,Gmden!J585=500,Gmden!K585=500),MAX(0,OFFSET('Fk Abs3'!$E$7,'Abs3'!C586,0)*0.95*E586-L586),0)</f>
        <v>0</v>
      </c>
      <c r="N586" s="25">
        <f ca="1">ROUND(Anteile!$B$31/'Abs3'!$M$2107*'Abs3'!M586,0)</f>
        <v>0</v>
      </c>
      <c r="O586" s="27"/>
      <c r="P586" s="25">
        <f t="shared" ca="1" si="49"/>
        <v>0</v>
      </c>
    </row>
    <row r="587" spans="1:16" x14ac:dyDescent="0.25">
      <c r="A587" s="9">
        <f>Gmden!A586</f>
        <v>31505</v>
      </c>
      <c r="B587" s="9">
        <f t="shared" si="45"/>
        <v>3</v>
      </c>
      <c r="C587" s="9">
        <f t="shared" si="46"/>
        <v>0</v>
      </c>
      <c r="D587" s="7" t="str">
        <f>Gmden!D586</f>
        <v>Blindenmarkt</v>
      </c>
      <c r="E587" s="8">
        <f>Gmden!E586</f>
        <v>2605</v>
      </c>
      <c r="F587" s="40">
        <f>Gmden!N586</f>
        <v>0</v>
      </c>
      <c r="G587" s="8">
        <f t="shared" si="47"/>
        <v>0</v>
      </c>
      <c r="H587" s="25">
        <f>ROUND(Anteile!$B$29/'Abs3'!$G$2107*'Abs3'!G587,0)</f>
        <v>0</v>
      </c>
      <c r="I587" s="40">
        <f>Gmden!O586</f>
        <v>0</v>
      </c>
      <c r="J587" s="8">
        <f t="shared" si="48"/>
        <v>0</v>
      </c>
      <c r="K587" s="25">
        <f>ROUND(Anteile!$B$30/'Abs3'!$J$2107*'Abs3'!J587,0)</f>
        <v>0</v>
      </c>
      <c r="L587" s="8">
        <f>Gmden!M586</f>
        <v>2337123.3118671943</v>
      </c>
      <c r="M587" s="8">
        <f ca="1">IF(AND(E587&gt;10000,Gmden!J586=500,Gmden!K586=500),MAX(0,OFFSET('Fk Abs3'!$E$7,'Abs3'!C587,0)*0.95*E587-L587),0)</f>
        <v>0</v>
      </c>
      <c r="N587" s="25">
        <f ca="1">ROUND(Anteile!$B$31/'Abs3'!$M$2107*'Abs3'!M587,0)</f>
        <v>0</v>
      </c>
      <c r="O587" s="27"/>
      <c r="P587" s="25">
        <f t="shared" ca="1" si="49"/>
        <v>0</v>
      </c>
    </row>
    <row r="588" spans="1:16" x14ac:dyDescent="0.25">
      <c r="A588" s="9">
        <f>Gmden!A587</f>
        <v>31506</v>
      </c>
      <c r="B588" s="9">
        <f t="shared" si="45"/>
        <v>3</v>
      </c>
      <c r="C588" s="9">
        <f t="shared" si="46"/>
        <v>0</v>
      </c>
      <c r="D588" s="7" t="str">
        <f>Gmden!D587</f>
        <v>Dorfstetten</v>
      </c>
      <c r="E588" s="8">
        <f>Gmden!E587</f>
        <v>573</v>
      </c>
      <c r="F588" s="40">
        <f>Gmden!N587</f>
        <v>0</v>
      </c>
      <c r="G588" s="8">
        <f t="shared" si="47"/>
        <v>0</v>
      </c>
      <c r="H588" s="25">
        <f>ROUND(Anteile!$B$29/'Abs3'!$G$2107*'Abs3'!G588,0)</f>
        <v>0</v>
      </c>
      <c r="I588" s="40">
        <f>Gmden!O587</f>
        <v>0</v>
      </c>
      <c r="J588" s="8">
        <f t="shared" si="48"/>
        <v>0</v>
      </c>
      <c r="K588" s="25">
        <f>ROUND(Anteile!$B$30/'Abs3'!$J$2107*'Abs3'!J588,0)</f>
        <v>0</v>
      </c>
      <c r="L588" s="8">
        <f>Gmden!M587</f>
        <v>507372.08382530441</v>
      </c>
      <c r="M588" s="8">
        <f ca="1">IF(AND(E588&gt;10000,Gmden!J587=500,Gmden!K587=500),MAX(0,OFFSET('Fk Abs3'!$E$7,'Abs3'!C588,0)*0.95*E588-L588),0)</f>
        <v>0</v>
      </c>
      <c r="N588" s="25">
        <f ca="1">ROUND(Anteile!$B$31/'Abs3'!$M$2107*'Abs3'!M588,0)</f>
        <v>0</v>
      </c>
      <c r="O588" s="27"/>
      <c r="P588" s="25">
        <f t="shared" ca="1" si="49"/>
        <v>0</v>
      </c>
    </row>
    <row r="589" spans="1:16" x14ac:dyDescent="0.25">
      <c r="A589" s="9">
        <f>Gmden!A588</f>
        <v>31507</v>
      </c>
      <c r="B589" s="9">
        <f t="shared" si="45"/>
        <v>3</v>
      </c>
      <c r="C589" s="9">
        <f t="shared" si="46"/>
        <v>0</v>
      </c>
      <c r="D589" s="7" t="str">
        <f>Gmden!D588</f>
        <v>Dunkelsteinerwald</v>
      </c>
      <c r="E589" s="8">
        <f>Gmden!E588</f>
        <v>2349</v>
      </c>
      <c r="F589" s="40">
        <f>Gmden!N588</f>
        <v>0</v>
      </c>
      <c r="G589" s="8">
        <f t="shared" si="47"/>
        <v>0</v>
      </c>
      <c r="H589" s="25">
        <f>ROUND(Anteile!$B$29/'Abs3'!$G$2107*'Abs3'!G589,0)</f>
        <v>0</v>
      </c>
      <c r="I589" s="40">
        <f>Gmden!O588</f>
        <v>0</v>
      </c>
      <c r="J589" s="8">
        <f t="shared" si="48"/>
        <v>0</v>
      </c>
      <c r="K589" s="25">
        <f>ROUND(Anteile!$B$30/'Abs3'!$J$2107*'Abs3'!J589,0)</f>
        <v>0</v>
      </c>
      <c r="L589" s="8">
        <f>Gmden!M588</f>
        <v>2030930.4986517129</v>
      </c>
      <c r="M589" s="8">
        <f ca="1">IF(AND(E589&gt;10000,Gmden!J588=500,Gmden!K588=500),MAX(0,OFFSET('Fk Abs3'!$E$7,'Abs3'!C589,0)*0.95*E589-L589),0)</f>
        <v>0</v>
      </c>
      <c r="N589" s="25">
        <f ca="1">ROUND(Anteile!$B$31/'Abs3'!$M$2107*'Abs3'!M589,0)</f>
        <v>0</v>
      </c>
      <c r="O589" s="27"/>
      <c r="P589" s="25">
        <f t="shared" ca="1" si="49"/>
        <v>0</v>
      </c>
    </row>
    <row r="590" spans="1:16" x14ac:dyDescent="0.25">
      <c r="A590" s="9">
        <f>Gmden!A589</f>
        <v>31508</v>
      </c>
      <c r="B590" s="9">
        <f t="shared" si="45"/>
        <v>3</v>
      </c>
      <c r="C590" s="9">
        <f t="shared" si="46"/>
        <v>0</v>
      </c>
      <c r="D590" s="7" t="str">
        <f>Gmden!D589</f>
        <v>Erlauf</v>
      </c>
      <c r="E590" s="8">
        <f>Gmden!E589</f>
        <v>1092</v>
      </c>
      <c r="F590" s="40">
        <f>Gmden!N589</f>
        <v>0</v>
      </c>
      <c r="G590" s="8">
        <f t="shared" si="47"/>
        <v>0</v>
      </c>
      <c r="H590" s="25">
        <f>ROUND(Anteile!$B$29/'Abs3'!$G$2107*'Abs3'!G590,0)</f>
        <v>0</v>
      </c>
      <c r="I590" s="40">
        <f>Gmden!O589</f>
        <v>0</v>
      </c>
      <c r="J590" s="8">
        <f t="shared" si="48"/>
        <v>0</v>
      </c>
      <c r="K590" s="25">
        <f>ROUND(Anteile!$B$30/'Abs3'!$J$2107*'Abs3'!J590,0)</f>
        <v>0</v>
      </c>
      <c r="L590" s="8">
        <f>Gmden!M589</f>
        <v>975092.53978254471</v>
      </c>
      <c r="M590" s="8">
        <f ca="1">IF(AND(E590&gt;10000,Gmden!J589=500,Gmden!K589=500),MAX(0,OFFSET('Fk Abs3'!$E$7,'Abs3'!C590,0)*0.95*E590-L590),0)</f>
        <v>0</v>
      </c>
      <c r="N590" s="25">
        <f ca="1">ROUND(Anteile!$B$31/'Abs3'!$M$2107*'Abs3'!M590,0)</f>
        <v>0</v>
      </c>
      <c r="O590" s="27"/>
      <c r="P590" s="25">
        <f t="shared" ca="1" si="49"/>
        <v>0</v>
      </c>
    </row>
    <row r="591" spans="1:16" x14ac:dyDescent="0.25">
      <c r="A591" s="9">
        <f>Gmden!A590</f>
        <v>31509</v>
      </c>
      <c r="B591" s="9">
        <f t="shared" si="45"/>
        <v>3</v>
      </c>
      <c r="C591" s="9">
        <f t="shared" si="46"/>
        <v>0</v>
      </c>
      <c r="D591" s="7" t="str">
        <f>Gmden!D590</f>
        <v>Golling an der Erlauf</v>
      </c>
      <c r="E591" s="8">
        <f>Gmden!E590</f>
        <v>1494</v>
      </c>
      <c r="F591" s="40">
        <f>Gmden!N590</f>
        <v>0</v>
      </c>
      <c r="G591" s="8">
        <f t="shared" si="47"/>
        <v>0</v>
      </c>
      <c r="H591" s="25">
        <f>ROUND(Anteile!$B$29/'Abs3'!$G$2107*'Abs3'!G591,0)</f>
        <v>0</v>
      </c>
      <c r="I591" s="40">
        <f>Gmden!O590</f>
        <v>0</v>
      </c>
      <c r="J591" s="8">
        <f t="shared" si="48"/>
        <v>0</v>
      </c>
      <c r="K591" s="25">
        <f>ROUND(Anteile!$B$30/'Abs3'!$J$2107*'Abs3'!J591,0)</f>
        <v>0</v>
      </c>
      <c r="L591" s="8">
        <f>Gmden!M590</f>
        <v>1310986.5151050738</v>
      </c>
      <c r="M591" s="8">
        <f ca="1">IF(AND(E591&gt;10000,Gmden!J590=500,Gmden!K590=500),MAX(0,OFFSET('Fk Abs3'!$E$7,'Abs3'!C591,0)*0.95*E591-L591),0)</f>
        <v>0</v>
      </c>
      <c r="N591" s="25">
        <f ca="1">ROUND(Anteile!$B$31/'Abs3'!$M$2107*'Abs3'!M591,0)</f>
        <v>0</v>
      </c>
      <c r="O591" s="27"/>
      <c r="P591" s="25">
        <f t="shared" ca="1" si="49"/>
        <v>0</v>
      </c>
    </row>
    <row r="592" spans="1:16" x14ac:dyDescent="0.25">
      <c r="A592" s="9">
        <f>Gmden!A591</f>
        <v>31511</v>
      </c>
      <c r="B592" s="9">
        <f t="shared" si="45"/>
        <v>3</v>
      </c>
      <c r="C592" s="9">
        <f t="shared" si="46"/>
        <v>0</v>
      </c>
      <c r="D592" s="7" t="str">
        <f>Gmden!D591</f>
        <v>Hofamt Priel</v>
      </c>
      <c r="E592" s="8">
        <f>Gmden!E591</f>
        <v>1679</v>
      </c>
      <c r="F592" s="40">
        <f>Gmden!N591</f>
        <v>0</v>
      </c>
      <c r="G592" s="8">
        <f t="shared" si="47"/>
        <v>0</v>
      </c>
      <c r="H592" s="25">
        <f>ROUND(Anteile!$B$29/'Abs3'!$G$2107*'Abs3'!G592,0)</f>
        <v>0</v>
      </c>
      <c r="I592" s="40">
        <f>Gmden!O591</f>
        <v>0</v>
      </c>
      <c r="J592" s="8">
        <f t="shared" si="48"/>
        <v>0</v>
      </c>
      <c r="K592" s="25">
        <f>ROUND(Anteile!$B$30/'Abs3'!$J$2107*'Abs3'!J592,0)</f>
        <v>0</v>
      </c>
      <c r="L592" s="8">
        <f>Gmden!M591</f>
        <v>1466786.3421869341</v>
      </c>
      <c r="M592" s="8">
        <f ca="1">IF(AND(E592&gt;10000,Gmden!J591=500,Gmden!K591=500),MAX(0,OFFSET('Fk Abs3'!$E$7,'Abs3'!C592,0)*0.95*E592-L592),0)</f>
        <v>0</v>
      </c>
      <c r="N592" s="25">
        <f ca="1">ROUND(Anteile!$B$31/'Abs3'!$M$2107*'Abs3'!M592,0)</f>
        <v>0</v>
      </c>
      <c r="O592" s="27"/>
      <c r="P592" s="25">
        <f t="shared" ca="1" si="49"/>
        <v>0</v>
      </c>
    </row>
    <row r="593" spans="1:16" x14ac:dyDescent="0.25">
      <c r="A593" s="9">
        <f>Gmden!A592</f>
        <v>31513</v>
      </c>
      <c r="B593" s="9">
        <f t="shared" si="45"/>
        <v>3</v>
      </c>
      <c r="C593" s="9">
        <f t="shared" si="46"/>
        <v>0</v>
      </c>
      <c r="D593" s="7" t="str">
        <f>Gmden!D592</f>
        <v>Hürm</v>
      </c>
      <c r="E593" s="8">
        <f>Gmden!E592</f>
        <v>1769</v>
      </c>
      <c r="F593" s="40">
        <f>Gmden!N592</f>
        <v>0</v>
      </c>
      <c r="G593" s="8">
        <f t="shared" si="47"/>
        <v>0</v>
      </c>
      <c r="H593" s="25">
        <f>ROUND(Anteile!$B$29/'Abs3'!$G$2107*'Abs3'!G593,0)</f>
        <v>0</v>
      </c>
      <c r="I593" s="40">
        <f>Gmden!O592</f>
        <v>0</v>
      </c>
      <c r="J593" s="8">
        <f t="shared" si="48"/>
        <v>0</v>
      </c>
      <c r="K593" s="25">
        <f>ROUND(Anteile!$B$30/'Abs3'!$J$2107*'Abs3'!J593,0)</f>
        <v>0</v>
      </c>
      <c r="L593" s="8">
        <f>Gmden!M592</f>
        <v>1713078.5949233794</v>
      </c>
      <c r="M593" s="8">
        <f ca="1">IF(AND(E593&gt;10000,Gmden!J592=500,Gmden!K592=500),MAX(0,OFFSET('Fk Abs3'!$E$7,'Abs3'!C593,0)*0.95*E593-L593),0)</f>
        <v>0</v>
      </c>
      <c r="N593" s="25">
        <f ca="1">ROUND(Anteile!$B$31/'Abs3'!$M$2107*'Abs3'!M593,0)</f>
        <v>0</v>
      </c>
      <c r="O593" s="27"/>
      <c r="P593" s="25">
        <f t="shared" ca="1" si="49"/>
        <v>0</v>
      </c>
    </row>
    <row r="594" spans="1:16" x14ac:dyDescent="0.25">
      <c r="A594" s="9">
        <f>Gmden!A593</f>
        <v>31514</v>
      </c>
      <c r="B594" s="9">
        <f t="shared" si="45"/>
        <v>3</v>
      </c>
      <c r="C594" s="9">
        <f t="shared" si="46"/>
        <v>0</v>
      </c>
      <c r="D594" s="7" t="str">
        <f>Gmden!D593</f>
        <v>Kilb</v>
      </c>
      <c r="E594" s="8">
        <f>Gmden!E593</f>
        <v>2548</v>
      </c>
      <c r="F594" s="40">
        <f>Gmden!N593</f>
        <v>0</v>
      </c>
      <c r="G594" s="8">
        <f t="shared" si="47"/>
        <v>0</v>
      </c>
      <c r="H594" s="25">
        <f>ROUND(Anteile!$B$29/'Abs3'!$G$2107*'Abs3'!G594,0)</f>
        <v>0</v>
      </c>
      <c r="I594" s="40">
        <f>Gmden!O593</f>
        <v>0</v>
      </c>
      <c r="J594" s="8">
        <f t="shared" si="48"/>
        <v>0</v>
      </c>
      <c r="K594" s="25">
        <f>ROUND(Anteile!$B$30/'Abs3'!$J$2107*'Abs3'!J594,0)</f>
        <v>0</v>
      </c>
      <c r="L594" s="8">
        <f>Gmden!M593</f>
        <v>2490671.9860385824</v>
      </c>
      <c r="M594" s="8">
        <f ca="1">IF(AND(E594&gt;10000,Gmden!J593=500,Gmden!K593=500),MAX(0,OFFSET('Fk Abs3'!$E$7,'Abs3'!C594,0)*0.95*E594-L594),0)</f>
        <v>0</v>
      </c>
      <c r="N594" s="25">
        <f ca="1">ROUND(Anteile!$B$31/'Abs3'!$M$2107*'Abs3'!M594,0)</f>
        <v>0</v>
      </c>
      <c r="O594" s="27"/>
      <c r="P594" s="25">
        <f t="shared" ca="1" si="49"/>
        <v>0</v>
      </c>
    </row>
    <row r="595" spans="1:16" x14ac:dyDescent="0.25">
      <c r="A595" s="9">
        <f>Gmden!A594</f>
        <v>31515</v>
      </c>
      <c r="B595" s="9">
        <f t="shared" si="45"/>
        <v>3</v>
      </c>
      <c r="C595" s="9">
        <f t="shared" si="46"/>
        <v>0</v>
      </c>
      <c r="D595" s="7" t="str">
        <f>Gmden!D594</f>
        <v>Kirnberg an der Mank</v>
      </c>
      <c r="E595" s="8">
        <f>Gmden!E594</f>
        <v>1058</v>
      </c>
      <c r="F595" s="40">
        <f>Gmden!N594</f>
        <v>0</v>
      </c>
      <c r="G595" s="8">
        <f t="shared" si="47"/>
        <v>0</v>
      </c>
      <c r="H595" s="25">
        <f>ROUND(Anteile!$B$29/'Abs3'!$G$2107*'Abs3'!G595,0)</f>
        <v>0</v>
      </c>
      <c r="I595" s="40">
        <f>Gmden!O594</f>
        <v>0</v>
      </c>
      <c r="J595" s="8">
        <f t="shared" si="48"/>
        <v>0</v>
      </c>
      <c r="K595" s="25">
        <f>ROUND(Anteile!$B$30/'Abs3'!$J$2107*'Abs3'!J595,0)</f>
        <v>0</v>
      </c>
      <c r="L595" s="8">
        <f>Gmden!M594</f>
        <v>914666.57964939403</v>
      </c>
      <c r="M595" s="8">
        <f ca="1">IF(AND(E595&gt;10000,Gmden!J594=500,Gmden!K594=500),MAX(0,OFFSET('Fk Abs3'!$E$7,'Abs3'!C595,0)*0.95*E595-L595),0)</f>
        <v>0</v>
      </c>
      <c r="N595" s="25">
        <f ca="1">ROUND(Anteile!$B$31/'Abs3'!$M$2107*'Abs3'!M595,0)</f>
        <v>0</v>
      </c>
      <c r="O595" s="27"/>
      <c r="P595" s="25">
        <f t="shared" ca="1" si="49"/>
        <v>0</v>
      </c>
    </row>
    <row r="596" spans="1:16" x14ac:dyDescent="0.25">
      <c r="A596" s="9">
        <f>Gmden!A595</f>
        <v>31516</v>
      </c>
      <c r="B596" s="9">
        <f t="shared" si="45"/>
        <v>3</v>
      </c>
      <c r="C596" s="9">
        <f t="shared" si="46"/>
        <v>0</v>
      </c>
      <c r="D596" s="7" t="str">
        <f>Gmden!D595</f>
        <v>Klein-Pöchlarn</v>
      </c>
      <c r="E596" s="8">
        <f>Gmden!E595</f>
        <v>950</v>
      </c>
      <c r="F596" s="40">
        <f>Gmden!N595</f>
        <v>0</v>
      </c>
      <c r="G596" s="8">
        <f t="shared" si="47"/>
        <v>0</v>
      </c>
      <c r="H596" s="25">
        <f>ROUND(Anteile!$B$29/'Abs3'!$G$2107*'Abs3'!G596,0)</f>
        <v>0</v>
      </c>
      <c r="I596" s="40">
        <f>Gmden!O595</f>
        <v>0</v>
      </c>
      <c r="J596" s="8">
        <f t="shared" si="48"/>
        <v>0</v>
      </c>
      <c r="K596" s="25">
        <f>ROUND(Anteile!$B$30/'Abs3'!$J$2107*'Abs3'!J596,0)</f>
        <v>0</v>
      </c>
      <c r="L596" s="8">
        <f>Gmden!M595</f>
        <v>906772.03779987455</v>
      </c>
      <c r="M596" s="8">
        <f ca="1">IF(AND(E596&gt;10000,Gmden!J595=500,Gmden!K595=500),MAX(0,OFFSET('Fk Abs3'!$E$7,'Abs3'!C596,0)*0.95*E596-L596),0)</f>
        <v>0</v>
      </c>
      <c r="N596" s="25">
        <f ca="1">ROUND(Anteile!$B$31/'Abs3'!$M$2107*'Abs3'!M596,0)</f>
        <v>0</v>
      </c>
      <c r="O596" s="27"/>
      <c r="P596" s="25">
        <f t="shared" ca="1" si="49"/>
        <v>0</v>
      </c>
    </row>
    <row r="597" spans="1:16" x14ac:dyDescent="0.25">
      <c r="A597" s="9">
        <f>Gmden!A596</f>
        <v>31517</v>
      </c>
      <c r="B597" s="9">
        <f t="shared" si="45"/>
        <v>3</v>
      </c>
      <c r="C597" s="9">
        <f t="shared" si="46"/>
        <v>0</v>
      </c>
      <c r="D597" s="7" t="str">
        <f>Gmden!D596</f>
        <v>Krummnußbaum</v>
      </c>
      <c r="E597" s="8">
        <f>Gmden!E596</f>
        <v>1482</v>
      </c>
      <c r="F597" s="40">
        <f>Gmden!N596</f>
        <v>0</v>
      </c>
      <c r="G597" s="8">
        <f t="shared" si="47"/>
        <v>0</v>
      </c>
      <c r="H597" s="25">
        <f>ROUND(Anteile!$B$29/'Abs3'!$G$2107*'Abs3'!G597,0)</f>
        <v>0</v>
      </c>
      <c r="I597" s="40">
        <f>Gmden!O596</f>
        <v>0</v>
      </c>
      <c r="J597" s="8">
        <f t="shared" si="48"/>
        <v>0</v>
      </c>
      <c r="K597" s="25">
        <f>ROUND(Anteile!$B$30/'Abs3'!$J$2107*'Abs3'!J597,0)</f>
        <v>0</v>
      </c>
      <c r="L597" s="8">
        <f>Gmden!M596</f>
        <v>1470595.9536875891</v>
      </c>
      <c r="M597" s="8">
        <f ca="1">IF(AND(E597&gt;10000,Gmden!J596=500,Gmden!K596=500),MAX(0,OFFSET('Fk Abs3'!$E$7,'Abs3'!C597,0)*0.95*E597-L597),0)</f>
        <v>0</v>
      </c>
      <c r="N597" s="25">
        <f ca="1">ROUND(Anteile!$B$31/'Abs3'!$M$2107*'Abs3'!M597,0)</f>
        <v>0</v>
      </c>
      <c r="O597" s="27"/>
      <c r="P597" s="25">
        <f t="shared" ca="1" si="49"/>
        <v>0</v>
      </c>
    </row>
    <row r="598" spans="1:16" x14ac:dyDescent="0.25">
      <c r="A598" s="9">
        <f>Gmden!A597</f>
        <v>31519</v>
      </c>
      <c r="B598" s="9">
        <f t="shared" si="45"/>
        <v>3</v>
      </c>
      <c r="C598" s="9">
        <f t="shared" si="46"/>
        <v>0</v>
      </c>
      <c r="D598" s="7" t="str">
        <f>Gmden!D597</f>
        <v>Leiben</v>
      </c>
      <c r="E598" s="8">
        <f>Gmden!E597</f>
        <v>1357</v>
      </c>
      <c r="F598" s="40">
        <f>Gmden!N597</f>
        <v>0</v>
      </c>
      <c r="G598" s="8">
        <f t="shared" si="47"/>
        <v>0</v>
      </c>
      <c r="H598" s="25">
        <f>ROUND(Anteile!$B$29/'Abs3'!$G$2107*'Abs3'!G598,0)</f>
        <v>0</v>
      </c>
      <c r="I598" s="40">
        <f>Gmden!O597</f>
        <v>0</v>
      </c>
      <c r="J598" s="8">
        <f t="shared" si="48"/>
        <v>0</v>
      </c>
      <c r="K598" s="25">
        <f>ROUND(Anteile!$B$30/'Abs3'!$J$2107*'Abs3'!J598,0)</f>
        <v>0</v>
      </c>
      <c r="L598" s="8">
        <f>Gmden!M597</f>
        <v>1259763.8114509718</v>
      </c>
      <c r="M598" s="8">
        <f ca="1">IF(AND(E598&gt;10000,Gmden!J597=500,Gmden!K597=500),MAX(0,OFFSET('Fk Abs3'!$E$7,'Abs3'!C598,0)*0.95*E598-L598),0)</f>
        <v>0</v>
      </c>
      <c r="N598" s="25">
        <f ca="1">ROUND(Anteile!$B$31/'Abs3'!$M$2107*'Abs3'!M598,0)</f>
        <v>0</v>
      </c>
      <c r="O598" s="27"/>
      <c r="P598" s="25">
        <f t="shared" ca="1" si="49"/>
        <v>0</v>
      </c>
    </row>
    <row r="599" spans="1:16" x14ac:dyDescent="0.25">
      <c r="A599" s="9">
        <f>Gmden!A598</f>
        <v>31520</v>
      </c>
      <c r="B599" s="9">
        <f t="shared" si="45"/>
        <v>3</v>
      </c>
      <c r="C599" s="9">
        <f t="shared" si="46"/>
        <v>0</v>
      </c>
      <c r="D599" s="7" t="str">
        <f>Gmden!D598</f>
        <v>Loosdorf</v>
      </c>
      <c r="E599" s="8">
        <f>Gmden!E598</f>
        <v>3799</v>
      </c>
      <c r="F599" s="40">
        <f>Gmden!N598</f>
        <v>0</v>
      </c>
      <c r="G599" s="8">
        <f t="shared" si="47"/>
        <v>0</v>
      </c>
      <c r="H599" s="25">
        <f>ROUND(Anteile!$B$29/'Abs3'!$G$2107*'Abs3'!G599,0)</f>
        <v>0</v>
      </c>
      <c r="I599" s="40">
        <f>Gmden!O598</f>
        <v>0</v>
      </c>
      <c r="J599" s="8">
        <f t="shared" si="48"/>
        <v>0</v>
      </c>
      <c r="K599" s="25">
        <f>ROUND(Anteile!$B$30/'Abs3'!$J$2107*'Abs3'!J599,0)</f>
        <v>0</v>
      </c>
      <c r="L599" s="8">
        <f>Gmden!M598</f>
        <v>4782933.4442489445</v>
      </c>
      <c r="M599" s="8">
        <f ca="1">IF(AND(E599&gt;10000,Gmden!J598=500,Gmden!K598=500),MAX(0,OFFSET('Fk Abs3'!$E$7,'Abs3'!C599,0)*0.95*E599-L599),0)</f>
        <v>0</v>
      </c>
      <c r="N599" s="25">
        <f ca="1">ROUND(Anteile!$B$31/'Abs3'!$M$2107*'Abs3'!M599,0)</f>
        <v>0</v>
      </c>
      <c r="O599" s="27"/>
      <c r="P599" s="25">
        <f t="shared" ca="1" si="49"/>
        <v>0</v>
      </c>
    </row>
    <row r="600" spans="1:16" x14ac:dyDescent="0.25">
      <c r="A600" s="9">
        <f>Gmden!A599</f>
        <v>31521</v>
      </c>
      <c r="B600" s="9">
        <f t="shared" si="45"/>
        <v>3</v>
      </c>
      <c r="C600" s="9">
        <f t="shared" si="46"/>
        <v>0</v>
      </c>
      <c r="D600" s="7" t="str">
        <f>Gmden!D599</f>
        <v>Mank</v>
      </c>
      <c r="E600" s="8">
        <f>Gmden!E599</f>
        <v>3115</v>
      </c>
      <c r="F600" s="40">
        <f>Gmden!N599</f>
        <v>0</v>
      </c>
      <c r="G600" s="8">
        <f t="shared" si="47"/>
        <v>0</v>
      </c>
      <c r="H600" s="25">
        <f>ROUND(Anteile!$B$29/'Abs3'!$G$2107*'Abs3'!G600,0)</f>
        <v>0</v>
      </c>
      <c r="I600" s="40">
        <f>Gmden!O599</f>
        <v>0</v>
      </c>
      <c r="J600" s="8">
        <f t="shared" si="48"/>
        <v>0</v>
      </c>
      <c r="K600" s="25">
        <f>ROUND(Anteile!$B$30/'Abs3'!$J$2107*'Abs3'!J600,0)</f>
        <v>0</v>
      </c>
      <c r="L600" s="8">
        <f>Gmden!M599</f>
        <v>3275686.4725140184</v>
      </c>
      <c r="M600" s="8">
        <f ca="1">IF(AND(E600&gt;10000,Gmden!J599=500,Gmden!K599=500),MAX(0,OFFSET('Fk Abs3'!$E$7,'Abs3'!C600,0)*0.95*E600-L600),0)</f>
        <v>0</v>
      </c>
      <c r="N600" s="25">
        <f ca="1">ROUND(Anteile!$B$31/'Abs3'!$M$2107*'Abs3'!M600,0)</f>
        <v>0</v>
      </c>
      <c r="O600" s="27"/>
      <c r="P600" s="25">
        <f t="shared" ca="1" si="49"/>
        <v>0</v>
      </c>
    </row>
    <row r="601" spans="1:16" x14ac:dyDescent="0.25">
      <c r="A601" s="9">
        <f>Gmden!A600</f>
        <v>31522</v>
      </c>
      <c r="B601" s="9">
        <f t="shared" si="45"/>
        <v>3</v>
      </c>
      <c r="C601" s="9">
        <f t="shared" si="46"/>
        <v>0</v>
      </c>
      <c r="D601" s="7" t="str">
        <f>Gmden!D600</f>
        <v>Marbach an der Donau</v>
      </c>
      <c r="E601" s="8">
        <f>Gmden!E600</f>
        <v>1680</v>
      </c>
      <c r="F601" s="40">
        <f>Gmden!N600</f>
        <v>0</v>
      </c>
      <c r="G601" s="8">
        <f t="shared" si="47"/>
        <v>0</v>
      </c>
      <c r="H601" s="25">
        <f>ROUND(Anteile!$B$29/'Abs3'!$G$2107*'Abs3'!G601,0)</f>
        <v>0</v>
      </c>
      <c r="I601" s="40">
        <f>Gmden!O600</f>
        <v>0</v>
      </c>
      <c r="J601" s="8">
        <f t="shared" si="48"/>
        <v>0</v>
      </c>
      <c r="K601" s="25">
        <f>ROUND(Anteile!$B$30/'Abs3'!$J$2107*'Abs3'!J601,0)</f>
        <v>0</v>
      </c>
      <c r="L601" s="8">
        <f>Gmden!M600</f>
        <v>1636943.9668313593</v>
      </c>
      <c r="M601" s="8">
        <f ca="1">IF(AND(E601&gt;10000,Gmden!J600=500,Gmden!K600=500),MAX(0,OFFSET('Fk Abs3'!$E$7,'Abs3'!C601,0)*0.95*E601-L601),0)</f>
        <v>0</v>
      </c>
      <c r="N601" s="25">
        <f ca="1">ROUND(Anteile!$B$31/'Abs3'!$M$2107*'Abs3'!M601,0)</f>
        <v>0</v>
      </c>
      <c r="O601" s="27"/>
      <c r="P601" s="25">
        <f t="shared" ca="1" si="49"/>
        <v>0</v>
      </c>
    </row>
    <row r="602" spans="1:16" x14ac:dyDescent="0.25">
      <c r="A602" s="9">
        <f>Gmden!A601</f>
        <v>31523</v>
      </c>
      <c r="B602" s="9">
        <f t="shared" si="45"/>
        <v>3</v>
      </c>
      <c r="C602" s="9">
        <f t="shared" si="46"/>
        <v>0</v>
      </c>
      <c r="D602" s="7" t="str">
        <f>Gmden!D601</f>
        <v>Maria Taferl</v>
      </c>
      <c r="E602" s="8">
        <f>Gmden!E601</f>
        <v>886</v>
      </c>
      <c r="F602" s="40">
        <f>Gmden!N601</f>
        <v>0</v>
      </c>
      <c r="G602" s="8">
        <f t="shared" si="47"/>
        <v>0</v>
      </c>
      <c r="H602" s="25">
        <f>ROUND(Anteile!$B$29/'Abs3'!$G$2107*'Abs3'!G602,0)</f>
        <v>0</v>
      </c>
      <c r="I602" s="40">
        <f>Gmden!O601</f>
        <v>0</v>
      </c>
      <c r="J602" s="8">
        <f t="shared" si="48"/>
        <v>0</v>
      </c>
      <c r="K602" s="25">
        <f>ROUND(Anteile!$B$30/'Abs3'!$J$2107*'Abs3'!J602,0)</f>
        <v>0</v>
      </c>
      <c r="L602" s="8">
        <f>Gmden!M601</f>
        <v>837473.87074513326</v>
      </c>
      <c r="M602" s="8">
        <f ca="1">IF(AND(E602&gt;10000,Gmden!J601=500,Gmden!K601=500),MAX(0,OFFSET('Fk Abs3'!$E$7,'Abs3'!C602,0)*0.95*E602-L602),0)</f>
        <v>0</v>
      </c>
      <c r="N602" s="25">
        <f ca="1">ROUND(Anteile!$B$31/'Abs3'!$M$2107*'Abs3'!M602,0)</f>
        <v>0</v>
      </c>
      <c r="O602" s="27"/>
      <c r="P602" s="25">
        <f t="shared" ca="1" si="49"/>
        <v>0</v>
      </c>
    </row>
    <row r="603" spans="1:16" x14ac:dyDescent="0.25">
      <c r="A603" s="9">
        <f>Gmden!A602</f>
        <v>31524</v>
      </c>
      <c r="B603" s="9">
        <f t="shared" si="45"/>
        <v>3</v>
      </c>
      <c r="C603" s="9">
        <f t="shared" si="46"/>
        <v>0</v>
      </c>
      <c r="D603" s="7" t="str">
        <f>Gmden!D602</f>
        <v>Melk</v>
      </c>
      <c r="E603" s="8">
        <f>Gmden!E602</f>
        <v>5262</v>
      </c>
      <c r="F603" s="40">
        <f>Gmden!N602</f>
        <v>0</v>
      </c>
      <c r="G603" s="8">
        <f t="shared" si="47"/>
        <v>0</v>
      </c>
      <c r="H603" s="25">
        <f>ROUND(Anteile!$B$29/'Abs3'!$G$2107*'Abs3'!G603,0)</f>
        <v>0</v>
      </c>
      <c r="I603" s="40">
        <f>Gmden!O602</f>
        <v>0</v>
      </c>
      <c r="J603" s="8">
        <f t="shared" si="48"/>
        <v>0</v>
      </c>
      <c r="K603" s="25">
        <f>ROUND(Anteile!$B$30/'Abs3'!$J$2107*'Abs3'!J603,0)</f>
        <v>0</v>
      </c>
      <c r="L603" s="8">
        <f>Gmden!M602</f>
        <v>6609057.1115282513</v>
      </c>
      <c r="M603" s="8">
        <f ca="1">IF(AND(E603&gt;10000,Gmden!J602=500,Gmden!K602=500),MAX(0,OFFSET('Fk Abs3'!$E$7,'Abs3'!C603,0)*0.95*E603-L603),0)</f>
        <v>0</v>
      </c>
      <c r="N603" s="25">
        <f ca="1">ROUND(Anteile!$B$31/'Abs3'!$M$2107*'Abs3'!M603,0)</f>
        <v>0</v>
      </c>
      <c r="O603" s="27"/>
      <c r="P603" s="25">
        <f t="shared" ca="1" si="49"/>
        <v>0</v>
      </c>
    </row>
    <row r="604" spans="1:16" x14ac:dyDescent="0.25">
      <c r="A604" s="9">
        <f>Gmden!A603</f>
        <v>31525</v>
      </c>
      <c r="B604" s="9">
        <f t="shared" si="45"/>
        <v>3</v>
      </c>
      <c r="C604" s="9">
        <f t="shared" si="46"/>
        <v>0</v>
      </c>
      <c r="D604" s="7" t="str">
        <f>Gmden!D603</f>
        <v>Münichreith-Laimbach</v>
      </c>
      <c r="E604" s="8">
        <f>Gmden!E603</f>
        <v>1670</v>
      </c>
      <c r="F604" s="40">
        <f>Gmden!N603</f>
        <v>0</v>
      </c>
      <c r="G604" s="8">
        <f t="shared" si="47"/>
        <v>0</v>
      </c>
      <c r="H604" s="25">
        <f>ROUND(Anteile!$B$29/'Abs3'!$G$2107*'Abs3'!G604,0)</f>
        <v>0</v>
      </c>
      <c r="I604" s="40">
        <f>Gmden!O603</f>
        <v>0</v>
      </c>
      <c r="J604" s="8">
        <f t="shared" si="48"/>
        <v>0</v>
      </c>
      <c r="K604" s="25">
        <f>ROUND(Anteile!$B$30/'Abs3'!$J$2107*'Abs3'!J604,0)</f>
        <v>0</v>
      </c>
      <c r="L604" s="8">
        <f>Gmden!M603</f>
        <v>1524800.7238431312</v>
      </c>
      <c r="M604" s="8">
        <f ca="1">IF(AND(E604&gt;10000,Gmden!J603=500,Gmden!K603=500),MAX(0,OFFSET('Fk Abs3'!$E$7,'Abs3'!C604,0)*0.95*E604-L604),0)</f>
        <v>0</v>
      </c>
      <c r="N604" s="25">
        <f ca="1">ROUND(Anteile!$B$31/'Abs3'!$M$2107*'Abs3'!M604,0)</f>
        <v>0</v>
      </c>
      <c r="O604" s="27"/>
      <c r="P604" s="25">
        <f t="shared" ca="1" si="49"/>
        <v>0</v>
      </c>
    </row>
    <row r="605" spans="1:16" x14ac:dyDescent="0.25">
      <c r="A605" s="9">
        <f>Gmden!A604</f>
        <v>31527</v>
      </c>
      <c r="B605" s="9">
        <f t="shared" si="45"/>
        <v>3</v>
      </c>
      <c r="C605" s="9">
        <f t="shared" si="46"/>
        <v>0</v>
      </c>
      <c r="D605" s="7" t="str">
        <f>Gmden!D604</f>
        <v>Neumarkt an der Ybbs</v>
      </c>
      <c r="E605" s="8">
        <f>Gmden!E604</f>
        <v>1882</v>
      </c>
      <c r="F605" s="40">
        <f>Gmden!N604</f>
        <v>0</v>
      </c>
      <c r="G605" s="8">
        <f t="shared" si="47"/>
        <v>0</v>
      </c>
      <c r="H605" s="25">
        <f>ROUND(Anteile!$B$29/'Abs3'!$G$2107*'Abs3'!G605,0)</f>
        <v>0</v>
      </c>
      <c r="I605" s="40">
        <f>Gmden!O604</f>
        <v>0</v>
      </c>
      <c r="J605" s="8">
        <f t="shared" si="48"/>
        <v>0</v>
      </c>
      <c r="K605" s="25">
        <f>ROUND(Anteile!$B$30/'Abs3'!$J$2107*'Abs3'!J605,0)</f>
        <v>0</v>
      </c>
      <c r="L605" s="8">
        <f>Gmden!M604</f>
        <v>1848585.5559995363</v>
      </c>
      <c r="M605" s="8">
        <f ca="1">IF(AND(E605&gt;10000,Gmden!J604=500,Gmden!K604=500),MAX(0,OFFSET('Fk Abs3'!$E$7,'Abs3'!C605,0)*0.95*E605-L605),0)</f>
        <v>0</v>
      </c>
      <c r="N605" s="25">
        <f ca="1">ROUND(Anteile!$B$31/'Abs3'!$M$2107*'Abs3'!M605,0)</f>
        <v>0</v>
      </c>
      <c r="O605" s="27"/>
      <c r="P605" s="25">
        <f t="shared" ca="1" si="49"/>
        <v>0</v>
      </c>
    </row>
    <row r="606" spans="1:16" x14ac:dyDescent="0.25">
      <c r="A606" s="9">
        <f>Gmden!A605</f>
        <v>31528</v>
      </c>
      <c r="B606" s="9">
        <f t="shared" si="45"/>
        <v>3</v>
      </c>
      <c r="C606" s="9">
        <f t="shared" si="46"/>
        <v>0</v>
      </c>
      <c r="D606" s="7" t="str">
        <f>Gmden!D605</f>
        <v>Nöchling</v>
      </c>
      <c r="E606" s="8">
        <f>Gmden!E605</f>
        <v>1086</v>
      </c>
      <c r="F606" s="40">
        <f>Gmden!N605</f>
        <v>0</v>
      </c>
      <c r="G606" s="8">
        <f t="shared" si="47"/>
        <v>0</v>
      </c>
      <c r="H606" s="25">
        <f>ROUND(Anteile!$B$29/'Abs3'!$G$2107*'Abs3'!G606,0)</f>
        <v>0</v>
      </c>
      <c r="I606" s="40">
        <f>Gmden!O605</f>
        <v>0</v>
      </c>
      <c r="J606" s="8">
        <f t="shared" si="48"/>
        <v>0</v>
      </c>
      <c r="K606" s="25">
        <f>ROUND(Anteile!$B$30/'Abs3'!$J$2107*'Abs3'!J606,0)</f>
        <v>0</v>
      </c>
      <c r="L606" s="8">
        <f>Gmden!M605</f>
        <v>946474.9512649629</v>
      </c>
      <c r="M606" s="8">
        <f ca="1">IF(AND(E606&gt;10000,Gmden!J605=500,Gmden!K605=500),MAX(0,OFFSET('Fk Abs3'!$E$7,'Abs3'!C606,0)*0.95*E606-L606),0)</f>
        <v>0</v>
      </c>
      <c r="N606" s="25">
        <f ca="1">ROUND(Anteile!$B$31/'Abs3'!$M$2107*'Abs3'!M606,0)</f>
        <v>0</v>
      </c>
      <c r="O606" s="27"/>
      <c r="P606" s="25">
        <f t="shared" ca="1" si="49"/>
        <v>0</v>
      </c>
    </row>
    <row r="607" spans="1:16" x14ac:dyDescent="0.25">
      <c r="A607" s="9">
        <f>Gmden!A606</f>
        <v>31530</v>
      </c>
      <c r="B607" s="9">
        <f t="shared" si="45"/>
        <v>3</v>
      </c>
      <c r="C607" s="9">
        <f t="shared" si="46"/>
        <v>0</v>
      </c>
      <c r="D607" s="7" t="str">
        <f>Gmden!D606</f>
        <v>Persenbeug-Gottsdorf</v>
      </c>
      <c r="E607" s="8">
        <f>Gmden!E606</f>
        <v>2226</v>
      </c>
      <c r="F607" s="40">
        <f>Gmden!N606</f>
        <v>0</v>
      </c>
      <c r="G607" s="8">
        <f t="shared" si="47"/>
        <v>0</v>
      </c>
      <c r="H607" s="25">
        <f>ROUND(Anteile!$B$29/'Abs3'!$G$2107*'Abs3'!G607,0)</f>
        <v>0</v>
      </c>
      <c r="I607" s="40">
        <f>Gmden!O606</f>
        <v>0</v>
      </c>
      <c r="J607" s="8">
        <f t="shared" si="48"/>
        <v>0</v>
      </c>
      <c r="K607" s="25">
        <f>ROUND(Anteile!$B$30/'Abs3'!$J$2107*'Abs3'!J607,0)</f>
        <v>0</v>
      </c>
      <c r="L607" s="8">
        <f>Gmden!M606</f>
        <v>2252457.2822571592</v>
      </c>
      <c r="M607" s="8">
        <f ca="1">IF(AND(E607&gt;10000,Gmden!J606=500,Gmden!K606=500),MAX(0,OFFSET('Fk Abs3'!$E$7,'Abs3'!C607,0)*0.95*E607-L607),0)</f>
        <v>0</v>
      </c>
      <c r="N607" s="25">
        <f ca="1">ROUND(Anteile!$B$31/'Abs3'!$M$2107*'Abs3'!M607,0)</f>
        <v>0</v>
      </c>
      <c r="O607" s="27"/>
      <c r="P607" s="25">
        <f t="shared" ca="1" si="49"/>
        <v>0</v>
      </c>
    </row>
    <row r="608" spans="1:16" x14ac:dyDescent="0.25">
      <c r="A608" s="9">
        <f>Gmden!A607</f>
        <v>31531</v>
      </c>
      <c r="B608" s="9">
        <f t="shared" si="45"/>
        <v>3</v>
      </c>
      <c r="C608" s="9">
        <f t="shared" si="46"/>
        <v>0</v>
      </c>
      <c r="D608" s="7" t="str">
        <f>Gmden!D607</f>
        <v>Petzenkirchen</v>
      </c>
      <c r="E608" s="8">
        <f>Gmden!E607</f>
        <v>1301</v>
      </c>
      <c r="F608" s="40">
        <f>Gmden!N607</f>
        <v>0</v>
      </c>
      <c r="G608" s="8">
        <f t="shared" si="47"/>
        <v>0</v>
      </c>
      <c r="H608" s="25">
        <f>ROUND(Anteile!$B$29/'Abs3'!$G$2107*'Abs3'!G608,0)</f>
        <v>0</v>
      </c>
      <c r="I608" s="40">
        <f>Gmden!O607</f>
        <v>0</v>
      </c>
      <c r="J608" s="8">
        <f t="shared" si="48"/>
        <v>0</v>
      </c>
      <c r="K608" s="25">
        <f>ROUND(Anteile!$B$30/'Abs3'!$J$2107*'Abs3'!J608,0)</f>
        <v>0</v>
      </c>
      <c r="L608" s="8">
        <f>Gmden!M607</f>
        <v>1694369.8977422933</v>
      </c>
      <c r="M608" s="8">
        <f ca="1">IF(AND(E608&gt;10000,Gmden!J607=500,Gmden!K607=500),MAX(0,OFFSET('Fk Abs3'!$E$7,'Abs3'!C608,0)*0.95*E608-L608),0)</f>
        <v>0</v>
      </c>
      <c r="N608" s="25">
        <f ca="1">ROUND(Anteile!$B$31/'Abs3'!$M$2107*'Abs3'!M608,0)</f>
        <v>0</v>
      </c>
      <c r="O608" s="27"/>
      <c r="P608" s="25">
        <f t="shared" ca="1" si="49"/>
        <v>0</v>
      </c>
    </row>
    <row r="609" spans="1:16" x14ac:dyDescent="0.25">
      <c r="A609" s="9">
        <f>Gmden!A608</f>
        <v>31533</v>
      </c>
      <c r="B609" s="9">
        <f t="shared" si="45"/>
        <v>3</v>
      </c>
      <c r="C609" s="9">
        <f t="shared" si="46"/>
        <v>0</v>
      </c>
      <c r="D609" s="7" t="str">
        <f>Gmden!D608</f>
        <v>Pöchlarn</v>
      </c>
      <c r="E609" s="8">
        <f>Gmden!E608</f>
        <v>3933</v>
      </c>
      <c r="F609" s="40">
        <f>Gmden!N608</f>
        <v>0</v>
      </c>
      <c r="G609" s="8">
        <f t="shared" si="47"/>
        <v>0</v>
      </c>
      <c r="H609" s="25">
        <f>ROUND(Anteile!$B$29/'Abs3'!$G$2107*'Abs3'!G609,0)</f>
        <v>0</v>
      </c>
      <c r="I609" s="40">
        <f>Gmden!O608</f>
        <v>0</v>
      </c>
      <c r="J609" s="8">
        <f t="shared" si="48"/>
        <v>0</v>
      </c>
      <c r="K609" s="25">
        <f>ROUND(Anteile!$B$30/'Abs3'!$J$2107*'Abs3'!J609,0)</f>
        <v>0</v>
      </c>
      <c r="L609" s="8">
        <f>Gmden!M608</f>
        <v>5500733.2356433002</v>
      </c>
      <c r="M609" s="8">
        <f ca="1">IF(AND(E609&gt;10000,Gmden!J608=500,Gmden!K608=500),MAX(0,OFFSET('Fk Abs3'!$E$7,'Abs3'!C609,0)*0.95*E609-L609),0)</f>
        <v>0</v>
      </c>
      <c r="N609" s="25">
        <f ca="1">ROUND(Anteile!$B$31/'Abs3'!$M$2107*'Abs3'!M609,0)</f>
        <v>0</v>
      </c>
      <c r="O609" s="27"/>
      <c r="P609" s="25">
        <f t="shared" ca="1" si="49"/>
        <v>0</v>
      </c>
    </row>
    <row r="610" spans="1:16" x14ac:dyDescent="0.25">
      <c r="A610" s="9">
        <f>Gmden!A609</f>
        <v>31534</v>
      </c>
      <c r="B610" s="9">
        <f t="shared" si="45"/>
        <v>3</v>
      </c>
      <c r="C610" s="9">
        <f t="shared" si="46"/>
        <v>0</v>
      </c>
      <c r="D610" s="7" t="str">
        <f>Gmden!D609</f>
        <v>Pöggstall</v>
      </c>
      <c r="E610" s="8">
        <f>Gmden!E609</f>
        <v>2431</v>
      </c>
      <c r="F610" s="40">
        <f>Gmden!N609</f>
        <v>0</v>
      </c>
      <c r="G610" s="8">
        <f t="shared" si="47"/>
        <v>0</v>
      </c>
      <c r="H610" s="25">
        <f>ROUND(Anteile!$B$29/'Abs3'!$G$2107*'Abs3'!G610,0)</f>
        <v>0</v>
      </c>
      <c r="I610" s="40">
        <f>Gmden!O609</f>
        <v>0</v>
      </c>
      <c r="J610" s="8">
        <f t="shared" si="48"/>
        <v>0</v>
      </c>
      <c r="K610" s="25">
        <f>ROUND(Anteile!$B$30/'Abs3'!$J$2107*'Abs3'!J610,0)</f>
        <v>0</v>
      </c>
      <c r="L610" s="8">
        <f>Gmden!M609</f>
        <v>2490303.5553605538</v>
      </c>
      <c r="M610" s="8">
        <f ca="1">IF(AND(E610&gt;10000,Gmden!J609=500,Gmden!K609=500),MAX(0,OFFSET('Fk Abs3'!$E$7,'Abs3'!C610,0)*0.95*E610-L610),0)</f>
        <v>0</v>
      </c>
      <c r="N610" s="25">
        <f ca="1">ROUND(Anteile!$B$31/'Abs3'!$M$2107*'Abs3'!M610,0)</f>
        <v>0</v>
      </c>
      <c r="O610" s="27"/>
      <c r="P610" s="25">
        <f t="shared" ca="1" si="49"/>
        <v>0</v>
      </c>
    </row>
    <row r="611" spans="1:16" x14ac:dyDescent="0.25">
      <c r="A611" s="9">
        <f>Gmden!A610</f>
        <v>31535</v>
      </c>
      <c r="B611" s="9">
        <f t="shared" si="45"/>
        <v>3</v>
      </c>
      <c r="C611" s="9">
        <f t="shared" si="46"/>
        <v>0</v>
      </c>
      <c r="D611" s="7" t="str">
        <f>Gmden!D610</f>
        <v>Raxendorf</v>
      </c>
      <c r="E611" s="8">
        <f>Gmden!E610</f>
        <v>1040</v>
      </c>
      <c r="F611" s="40">
        <f>Gmden!N610</f>
        <v>0</v>
      </c>
      <c r="G611" s="8">
        <f t="shared" si="47"/>
        <v>0</v>
      </c>
      <c r="H611" s="25">
        <f>ROUND(Anteile!$B$29/'Abs3'!$G$2107*'Abs3'!G611,0)</f>
        <v>0</v>
      </c>
      <c r="I611" s="40">
        <f>Gmden!O610</f>
        <v>0</v>
      </c>
      <c r="J611" s="8">
        <f t="shared" si="48"/>
        <v>0</v>
      </c>
      <c r="K611" s="25">
        <f>ROUND(Anteile!$B$30/'Abs3'!$J$2107*'Abs3'!J611,0)</f>
        <v>0</v>
      </c>
      <c r="L611" s="8">
        <f>Gmden!M610</f>
        <v>877267.09034328884</v>
      </c>
      <c r="M611" s="8">
        <f ca="1">IF(AND(E611&gt;10000,Gmden!J610=500,Gmden!K610=500),MAX(0,OFFSET('Fk Abs3'!$E$7,'Abs3'!C611,0)*0.95*E611-L611),0)</f>
        <v>0</v>
      </c>
      <c r="N611" s="25">
        <f ca="1">ROUND(Anteile!$B$31/'Abs3'!$M$2107*'Abs3'!M611,0)</f>
        <v>0</v>
      </c>
      <c r="O611" s="27"/>
      <c r="P611" s="25">
        <f t="shared" ca="1" si="49"/>
        <v>0</v>
      </c>
    </row>
    <row r="612" spans="1:16" x14ac:dyDescent="0.25">
      <c r="A612" s="9">
        <f>Gmden!A611</f>
        <v>31537</v>
      </c>
      <c r="B612" s="9">
        <f t="shared" si="45"/>
        <v>3</v>
      </c>
      <c r="C612" s="9">
        <f t="shared" si="46"/>
        <v>0</v>
      </c>
      <c r="D612" s="7" t="str">
        <f>Gmden!D611</f>
        <v>Ruprechtshofen</v>
      </c>
      <c r="E612" s="8">
        <f>Gmden!E611</f>
        <v>2314</v>
      </c>
      <c r="F612" s="40">
        <f>Gmden!N611</f>
        <v>0</v>
      </c>
      <c r="G612" s="8">
        <f t="shared" si="47"/>
        <v>0</v>
      </c>
      <c r="H612" s="25">
        <f>ROUND(Anteile!$B$29/'Abs3'!$G$2107*'Abs3'!G612,0)</f>
        <v>0</v>
      </c>
      <c r="I612" s="40">
        <f>Gmden!O611</f>
        <v>0</v>
      </c>
      <c r="J612" s="8">
        <f t="shared" si="48"/>
        <v>0</v>
      </c>
      <c r="K612" s="25">
        <f>ROUND(Anteile!$B$30/'Abs3'!$J$2107*'Abs3'!J612,0)</f>
        <v>0</v>
      </c>
      <c r="L612" s="8">
        <f>Gmden!M611</f>
        <v>2329246.7744757584</v>
      </c>
      <c r="M612" s="8">
        <f ca="1">IF(AND(E612&gt;10000,Gmden!J611=500,Gmden!K611=500),MAX(0,OFFSET('Fk Abs3'!$E$7,'Abs3'!C612,0)*0.95*E612-L612),0)</f>
        <v>0</v>
      </c>
      <c r="N612" s="25">
        <f ca="1">ROUND(Anteile!$B$31/'Abs3'!$M$2107*'Abs3'!M612,0)</f>
        <v>0</v>
      </c>
      <c r="O612" s="27"/>
      <c r="P612" s="25">
        <f t="shared" ca="1" si="49"/>
        <v>0</v>
      </c>
    </row>
    <row r="613" spans="1:16" x14ac:dyDescent="0.25">
      <c r="A613" s="9">
        <f>Gmden!A612</f>
        <v>31539</v>
      </c>
      <c r="B613" s="9">
        <f t="shared" si="45"/>
        <v>3</v>
      </c>
      <c r="C613" s="9">
        <f t="shared" si="46"/>
        <v>0</v>
      </c>
      <c r="D613" s="7" t="str">
        <f>Gmden!D612</f>
        <v>St. Leonhard am Forst</v>
      </c>
      <c r="E613" s="8">
        <f>Gmden!E612</f>
        <v>2977</v>
      </c>
      <c r="F613" s="40">
        <f>Gmden!N612</f>
        <v>0</v>
      </c>
      <c r="G613" s="8">
        <f t="shared" si="47"/>
        <v>0</v>
      </c>
      <c r="H613" s="25">
        <f>ROUND(Anteile!$B$29/'Abs3'!$G$2107*'Abs3'!G613,0)</f>
        <v>0</v>
      </c>
      <c r="I613" s="40">
        <f>Gmden!O612</f>
        <v>0</v>
      </c>
      <c r="J613" s="8">
        <f t="shared" si="48"/>
        <v>0</v>
      </c>
      <c r="K613" s="25">
        <f>ROUND(Anteile!$B$30/'Abs3'!$J$2107*'Abs3'!J613,0)</f>
        <v>0</v>
      </c>
      <c r="L613" s="8">
        <f>Gmden!M612</f>
        <v>2760943.9953167159</v>
      </c>
      <c r="M613" s="8">
        <f ca="1">IF(AND(E613&gt;10000,Gmden!J612=500,Gmden!K612=500),MAX(0,OFFSET('Fk Abs3'!$E$7,'Abs3'!C613,0)*0.95*E613-L613),0)</f>
        <v>0</v>
      </c>
      <c r="N613" s="25">
        <f ca="1">ROUND(Anteile!$B$31/'Abs3'!$M$2107*'Abs3'!M613,0)</f>
        <v>0</v>
      </c>
      <c r="O613" s="27"/>
      <c r="P613" s="25">
        <f t="shared" ca="1" si="49"/>
        <v>0</v>
      </c>
    </row>
    <row r="614" spans="1:16" x14ac:dyDescent="0.25">
      <c r="A614" s="9">
        <f>Gmden!A613</f>
        <v>31540</v>
      </c>
      <c r="B614" s="9">
        <f t="shared" si="45"/>
        <v>3</v>
      </c>
      <c r="C614" s="9">
        <f t="shared" si="46"/>
        <v>0</v>
      </c>
      <c r="D614" s="7" t="str">
        <f>Gmden!D613</f>
        <v>St. Martin-Karlsbach</v>
      </c>
      <c r="E614" s="8">
        <f>Gmden!E613</f>
        <v>1710</v>
      </c>
      <c r="F614" s="40">
        <f>Gmden!N613</f>
        <v>0</v>
      </c>
      <c r="G614" s="8">
        <f t="shared" si="47"/>
        <v>0</v>
      </c>
      <c r="H614" s="25">
        <f>ROUND(Anteile!$B$29/'Abs3'!$G$2107*'Abs3'!G614,0)</f>
        <v>0</v>
      </c>
      <c r="I614" s="40">
        <f>Gmden!O613</f>
        <v>0</v>
      </c>
      <c r="J614" s="8">
        <f t="shared" si="48"/>
        <v>0</v>
      </c>
      <c r="K614" s="25">
        <f>ROUND(Anteile!$B$30/'Abs3'!$J$2107*'Abs3'!J614,0)</f>
        <v>0</v>
      </c>
      <c r="L614" s="8">
        <f>Gmden!M613</f>
        <v>1713086.9971768842</v>
      </c>
      <c r="M614" s="8">
        <f ca="1">IF(AND(E614&gt;10000,Gmden!J613=500,Gmden!K613=500),MAX(0,OFFSET('Fk Abs3'!$E$7,'Abs3'!C614,0)*0.95*E614-L614),0)</f>
        <v>0</v>
      </c>
      <c r="N614" s="25">
        <f ca="1">ROUND(Anteile!$B$31/'Abs3'!$M$2107*'Abs3'!M614,0)</f>
        <v>0</v>
      </c>
      <c r="O614" s="27"/>
      <c r="P614" s="25">
        <f t="shared" ca="1" si="49"/>
        <v>0</v>
      </c>
    </row>
    <row r="615" spans="1:16" x14ac:dyDescent="0.25">
      <c r="A615" s="9">
        <f>Gmden!A614</f>
        <v>31541</v>
      </c>
      <c r="B615" s="9">
        <f t="shared" si="45"/>
        <v>3</v>
      </c>
      <c r="C615" s="9">
        <f t="shared" si="46"/>
        <v>0</v>
      </c>
      <c r="D615" s="7" t="str">
        <f>Gmden!D614</f>
        <v>St. Oswald</v>
      </c>
      <c r="E615" s="8">
        <f>Gmden!E614</f>
        <v>1132</v>
      </c>
      <c r="F615" s="40">
        <f>Gmden!N614</f>
        <v>0</v>
      </c>
      <c r="G615" s="8">
        <f t="shared" si="47"/>
        <v>0</v>
      </c>
      <c r="H615" s="25">
        <f>ROUND(Anteile!$B$29/'Abs3'!$G$2107*'Abs3'!G615,0)</f>
        <v>0</v>
      </c>
      <c r="I615" s="40">
        <f>Gmden!O614</f>
        <v>0</v>
      </c>
      <c r="J615" s="8">
        <f t="shared" si="48"/>
        <v>0</v>
      </c>
      <c r="K615" s="25">
        <f>ROUND(Anteile!$B$30/'Abs3'!$J$2107*'Abs3'!J615,0)</f>
        <v>0</v>
      </c>
      <c r="L615" s="8">
        <f>Gmden!M614</f>
        <v>976913.61889822013</v>
      </c>
      <c r="M615" s="8">
        <f ca="1">IF(AND(E615&gt;10000,Gmden!J614=500,Gmden!K614=500),MAX(0,OFFSET('Fk Abs3'!$E$7,'Abs3'!C615,0)*0.95*E615-L615),0)</f>
        <v>0</v>
      </c>
      <c r="N615" s="25">
        <f ca="1">ROUND(Anteile!$B$31/'Abs3'!$M$2107*'Abs3'!M615,0)</f>
        <v>0</v>
      </c>
      <c r="O615" s="27"/>
      <c r="P615" s="25">
        <f t="shared" ca="1" si="49"/>
        <v>0</v>
      </c>
    </row>
    <row r="616" spans="1:16" x14ac:dyDescent="0.25">
      <c r="A616" s="9">
        <f>Gmden!A615</f>
        <v>31542</v>
      </c>
      <c r="B616" s="9">
        <f t="shared" si="45"/>
        <v>3</v>
      </c>
      <c r="C616" s="9">
        <f t="shared" si="46"/>
        <v>0</v>
      </c>
      <c r="D616" s="7" t="str">
        <f>Gmden!D615</f>
        <v>Schönbühel-Aggsbach</v>
      </c>
      <c r="E616" s="8">
        <f>Gmden!E615</f>
        <v>996</v>
      </c>
      <c r="F616" s="40">
        <f>Gmden!N615</f>
        <v>0</v>
      </c>
      <c r="G616" s="8">
        <f t="shared" si="47"/>
        <v>0</v>
      </c>
      <c r="H616" s="25">
        <f>ROUND(Anteile!$B$29/'Abs3'!$G$2107*'Abs3'!G616,0)</f>
        <v>0</v>
      </c>
      <c r="I616" s="40">
        <f>Gmden!O615</f>
        <v>0</v>
      </c>
      <c r="J616" s="8">
        <f t="shared" si="48"/>
        <v>0</v>
      </c>
      <c r="K616" s="25">
        <f>ROUND(Anteile!$B$30/'Abs3'!$J$2107*'Abs3'!J616,0)</f>
        <v>0</v>
      </c>
      <c r="L616" s="8">
        <f>Gmden!M615</f>
        <v>882835.80829590978</v>
      </c>
      <c r="M616" s="8">
        <f ca="1">IF(AND(E616&gt;10000,Gmden!J615=500,Gmden!K615=500),MAX(0,OFFSET('Fk Abs3'!$E$7,'Abs3'!C616,0)*0.95*E616-L616),0)</f>
        <v>0</v>
      </c>
      <c r="N616" s="25">
        <f ca="1">ROUND(Anteile!$B$31/'Abs3'!$M$2107*'Abs3'!M616,0)</f>
        <v>0</v>
      </c>
      <c r="O616" s="27"/>
      <c r="P616" s="25">
        <f t="shared" ca="1" si="49"/>
        <v>0</v>
      </c>
    </row>
    <row r="617" spans="1:16" x14ac:dyDescent="0.25">
      <c r="A617" s="9">
        <f>Gmden!A616</f>
        <v>31543</v>
      </c>
      <c r="B617" s="9">
        <f t="shared" si="45"/>
        <v>3</v>
      </c>
      <c r="C617" s="9">
        <f t="shared" si="46"/>
        <v>0</v>
      </c>
      <c r="D617" s="7" t="str">
        <f>Gmden!D616</f>
        <v>Schollach</v>
      </c>
      <c r="E617" s="8">
        <f>Gmden!E616</f>
        <v>952</v>
      </c>
      <c r="F617" s="40">
        <f>Gmden!N616</f>
        <v>0</v>
      </c>
      <c r="G617" s="8">
        <f t="shared" si="47"/>
        <v>0</v>
      </c>
      <c r="H617" s="25">
        <f>ROUND(Anteile!$B$29/'Abs3'!$G$2107*'Abs3'!G617,0)</f>
        <v>0</v>
      </c>
      <c r="I617" s="40">
        <f>Gmden!O616</f>
        <v>0</v>
      </c>
      <c r="J617" s="8">
        <f t="shared" si="48"/>
        <v>0</v>
      </c>
      <c r="K617" s="25">
        <f>ROUND(Anteile!$B$30/'Abs3'!$J$2107*'Abs3'!J617,0)</f>
        <v>0</v>
      </c>
      <c r="L617" s="8">
        <f>Gmden!M616</f>
        <v>943822.34209728078</v>
      </c>
      <c r="M617" s="8">
        <f ca="1">IF(AND(E617&gt;10000,Gmden!J616=500,Gmden!K616=500),MAX(0,OFFSET('Fk Abs3'!$E$7,'Abs3'!C617,0)*0.95*E617-L617),0)</f>
        <v>0</v>
      </c>
      <c r="N617" s="25">
        <f ca="1">ROUND(Anteile!$B$31/'Abs3'!$M$2107*'Abs3'!M617,0)</f>
        <v>0</v>
      </c>
      <c r="O617" s="27"/>
      <c r="P617" s="25">
        <f t="shared" ca="1" si="49"/>
        <v>0</v>
      </c>
    </row>
    <row r="618" spans="1:16" x14ac:dyDescent="0.25">
      <c r="A618" s="9">
        <f>Gmden!A617</f>
        <v>31546</v>
      </c>
      <c r="B618" s="9">
        <f t="shared" si="45"/>
        <v>3</v>
      </c>
      <c r="C618" s="9">
        <f t="shared" si="46"/>
        <v>0</v>
      </c>
      <c r="D618" s="7" t="str">
        <f>Gmden!D617</f>
        <v>Weiten</v>
      </c>
      <c r="E618" s="8">
        <f>Gmden!E617</f>
        <v>1105</v>
      </c>
      <c r="F618" s="40">
        <f>Gmden!N617</f>
        <v>0</v>
      </c>
      <c r="G618" s="8">
        <f t="shared" si="47"/>
        <v>0</v>
      </c>
      <c r="H618" s="25">
        <f>ROUND(Anteile!$B$29/'Abs3'!$G$2107*'Abs3'!G618,0)</f>
        <v>0</v>
      </c>
      <c r="I618" s="40">
        <f>Gmden!O617</f>
        <v>0</v>
      </c>
      <c r="J618" s="8">
        <f t="shared" si="48"/>
        <v>0</v>
      </c>
      <c r="K618" s="25">
        <f>ROUND(Anteile!$B$30/'Abs3'!$J$2107*'Abs3'!J618,0)</f>
        <v>0</v>
      </c>
      <c r="L618" s="8">
        <f>Gmden!M617</f>
        <v>1026287.0256583779</v>
      </c>
      <c r="M618" s="8">
        <f ca="1">IF(AND(E618&gt;10000,Gmden!J617=500,Gmden!K617=500),MAX(0,OFFSET('Fk Abs3'!$E$7,'Abs3'!C618,0)*0.95*E618-L618),0)</f>
        <v>0</v>
      </c>
      <c r="N618" s="25">
        <f ca="1">ROUND(Anteile!$B$31/'Abs3'!$M$2107*'Abs3'!M618,0)</f>
        <v>0</v>
      </c>
      <c r="O618" s="27"/>
      <c r="P618" s="25">
        <f t="shared" ca="1" si="49"/>
        <v>0</v>
      </c>
    </row>
    <row r="619" spans="1:16" x14ac:dyDescent="0.25">
      <c r="A619" s="9">
        <f>Gmden!A618</f>
        <v>31549</v>
      </c>
      <c r="B619" s="9">
        <f t="shared" si="45"/>
        <v>3</v>
      </c>
      <c r="C619" s="9">
        <f t="shared" si="46"/>
        <v>0</v>
      </c>
      <c r="D619" s="7" t="str">
        <f>Gmden!D618</f>
        <v>Ybbs an der Donau</v>
      </c>
      <c r="E619" s="8">
        <f>Gmden!E618</f>
        <v>5672</v>
      </c>
      <c r="F619" s="40">
        <f>Gmden!N618</f>
        <v>0</v>
      </c>
      <c r="G619" s="8">
        <f t="shared" si="47"/>
        <v>0</v>
      </c>
      <c r="H619" s="25">
        <f>ROUND(Anteile!$B$29/'Abs3'!$G$2107*'Abs3'!G619,0)</f>
        <v>0</v>
      </c>
      <c r="I619" s="40">
        <f>Gmden!O618</f>
        <v>0</v>
      </c>
      <c r="J619" s="8">
        <f t="shared" si="48"/>
        <v>0</v>
      </c>
      <c r="K619" s="25">
        <f>ROUND(Anteile!$B$30/'Abs3'!$J$2107*'Abs3'!J619,0)</f>
        <v>0</v>
      </c>
      <c r="L619" s="8">
        <f>Gmden!M618</f>
        <v>6876984.2496266775</v>
      </c>
      <c r="M619" s="8">
        <f ca="1">IF(AND(E619&gt;10000,Gmden!J618=500,Gmden!K618=500),MAX(0,OFFSET('Fk Abs3'!$E$7,'Abs3'!C619,0)*0.95*E619-L619),0)</f>
        <v>0</v>
      </c>
      <c r="N619" s="25">
        <f ca="1">ROUND(Anteile!$B$31/'Abs3'!$M$2107*'Abs3'!M619,0)</f>
        <v>0</v>
      </c>
      <c r="O619" s="27"/>
      <c r="P619" s="25">
        <f t="shared" ca="1" si="49"/>
        <v>0</v>
      </c>
    </row>
    <row r="620" spans="1:16" x14ac:dyDescent="0.25">
      <c r="A620" s="9">
        <f>Gmden!A619</f>
        <v>31550</v>
      </c>
      <c r="B620" s="9">
        <f t="shared" si="45"/>
        <v>3</v>
      </c>
      <c r="C620" s="9">
        <f t="shared" si="46"/>
        <v>0</v>
      </c>
      <c r="D620" s="7" t="str">
        <f>Gmden!D619</f>
        <v>Zelking-Matzleinsdorf</v>
      </c>
      <c r="E620" s="8">
        <f>Gmden!E619</f>
        <v>1232</v>
      </c>
      <c r="F620" s="40">
        <f>Gmden!N619</f>
        <v>0</v>
      </c>
      <c r="G620" s="8">
        <f t="shared" si="47"/>
        <v>0</v>
      </c>
      <c r="H620" s="25">
        <f>ROUND(Anteile!$B$29/'Abs3'!$G$2107*'Abs3'!G620,0)</f>
        <v>0</v>
      </c>
      <c r="I620" s="40">
        <f>Gmden!O619</f>
        <v>0</v>
      </c>
      <c r="J620" s="8">
        <f t="shared" si="48"/>
        <v>0</v>
      </c>
      <c r="K620" s="25">
        <f>ROUND(Anteile!$B$30/'Abs3'!$J$2107*'Abs3'!J620,0)</f>
        <v>0</v>
      </c>
      <c r="L620" s="8">
        <f>Gmden!M619</f>
        <v>1069330.9805184857</v>
      </c>
      <c r="M620" s="8">
        <f ca="1">IF(AND(E620&gt;10000,Gmden!J619=500,Gmden!K619=500),MAX(0,OFFSET('Fk Abs3'!$E$7,'Abs3'!C620,0)*0.95*E620-L620),0)</f>
        <v>0</v>
      </c>
      <c r="N620" s="25">
        <f ca="1">ROUND(Anteile!$B$31/'Abs3'!$M$2107*'Abs3'!M620,0)</f>
        <v>0</v>
      </c>
      <c r="O620" s="27"/>
      <c r="P620" s="25">
        <f t="shared" ca="1" si="49"/>
        <v>0</v>
      </c>
    </row>
    <row r="621" spans="1:16" x14ac:dyDescent="0.25">
      <c r="A621" s="9">
        <f>Gmden!A620</f>
        <v>31551</v>
      </c>
      <c r="B621" s="9">
        <f t="shared" si="45"/>
        <v>3</v>
      </c>
      <c r="C621" s="9">
        <f t="shared" si="46"/>
        <v>0</v>
      </c>
      <c r="D621" s="7" t="str">
        <f>Gmden!D620</f>
        <v>Texingtal</v>
      </c>
      <c r="E621" s="8">
        <f>Gmden!E620</f>
        <v>1607</v>
      </c>
      <c r="F621" s="40">
        <f>Gmden!N620</f>
        <v>0</v>
      </c>
      <c r="G621" s="8">
        <f t="shared" si="47"/>
        <v>0</v>
      </c>
      <c r="H621" s="25">
        <f>ROUND(Anteile!$B$29/'Abs3'!$G$2107*'Abs3'!G621,0)</f>
        <v>0</v>
      </c>
      <c r="I621" s="40">
        <f>Gmden!O620</f>
        <v>0</v>
      </c>
      <c r="J621" s="8">
        <f t="shared" si="48"/>
        <v>0</v>
      </c>
      <c r="K621" s="25">
        <f>ROUND(Anteile!$B$30/'Abs3'!$J$2107*'Abs3'!J621,0)</f>
        <v>0</v>
      </c>
      <c r="L621" s="8">
        <f>Gmden!M620</f>
        <v>1480931.1397239643</v>
      </c>
      <c r="M621" s="8">
        <f ca="1">IF(AND(E621&gt;10000,Gmden!J620=500,Gmden!K620=500),MAX(0,OFFSET('Fk Abs3'!$E$7,'Abs3'!C621,0)*0.95*E621-L621),0)</f>
        <v>0</v>
      </c>
      <c r="N621" s="25">
        <f ca="1">ROUND(Anteile!$B$31/'Abs3'!$M$2107*'Abs3'!M621,0)</f>
        <v>0</v>
      </c>
      <c r="O621" s="27"/>
      <c r="P621" s="25">
        <f t="shared" ca="1" si="49"/>
        <v>0</v>
      </c>
    </row>
    <row r="622" spans="1:16" x14ac:dyDescent="0.25">
      <c r="A622" s="9">
        <f>Gmden!A621</f>
        <v>31552</v>
      </c>
      <c r="B622" s="9">
        <f t="shared" si="45"/>
        <v>3</v>
      </c>
      <c r="C622" s="9">
        <f t="shared" si="46"/>
        <v>0</v>
      </c>
      <c r="D622" s="7" t="str">
        <f>Gmden!D621</f>
        <v>Yspertal</v>
      </c>
      <c r="E622" s="8">
        <f>Gmden!E621</f>
        <v>1888</v>
      </c>
      <c r="F622" s="40">
        <f>Gmden!N621</f>
        <v>0</v>
      </c>
      <c r="G622" s="8">
        <f t="shared" si="47"/>
        <v>0</v>
      </c>
      <c r="H622" s="25">
        <f>ROUND(Anteile!$B$29/'Abs3'!$G$2107*'Abs3'!G622,0)</f>
        <v>0</v>
      </c>
      <c r="I622" s="40">
        <f>Gmden!O621</f>
        <v>0</v>
      </c>
      <c r="J622" s="8">
        <f t="shared" si="48"/>
        <v>0</v>
      </c>
      <c r="K622" s="25">
        <f>ROUND(Anteile!$B$30/'Abs3'!$J$2107*'Abs3'!J622,0)</f>
        <v>0</v>
      </c>
      <c r="L622" s="8">
        <f>Gmden!M621</f>
        <v>1792007.8252414586</v>
      </c>
      <c r="M622" s="8">
        <f ca="1">IF(AND(E622&gt;10000,Gmden!J621=500,Gmden!K621=500),MAX(0,OFFSET('Fk Abs3'!$E$7,'Abs3'!C622,0)*0.95*E622-L622),0)</f>
        <v>0</v>
      </c>
      <c r="N622" s="25">
        <f ca="1">ROUND(Anteile!$B$31/'Abs3'!$M$2107*'Abs3'!M622,0)</f>
        <v>0</v>
      </c>
      <c r="O622" s="27"/>
      <c r="P622" s="25">
        <f t="shared" ca="1" si="49"/>
        <v>0</v>
      </c>
    </row>
    <row r="623" spans="1:16" x14ac:dyDescent="0.25">
      <c r="A623" s="9">
        <f>Gmden!A622</f>
        <v>31553</v>
      </c>
      <c r="B623" s="9">
        <f t="shared" si="45"/>
        <v>3</v>
      </c>
      <c r="C623" s="9">
        <f t="shared" si="46"/>
        <v>0</v>
      </c>
      <c r="D623" s="7" t="str">
        <f>Gmden!D622</f>
        <v>Emmersdorf an der Donau</v>
      </c>
      <c r="E623" s="8">
        <f>Gmden!E622</f>
        <v>1718</v>
      </c>
      <c r="F623" s="40">
        <f>Gmden!N622</f>
        <v>0</v>
      </c>
      <c r="G623" s="8">
        <f t="shared" si="47"/>
        <v>0</v>
      </c>
      <c r="H623" s="25">
        <f>ROUND(Anteile!$B$29/'Abs3'!$G$2107*'Abs3'!G623,0)</f>
        <v>0</v>
      </c>
      <c r="I623" s="40">
        <f>Gmden!O622</f>
        <v>0</v>
      </c>
      <c r="J623" s="8">
        <f t="shared" si="48"/>
        <v>0</v>
      </c>
      <c r="K623" s="25">
        <f>ROUND(Anteile!$B$30/'Abs3'!$J$2107*'Abs3'!J623,0)</f>
        <v>0</v>
      </c>
      <c r="L623" s="8">
        <f>Gmden!M622</f>
        <v>1585711.9358477611</v>
      </c>
      <c r="M623" s="8">
        <f ca="1">IF(AND(E623&gt;10000,Gmden!J622=500,Gmden!K622=500),MAX(0,OFFSET('Fk Abs3'!$E$7,'Abs3'!C623,0)*0.95*E623-L623),0)</f>
        <v>0</v>
      </c>
      <c r="N623" s="25">
        <f ca="1">ROUND(Anteile!$B$31/'Abs3'!$M$2107*'Abs3'!M623,0)</f>
        <v>0</v>
      </c>
      <c r="O623" s="27"/>
      <c r="P623" s="25">
        <f t="shared" ca="1" si="49"/>
        <v>0</v>
      </c>
    </row>
    <row r="624" spans="1:16" x14ac:dyDescent="0.25">
      <c r="A624" s="9">
        <f>Gmden!A623</f>
        <v>31601</v>
      </c>
      <c r="B624" s="9">
        <f t="shared" si="45"/>
        <v>3</v>
      </c>
      <c r="C624" s="9">
        <f t="shared" si="46"/>
        <v>0</v>
      </c>
      <c r="D624" s="7" t="str">
        <f>Gmden!D623</f>
        <v>Altlichtenwarth</v>
      </c>
      <c r="E624" s="8">
        <f>Gmden!E623</f>
        <v>749</v>
      </c>
      <c r="F624" s="40">
        <f>Gmden!N623</f>
        <v>0</v>
      </c>
      <c r="G624" s="8">
        <f t="shared" si="47"/>
        <v>0</v>
      </c>
      <c r="H624" s="25">
        <f>ROUND(Anteile!$B$29/'Abs3'!$G$2107*'Abs3'!G624,0)</f>
        <v>0</v>
      </c>
      <c r="I624" s="40">
        <f>Gmden!O623</f>
        <v>0</v>
      </c>
      <c r="J624" s="8">
        <f t="shared" si="48"/>
        <v>0</v>
      </c>
      <c r="K624" s="25">
        <f>ROUND(Anteile!$B$30/'Abs3'!$J$2107*'Abs3'!J624,0)</f>
        <v>0</v>
      </c>
      <c r="L624" s="8">
        <f>Gmden!M623</f>
        <v>653162.94037112442</v>
      </c>
      <c r="M624" s="8">
        <f ca="1">IF(AND(E624&gt;10000,Gmden!J623=500,Gmden!K623=500),MAX(0,OFFSET('Fk Abs3'!$E$7,'Abs3'!C624,0)*0.95*E624-L624),0)</f>
        <v>0</v>
      </c>
      <c r="N624" s="25">
        <f ca="1">ROUND(Anteile!$B$31/'Abs3'!$M$2107*'Abs3'!M624,0)</f>
        <v>0</v>
      </c>
      <c r="O624" s="27"/>
      <c r="P624" s="25">
        <f t="shared" ca="1" si="49"/>
        <v>0</v>
      </c>
    </row>
    <row r="625" spans="1:16" x14ac:dyDescent="0.25">
      <c r="A625" s="9">
        <f>Gmden!A624</f>
        <v>31603</v>
      </c>
      <c r="B625" s="9">
        <f t="shared" si="45"/>
        <v>3</v>
      </c>
      <c r="C625" s="9">
        <f t="shared" si="46"/>
        <v>0</v>
      </c>
      <c r="D625" s="7" t="str">
        <f>Gmden!D624</f>
        <v>Asparn an der Zaya</v>
      </c>
      <c r="E625" s="8">
        <f>Gmden!E624</f>
        <v>1783</v>
      </c>
      <c r="F625" s="40">
        <f>Gmden!N624</f>
        <v>0</v>
      </c>
      <c r="G625" s="8">
        <f t="shared" si="47"/>
        <v>0</v>
      </c>
      <c r="H625" s="25">
        <f>ROUND(Anteile!$B$29/'Abs3'!$G$2107*'Abs3'!G625,0)</f>
        <v>0</v>
      </c>
      <c r="I625" s="40">
        <f>Gmden!O624</f>
        <v>0</v>
      </c>
      <c r="J625" s="8">
        <f t="shared" si="48"/>
        <v>0</v>
      </c>
      <c r="K625" s="25">
        <f>ROUND(Anteile!$B$30/'Abs3'!$J$2107*'Abs3'!J625,0)</f>
        <v>0</v>
      </c>
      <c r="L625" s="8">
        <f>Gmden!M624</f>
        <v>1628399.985603896</v>
      </c>
      <c r="M625" s="8">
        <f ca="1">IF(AND(E625&gt;10000,Gmden!J624=500,Gmden!K624=500),MAX(0,OFFSET('Fk Abs3'!$E$7,'Abs3'!C625,0)*0.95*E625-L625),0)</f>
        <v>0</v>
      </c>
      <c r="N625" s="25">
        <f ca="1">ROUND(Anteile!$B$31/'Abs3'!$M$2107*'Abs3'!M625,0)</f>
        <v>0</v>
      </c>
      <c r="O625" s="27"/>
      <c r="P625" s="25">
        <f t="shared" ca="1" si="49"/>
        <v>0</v>
      </c>
    </row>
    <row r="626" spans="1:16" x14ac:dyDescent="0.25">
      <c r="A626" s="9">
        <f>Gmden!A625</f>
        <v>31604</v>
      </c>
      <c r="B626" s="9">
        <f t="shared" si="45"/>
        <v>3</v>
      </c>
      <c r="C626" s="9">
        <f t="shared" si="46"/>
        <v>0</v>
      </c>
      <c r="D626" s="7" t="str">
        <f>Gmden!D625</f>
        <v>Bernhardsthal</v>
      </c>
      <c r="E626" s="8">
        <f>Gmden!E625</f>
        <v>1621</v>
      </c>
      <c r="F626" s="40">
        <f>Gmden!N625</f>
        <v>0</v>
      </c>
      <c r="G626" s="8">
        <f t="shared" si="47"/>
        <v>0</v>
      </c>
      <c r="H626" s="25">
        <f>ROUND(Anteile!$B$29/'Abs3'!$G$2107*'Abs3'!G626,0)</f>
        <v>0</v>
      </c>
      <c r="I626" s="40">
        <f>Gmden!O625</f>
        <v>0</v>
      </c>
      <c r="J626" s="8">
        <f t="shared" si="48"/>
        <v>0</v>
      </c>
      <c r="K626" s="25">
        <f>ROUND(Anteile!$B$30/'Abs3'!$J$2107*'Abs3'!J626,0)</f>
        <v>0</v>
      </c>
      <c r="L626" s="8">
        <f>Gmden!M625</f>
        <v>1468263.8193659687</v>
      </c>
      <c r="M626" s="8">
        <f ca="1">IF(AND(E626&gt;10000,Gmden!J625=500,Gmden!K625=500),MAX(0,OFFSET('Fk Abs3'!$E$7,'Abs3'!C626,0)*0.95*E626-L626),0)</f>
        <v>0</v>
      </c>
      <c r="N626" s="25">
        <f ca="1">ROUND(Anteile!$B$31/'Abs3'!$M$2107*'Abs3'!M626,0)</f>
        <v>0</v>
      </c>
      <c r="O626" s="27"/>
      <c r="P626" s="25">
        <f t="shared" ca="1" si="49"/>
        <v>0</v>
      </c>
    </row>
    <row r="627" spans="1:16" x14ac:dyDescent="0.25">
      <c r="A627" s="9">
        <f>Gmden!A626</f>
        <v>31605</v>
      </c>
      <c r="B627" s="9">
        <f t="shared" si="45"/>
        <v>3</v>
      </c>
      <c r="C627" s="9">
        <f t="shared" si="46"/>
        <v>0</v>
      </c>
      <c r="D627" s="7" t="str">
        <f>Gmden!D626</f>
        <v>Bockfließ</v>
      </c>
      <c r="E627" s="8">
        <f>Gmden!E626</f>
        <v>1343</v>
      </c>
      <c r="F627" s="40">
        <f>Gmden!N626</f>
        <v>0</v>
      </c>
      <c r="G627" s="8">
        <f t="shared" si="47"/>
        <v>0</v>
      </c>
      <c r="H627" s="25">
        <f>ROUND(Anteile!$B$29/'Abs3'!$G$2107*'Abs3'!G627,0)</f>
        <v>0</v>
      </c>
      <c r="I627" s="40">
        <f>Gmden!O626</f>
        <v>0</v>
      </c>
      <c r="J627" s="8">
        <f t="shared" si="48"/>
        <v>0</v>
      </c>
      <c r="K627" s="25">
        <f>ROUND(Anteile!$B$30/'Abs3'!$J$2107*'Abs3'!J627,0)</f>
        <v>0</v>
      </c>
      <c r="L627" s="8">
        <f>Gmden!M626</f>
        <v>1323784.1718064833</v>
      </c>
      <c r="M627" s="8">
        <f ca="1">IF(AND(E627&gt;10000,Gmden!J626=500,Gmden!K626=500),MAX(0,OFFSET('Fk Abs3'!$E$7,'Abs3'!C627,0)*0.95*E627-L627),0)</f>
        <v>0</v>
      </c>
      <c r="N627" s="25">
        <f ca="1">ROUND(Anteile!$B$31/'Abs3'!$M$2107*'Abs3'!M627,0)</f>
        <v>0</v>
      </c>
      <c r="O627" s="27"/>
      <c r="P627" s="25">
        <f t="shared" ca="1" si="49"/>
        <v>0</v>
      </c>
    </row>
    <row r="628" spans="1:16" x14ac:dyDescent="0.25">
      <c r="A628" s="9">
        <f>Gmden!A627</f>
        <v>31606</v>
      </c>
      <c r="B628" s="9">
        <f t="shared" si="45"/>
        <v>3</v>
      </c>
      <c r="C628" s="9">
        <f t="shared" si="46"/>
        <v>0</v>
      </c>
      <c r="D628" s="7" t="str">
        <f>Gmden!D627</f>
        <v>Drasenhofen</v>
      </c>
      <c r="E628" s="8">
        <f>Gmden!E627</f>
        <v>1107</v>
      </c>
      <c r="F628" s="40">
        <f>Gmden!N627</f>
        <v>0</v>
      </c>
      <c r="G628" s="8">
        <f t="shared" si="47"/>
        <v>0</v>
      </c>
      <c r="H628" s="25">
        <f>ROUND(Anteile!$B$29/'Abs3'!$G$2107*'Abs3'!G628,0)</f>
        <v>0</v>
      </c>
      <c r="I628" s="40">
        <f>Gmden!O627</f>
        <v>0</v>
      </c>
      <c r="J628" s="8">
        <f t="shared" si="48"/>
        <v>0</v>
      </c>
      <c r="K628" s="25">
        <f>ROUND(Anteile!$B$30/'Abs3'!$J$2107*'Abs3'!J628,0)</f>
        <v>0</v>
      </c>
      <c r="L628" s="8">
        <f>Gmden!M627</f>
        <v>1171705.2116021737</v>
      </c>
      <c r="M628" s="8">
        <f ca="1">IF(AND(E628&gt;10000,Gmden!J627=500,Gmden!K627=500),MAX(0,OFFSET('Fk Abs3'!$E$7,'Abs3'!C628,0)*0.95*E628-L628),0)</f>
        <v>0</v>
      </c>
      <c r="N628" s="25">
        <f ca="1">ROUND(Anteile!$B$31/'Abs3'!$M$2107*'Abs3'!M628,0)</f>
        <v>0</v>
      </c>
      <c r="O628" s="27"/>
      <c r="P628" s="25">
        <f t="shared" ca="1" si="49"/>
        <v>0</v>
      </c>
    </row>
    <row r="629" spans="1:16" x14ac:dyDescent="0.25">
      <c r="A629" s="9">
        <f>Gmden!A628</f>
        <v>31608</v>
      </c>
      <c r="B629" s="9">
        <f t="shared" si="45"/>
        <v>3</v>
      </c>
      <c r="C629" s="9">
        <f t="shared" si="46"/>
        <v>0</v>
      </c>
      <c r="D629" s="7" t="str">
        <f>Gmden!D628</f>
        <v>Falkenstein</v>
      </c>
      <c r="E629" s="8">
        <f>Gmden!E628</f>
        <v>436</v>
      </c>
      <c r="F629" s="40">
        <f>Gmden!N628</f>
        <v>0</v>
      </c>
      <c r="G629" s="8">
        <f t="shared" si="47"/>
        <v>0</v>
      </c>
      <c r="H629" s="25">
        <f>ROUND(Anteile!$B$29/'Abs3'!$G$2107*'Abs3'!G629,0)</f>
        <v>0</v>
      </c>
      <c r="I629" s="40">
        <f>Gmden!O628</f>
        <v>0</v>
      </c>
      <c r="J629" s="8">
        <f t="shared" si="48"/>
        <v>0</v>
      </c>
      <c r="K629" s="25">
        <f>ROUND(Anteile!$B$30/'Abs3'!$J$2107*'Abs3'!J629,0)</f>
        <v>0</v>
      </c>
      <c r="L629" s="8">
        <f>Gmden!M628</f>
        <v>393553.30641413981</v>
      </c>
      <c r="M629" s="8">
        <f ca="1">IF(AND(E629&gt;10000,Gmden!J628=500,Gmden!K628=500),MAX(0,OFFSET('Fk Abs3'!$E$7,'Abs3'!C629,0)*0.95*E629-L629),0)</f>
        <v>0</v>
      </c>
      <c r="N629" s="25">
        <f ca="1">ROUND(Anteile!$B$31/'Abs3'!$M$2107*'Abs3'!M629,0)</f>
        <v>0</v>
      </c>
      <c r="O629" s="27"/>
      <c r="P629" s="25">
        <f t="shared" ca="1" si="49"/>
        <v>0</v>
      </c>
    </row>
    <row r="630" spans="1:16" x14ac:dyDescent="0.25">
      <c r="A630" s="9">
        <f>Gmden!A629</f>
        <v>31609</v>
      </c>
      <c r="B630" s="9">
        <f t="shared" si="45"/>
        <v>3</v>
      </c>
      <c r="C630" s="9">
        <f t="shared" si="46"/>
        <v>0</v>
      </c>
      <c r="D630" s="7" t="str">
        <f>Gmden!D629</f>
        <v>Fallbach</v>
      </c>
      <c r="E630" s="8">
        <f>Gmden!E629</f>
        <v>821</v>
      </c>
      <c r="F630" s="40">
        <f>Gmden!N629</f>
        <v>0</v>
      </c>
      <c r="G630" s="8">
        <f t="shared" si="47"/>
        <v>0</v>
      </c>
      <c r="H630" s="25">
        <f>ROUND(Anteile!$B$29/'Abs3'!$G$2107*'Abs3'!G630,0)</f>
        <v>0</v>
      </c>
      <c r="I630" s="40">
        <f>Gmden!O629</f>
        <v>0</v>
      </c>
      <c r="J630" s="8">
        <f t="shared" si="48"/>
        <v>0</v>
      </c>
      <c r="K630" s="25">
        <f>ROUND(Anteile!$B$30/'Abs3'!$J$2107*'Abs3'!J630,0)</f>
        <v>0</v>
      </c>
      <c r="L630" s="8">
        <f>Gmden!M629</f>
        <v>704718.8833627553</v>
      </c>
      <c r="M630" s="8">
        <f ca="1">IF(AND(E630&gt;10000,Gmden!J629=500,Gmden!K629=500),MAX(0,OFFSET('Fk Abs3'!$E$7,'Abs3'!C630,0)*0.95*E630-L630),0)</f>
        <v>0</v>
      </c>
      <c r="N630" s="25">
        <f ca="1">ROUND(Anteile!$B$31/'Abs3'!$M$2107*'Abs3'!M630,0)</f>
        <v>0</v>
      </c>
      <c r="O630" s="27"/>
      <c r="P630" s="25">
        <f t="shared" ca="1" si="49"/>
        <v>0</v>
      </c>
    </row>
    <row r="631" spans="1:16" x14ac:dyDescent="0.25">
      <c r="A631" s="9">
        <f>Gmden!A630</f>
        <v>31611</v>
      </c>
      <c r="B631" s="9">
        <f t="shared" si="45"/>
        <v>3</v>
      </c>
      <c r="C631" s="9">
        <f t="shared" si="46"/>
        <v>0</v>
      </c>
      <c r="D631" s="7" t="str">
        <f>Gmden!D630</f>
        <v>Gaubitsch</v>
      </c>
      <c r="E631" s="8">
        <f>Gmden!E630</f>
        <v>853</v>
      </c>
      <c r="F631" s="40">
        <f>Gmden!N630</f>
        <v>0</v>
      </c>
      <c r="G631" s="8">
        <f t="shared" si="47"/>
        <v>0</v>
      </c>
      <c r="H631" s="25">
        <f>ROUND(Anteile!$B$29/'Abs3'!$G$2107*'Abs3'!G631,0)</f>
        <v>0</v>
      </c>
      <c r="I631" s="40">
        <f>Gmden!O630</f>
        <v>0</v>
      </c>
      <c r="J631" s="8">
        <f t="shared" si="48"/>
        <v>0</v>
      </c>
      <c r="K631" s="25">
        <f>ROUND(Anteile!$B$30/'Abs3'!$J$2107*'Abs3'!J631,0)</f>
        <v>0</v>
      </c>
      <c r="L631" s="8">
        <f>Gmden!M630</f>
        <v>738994.91204259568</v>
      </c>
      <c r="M631" s="8">
        <f ca="1">IF(AND(E631&gt;10000,Gmden!J630=500,Gmden!K630=500),MAX(0,OFFSET('Fk Abs3'!$E$7,'Abs3'!C631,0)*0.95*E631-L631),0)</f>
        <v>0</v>
      </c>
      <c r="N631" s="25">
        <f ca="1">ROUND(Anteile!$B$31/'Abs3'!$M$2107*'Abs3'!M631,0)</f>
        <v>0</v>
      </c>
      <c r="O631" s="27"/>
      <c r="P631" s="25">
        <f t="shared" ca="1" si="49"/>
        <v>0</v>
      </c>
    </row>
    <row r="632" spans="1:16" x14ac:dyDescent="0.25">
      <c r="A632" s="9">
        <f>Gmden!A631</f>
        <v>31612</v>
      </c>
      <c r="B632" s="9">
        <f t="shared" si="45"/>
        <v>3</v>
      </c>
      <c r="C632" s="9">
        <f t="shared" si="46"/>
        <v>0</v>
      </c>
      <c r="D632" s="7" t="str">
        <f>Gmden!D631</f>
        <v>Gaweinstal</v>
      </c>
      <c r="E632" s="8">
        <f>Gmden!E631</f>
        <v>3786</v>
      </c>
      <c r="F632" s="40">
        <f>Gmden!N631</f>
        <v>0</v>
      </c>
      <c r="G632" s="8">
        <f t="shared" si="47"/>
        <v>0</v>
      </c>
      <c r="H632" s="25">
        <f>ROUND(Anteile!$B$29/'Abs3'!$G$2107*'Abs3'!G632,0)</f>
        <v>0</v>
      </c>
      <c r="I632" s="40">
        <f>Gmden!O631</f>
        <v>0</v>
      </c>
      <c r="J632" s="8">
        <f t="shared" si="48"/>
        <v>0</v>
      </c>
      <c r="K632" s="25">
        <f>ROUND(Anteile!$B$30/'Abs3'!$J$2107*'Abs3'!J632,0)</f>
        <v>0</v>
      </c>
      <c r="L632" s="8">
        <f>Gmden!M631</f>
        <v>3589393.4138403614</v>
      </c>
      <c r="M632" s="8">
        <f ca="1">IF(AND(E632&gt;10000,Gmden!J631=500,Gmden!K631=500),MAX(0,OFFSET('Fk Abs3'!$E$7,'Abs3'!C632,0)*0.95*E632-L632),0)</f>
        <v>0</v>
      </c>
      <c r="N632" s="25">
        <f ca="1">ROUND(Anteile!$B$31/'Abs3'!$M$2107*'Abs3'!M632,0)</f>
        <v>0</v>
      </c>
      <c r="O632" s="27"/>
      <c r="P632" s="25">
        <f t="shared" ca="1" si="49"/>
        <v>0</v>
      </c>
    </row>
    <row r="633" spans="1:16" x14ac:dyDescent="0.25">
      <c r="A633" s="9">
        <f>Gmden!A632</f>
        <v>31613</v>
      </c>
      <c r="B633" s="9">
        <f t="shared" si="45"/>
        <v>3</v>
      </c>
      <c r="C633" s="9">
        <f t="shared" si="46"/>
        <v>0</v>
      </c>
      <c r="D633" s="7" t="str">
        <f>Gmden!D632</f>
        <v>Gnadendorf</v>
      </c>
      <c r="E633" s="8">
        <f>Gmden!E632</f>
        <v>1116</v>
      </c>
      <c r="F633" s="40">
        <f>Gmden!N632</f>
        <v>0</v>
      </c>
      <c r="G633" s="8">
        <f t="shared" si="47"/>
        <v>0</v>
      </c>
      <c r="H633" s="25">
        <f>ROUND(Anteile!$B$29/'Abs3'!$G$2107*'Abs3'!G633,0)</f>
        <v>0</v>
      </c>
      <c r="I633" s="40">
        <f>Gmden!O632</f>
        <v>0</v>
      </c>
      <c r="J633" s="8">
        <f t="shared" si="48"/>
        <v>0</v>
      </c>
      <c r="K633" s="25">
        <f>ROUND(Anteile!$B$30/'Abs3'!$J$2107*'Abs3'!J633,0)</f>
        <v>0</v>
      </c>
      <c r="L633" s="8">
        <f>Gmden!M632</f>
        <v>991141.01457830495</v>
      </c>
      <c r="M633" s="8">
        <f ca="1">IF(AND(E633&gt;10000,Gmden!J632=500,Gmden!K632=500),MAX(0,OFFSET('Fk Abs3'!$E$7,'Abs3'!C633,0)*0.95*E633-L633),0)</f>
        <v>0</v>
      </c>
      <c r="N633" s="25">
        <f ca="1">ROUND(Anteile!$B$31/'Abs3'!$M$2107*'Abs3'!M633,0)</f>
        <v>0</v>
      </c>
      <c r="O633" s="27"/>
      <c r="P633" s="25">
        <f t="shared" ca="1" si="49"/>
        <v>0</v>
      </c>
    </row>
    <row r="634" spans="1:16" x14ac:dyDescent="0.25">
      <c r="A634" s="9">
        <f>Gmden!A633</f>
        <v>31614</v>
      </c>
      <c r="B634" s="9">
        <f t="shared" si="45"/>
        <v>3</v>
      </c>
      <c r="C634" s="9">
        <f t="shared" si="46"/>
        <v>0</v>
      </c>
      <c r="D634" s="7" t="str">
        <f>Gmden!D633</f>
        <v>Großebersdorf</v>
      </c>
      <c r="E634" s="8">
        <f>Gmden!E633</f>
        <v>2254</v>
      </c>
      <c r="F634" s="40">
        <f>Gmden!N633</f>
        <v>0</v>
      </c>
      <c r="G634" s="8">
        <f t="shared" si="47"/>
        <v>0</v>
      </c>
      <c r="H634" s="25">
        <f>ROUND(Anteile!$B$29/'Abs3'!$G$2107*'Abs3'!G634,0)</f>
        <v>0</v>
      </c>
      <c r="I634" s="40">
        <f>Gmden!O633</f>
        <v>0</v>
      </c>
      <c r="J634" s="8">
        <f t="shared" si="48"/>
        <v>0</v>
      </c>
      <c r="K634" s="25">
        <f>ROUND(Anteile!$B$30/'Abs3'!$J$2107*'Abs3'!J634,0)</f>
        <v>0</v>
      </c>
      <c r="L634" s="8">
        <f>Gmden!M633</f>
        <v>2400423.6773743937</v>
      </c>
      <c r="M634" s="8">
        <f ca="1">IF(AND(E634&gt;10000,Gmden!J633=500,Gmden!K633=500),MAX(0,OFFSET('Fk Abs3'!$E$7,'Abs3'!C634,0)*0.95*E634-L634),0)</f>
        <v>0</v>
      </c>
      <c r="N634" s="25">
        <f ca="1">ROUND(Anteile!$B$31/'Abs3'!$M$2107*'Abs3'!M634,0)</f>
        <v>0</v>
      </c>
      <c r="O634" s="27"/>
      <c r="P634" s="25">
        <f t="shared" ca="1" si="49"/>
        <v>0</v>
      </c>
    </row>
    <row r="635" spans="1:16" x14ac:dyDescent="0.25">
      <c r="A635" s="9">
        <f>Gmden!A634</f>
        <v>31615</v>
      </c>
      <c r="B635" s="9">
        <f t="shared" si="45"/>
        <v>3</v>
      </c>
      <c r="C635" s="9">
        <f t="shared" si="46"/>
        <v>0</v>
      </c>
      <c r="D635" s="7" t="str">
        <f>Gmden!D634</f>
        <v>Großengersdorf</v>
      </c>
      <c r="E635" s="8">
        <f>Gmden!E634</f>
        <v>1497</v>
      </c>
      <c r="F635" s="40">
        <f>Gmden!N634</f>
        <v>0</v>
      </c>
      <c r="G635" s="8">
        <f t="shared" si="47"/>
        <v>0</v>
      </c>
      <c r="H635" s="25">
        <f>ROUND(Anteile!$B$29/'Abs3'!$G$2107*'Abs3'!G635,0)</f>
        <v>0</v>
      </c>
      <c r="I635" s="40">
        <f>Gmden!O634</f>
        <v>0</v>
      </c>
      <c r="J635" s="8">
        <f t="shared" si="48"/>
        <v>0</v>
      </c>
      <c r="K635" s="25">
        <f>ROUND(Anteile!$B$30/'Abs3'!$J$2107*'Abs3'!J635,0)</f>
        <v>0</v>
      </c>
      <c r="L635" s="8">
        <f>Gmden!M634</f>
        <v>1368047.8155176567</v>
      </c>
      <c r="M635" s="8">
        <f ca="1">IF(AND(E635&gt;10000,Gmden!J634=500,Gmden!K634=500),MAX(0,OFFSET('Fk Abs3'!$E$7,'Abs3'!C635,0)*0.95*E635-L635),0)</f>
        <v>0</v>
      </c>
      <c r="N635" s="25">
        <f ca="1">ROUND(Anteile!$B$31/'Abs3'!$M$2107*'Abs3'!M635,0)</f>
        <v>0</v>
      </c>
      <c r="O635" s="27"/>
      <c r="P635" s="25">
        <f t="shared" ca="1" si="49"/>
        <v>0</v>
      </c>
    </row>
    <row r="636" spans="1:16" x14ac:dyDescent="0.25">
      <c r="A636" s="9">
        <f>Gmden!A635</f>
        <v>31616</v>
      </c>
      <c r="B636" s="9">
        <f t="shared" si="45"/>
        <v>3</v>
      </c>
      <c r="C636" s="9">
        <f t="shared" si="46"/>
        <v>0</v>
      </c>
      <c r="D636" s="7" t="str">
        <f>Gmden!D635</f>
        <v>Großharras</v>
      </c>
      <c r="E636" s="8">
        <f>Gmden!E635</f>
        <v>1120</v>
      </c>
      <c r="F636" s="40">
        <f>Gmden!N635</f>
        <v>0</v>
      </c>
      <c r="G636" s="8">
        <f t="shared" si="47"/>
        <v>0</v>
      </c>
      <c r="H636" s="25">
        <f>ROUND(Anteile!$B$29/'Abs3'!$G$2107*'Abs3'!G636,0)</f>
        <v>0</v>
      </c>
      <c r="I636" s="40">
        <f>Gmden!O635</f>
        <v>0</v>
      </c>
      <c r="J636" s="8">
        <f t="shared" si="48"/>
        <v>0</v>
      </c>
      <c r="K636" s="25">
        <f>ROUND(Anteile!$B$30/'Abs3'!$J$2107*'Abs3'!J636,0)</f>
        <v>0</v>
      </c>
      <c r="L636" s="8">
        <f>Gmden!M635</f>
        <v>1112440.0289896976</v>
      </c>
      <c r="M636" s="8">
        <f ca="1">IF(AND(E636&gt;10000,Gmden!J635=500,Gmden!K635=500),MAX(0,OFFSET('Fk Abs3'!$E$7,'Abs3'!C636,0)*0.95*E636-L636),0)</f>
        <v>0</v>
      </c>
      <c r="N636" s="25">
        <f ca="1">ROUND(Anteile!$B$31/'Abs3'!$M$2107*'Abs3'!M636,0)</f>
        <v>0</v>
      </c>
      <c r="O636" s="27"/>
      <c r="P636" s="25">
        <f t="shared" ca="1" si="49"/>
        <v>0</v>
      </c>
    </row>
    <row r="637" spans="1:16" x14ac:dyDescent="0.25">
      <c r="A637" s="9">
        <f>Gmden!A636</f>
        <v>31617</v>
      </c>
      <c r="B637" s="9">
        <f t="shared" si="45"/>
        <v>3</v>
      </c>
      <c r="C637" s="9">
        <f t="shared" si="46"/>
        <v>0</v>
      </c>
      <c r="D637" s="7" t="str">
        <f>Gmden!D636</f>
        <v>Großkrut</v>
      </c>
      <c r="E637" s="8">
        <f>Gmden!E636</f>
        <v>1574</v>
      </c>
      <c r="F637" s="40">
        <f>Gmden!N636</f>
        <v>0</v>
      </c>
      <c r="G637" s="8">
        <f t="shared" si="47"/>
        <v>0</v>
      </c>
      <c r="H637" s="25">
        <f>ROUND(Anteile!$B$29/'Abs3'!$G$2107*'Abs3'!G637,0)</f>
        <v>0</v>
      </c>
      <c r="I637" s="40">
        <f>Gmden!O636</f>
        <v>0</v>
      </c>
      <c r="J637" s="8">
        <f t="shared" si="48"/>
        <v>0</v>
      </c>
      <c r="K637" s="25">
        <f>ROUND(Anteile!$B$30/'Abs3'!$J$2107*'Abs3'!J637,0)</f>
        <v>0</v>
      </c>
      <c r="L637" s="8">
        <f>Gmden!M636</f>
        <v>1472816.7989337272</v>
      </c>
      <c r="M637" s="8">
        <f ca="1">IF(AND(E637&gt;10000,Gmden!J636=500,Gmden!K636=500),MAX(0,OFFSET('Fk Abs3'!$E$7,'Abs3'!C637,0)*0.95*E637-L637),0)</f>
        <v>0</v>
      </c>
      <c r="N637" s="25">
        <f ca="1">ROUND(Anteile!$B$31/'Abs3'!$M$2107*'Abs3'!M637,0)</f>
        <v>0</v>
      </c>
      <c r="O637" s="27"/>
      <c r="P637" s="25">
        <f t="shared" ca="1" si="49"/>
        <v>0</v>
      </c>
    </row>
    <row r="638" spans="1:16" x14ac:dyDescent="0.25">
      <c r="A638" s="9">
        <f>Gmden!A637</f>
        <v>31620</v>
      </c>
      <c r="B638" s="9">
        <f t="shared" si="45"/>
        <v>3</v>
      </c>
      <c r="C638" s="9">
        <f t="shared" si="46"/>
        <v>0</v>
      </c>
      <c r="D638" s="7" t="str">
        <f>Gmden!D637</f>
        <v>Hausbrunn</v>
      </c>
      <c r="E638" s="8">
        <f>Gmden!E637</f>
        <v>832</v>
      </c>
      <c r="F638" s="40">
        <f>Gmden!N637</f>
        <v>0</v>
      </c>
      <c r="G638" s="8">
        <f t="shared" si="47"/>
        <v>0</v>
      </c>
      <c r="H638" s="25">
        <f>ROUND(Anteile!$B$29/'Abs3'!$G$2107*'Abs3'!G638,0)</f>
        <v>0</v>
      </c>
      <c r="I638" s="40">
        <f>Gmden!O637</f>
        <v>0</v>
      </c>
      <c r="J638" s="8">
        <f t="shared" si="48"/>
        <v>0</v>
      </c>
      <c r="K638" s="25">
        <f>ROUND(Anteile!$B$30/'Abs3'!$J$2107*'Abs3'!J638,0)</f>
        <v>0</v>
      </c>
      <c r="L638" s="8">
        <f>Gmden!M637</f>
        <v>703734.32234326692</v>
      </c>
      <c r="M638" s="8">
        <f ca="1">IF(AND(E638&gt;10000,Gmden!J637=500,Gmden!K637=500),MAX(0,OFFSET('Fk Abs3'!$E$7,'Abs3'!C638,0)*0.95*E638-L638),0)</f>
        <v>0</v>
      </c>
      <c r="N638" s="25">
        <f ca="1">ROUND(Anteile!$B$31/'Abs3'!$M$2107*'Abs3'!M638,0)</f>
        <v>0</v>
      </c>
      <c r="O638" s="27"/>
      <c r="P638" s="25">
        <f t="shared" ca="1" si="49"/>
        <v>0</v>
      </c>
    </row>
    <row r="639" spans="1:16" x14ac:dyDescent="0.25">
      <c r="A639" s="9">
        <f>Gmden!A638</f>
        <v>31621</v>
      </c>
      <c r="B639" s="9">
        <f t="shared" si="45"/>
        <v>3</v>
      </c>
      <c r="C639" s="9">
        <f t="shared" si="46"/>
        <v>0</v>
      </c>
      <c r="D639" s="7" t="str">
        <f>Gmden!D638</f>
        <v>Herrnbaumgarten</v>
      </c>
      <c r="E639" s="8">
        <f>Gmden!E638</f>
        <v>971</v>
      </c>
      <c r="F639" s="40">
        <f>Gmden!N638</f>
        <v>0</v>
      </c>
      <c r="G639" s="8">
        <f t="shared" si="47"/>
        <v>0</v>
      </c>
      <c r="H639" s="25">
        <f>ROUND(Anteile!$B$29/'Abs3'!$G$2107*'Abs3'!G639,0)</f>
        <v>0</v>
      </c>
      <c r="I639" s="40">
        <f>Gmden!O638</f>
        <v>0</v>
      </c>
      <c r="J639" s="8">
        <f t="shared" si="48"/>
        <v>0</v>
      </c>
      <c r="K639" s="25">
        <f>ROUND(Anteile!$B$30/'Abs3'!$J$2107*'Abs3'!J639,0)</f>
        <v>0</v>
      </c>
      <c r="L639" s="8">
        <f>Gmden!M638</f>
        <v>866714.42781667167</v>
      </c>
      <c r="M639" s="8">
        <f ca="1">IF(AND(E639&gt;10000,Gmden!J638=500,Gmden!K638=500),MAX(0,OFFSET('Fk Abs3'!$E$7,'Abs3'!C639,0)*0.95*E639-L639),0)</f>
        <v>0</v>
      </c>
      <c r="N639" s="25">
        <f ca="1">ROUND(Anteile!$B$31/'Abs3'!$M$2107*'Abs3'!M639,0)</f>
        <v>0</v>
      </c>
      <c r="O639" s="27"/>
      <c r="P639" s="25">
        <f t="shared" ca="1" si="49"/>
        <v>0</v>
      </c>
    </row>
    <row r="640" spans="1:16" x14ac:dyDescent="0.25">
      <c r="A640" s="9">
        <f>Gmden!A639</f>
        <v>31622</v>
      </c>
      <c r="B640" s="9">
        <f t="shared" si="45"/>
        <v>3</v>
      </c>
      <c r="C640" s="9">
        <f t="shared" si="46"/>
        <v>0</v>
      </c>
      <c r="D640" s="7" t="str">
        <f>Gmden!D639</f>
        <v>Hochleithen</v>
      </c>
      <c r="E640" s="8">
        <f>Gmden!E639</f>
        <v>1136</v>
      </c>
      <c r="F640" s="40">
        <f>Gmden!N639</f>
        <v>0</v>
      </c>
      <c r="G640" s="8">
        <f t="shared" si="47"/>
        <v>0</v>
      </c>
      <c r="H640" s="25">
        <f>ROUND(Anteile!$B$29/'Abs3'!$G$2107*'Abs3'!G640,0)</f>
        <v>0</v>
      </c>
      <c r="I640" s="40">
        <f>Gmden!O639</f>
        <v>0</v>
      </c>
      <c r="J640" s="8">
        <f t="shared" si="48"/>
        <v>0</v>
      </c>
      <c r="K640" s="25">
        <f>ROUND(Anteile!$B$30/'Abs3'!$J$2107*'Abs3'!J640,0)</f>
        <v>0</v>
      </c>
      <c r="L640" s="8">
        <f>Gmden!M639</f>
        <v>1042209.381467373</v>
      </c>
      <c r="M640" s="8">
        <f ca="1">IF(AND(E640&gt;10000,Gmden!J639=500,Gmden!K639=500),MAX(0,OFFSET('Fk Abs3'!$E$7,'Abs3'!C640,0)*0.95*E640-L640),0)</f>
        <v>0</v>
      </c>
      <c r="N640" s="25">
        <f ca="1">ROUND(Anteile!$B$31/'Abs3'!$M$2107*'Abs3'!M640,0)</f>
        <v>0</v>
      </c>
      <c r="O640" s="27"/>
      <c r="P640" s="25">
        <f t="shared" ca="1" si="49"/>
        <v>0</v>
      </c>
    </row>
    <row r="641" spans="1:16" x14ac:dyDescent="0.25">
      <c r="A641" s="9">
        <f>Gmden!A640</f>
        <v>31627</v>
      </c>
      <c r="B641" s="9">
        <f t="shared" si="45"/>
        <v>3</v>
      </c>
      <c r="C641" s="9">
        <f t="shared" si="46"/>
        <v>0</v>
      </c>
      <c r="D641" s="7" t="str">
        <f>Gmden!D640</f>
        <v>Kreuttal</v>
      </c>
      <c r="E641" s="8">
        <f>Gmden!E640</f>
        <v>1399</v>
      </c>
      <c r="F641" s="40">
        <f>Gmden!N640</f>
        <v>0</v>
      </c>
      <c r="G641" s="8">
        <f t="shared" si="47"/>
        <v>0</v>
      </c>
      <c r="H641" s="25">
        <f>ROUND(Anteile!$B$29/'Abs3'!$G$2107*'Abs3'!G641,0)</f>
        <v>0</v>
      </c>
      <c r="I641" s="40">
        <f>Gmden!O640</f>
        <v>0</v>
      </c>
      <c r="J641" s="8">
        <f t="shared" si="48"/>
        <v>0</v>
      </c>
      <c r="K641" s="25">
        <f>ROUND(Anteile!$B$30/'Abs3'!$J$2107*'Abs3'!J641,0)</f>
        <v>0</v>
      </c>
      <c r="L641" s="8">
        <f>Gmden!M640</f>
        <v>1200286.8682594746</v>
      </c>
      <c r="M641" s="8">
        <f ca="1">IF(AND(E641&gt;10000,Gmden!J640=500,Gmden!K640=500),MAX(0,OFFSET('Fk Abs3'!$E$7,'Abs3'!C641,0)*0.95*E641-L641),0)</f>
        <v>0</v>
      </c>
      <c r="N641" s="25">
        <f ca="1">ROUND(Anteile!$B$31/'Abs3'!$M$2107*'Abs3'!M641,0)</f>
        <v>0</v>
      </c>
      <c r="O641" s="27"/>
      <c r="P641" s="25">
        <f t="shared" ca="1" si="49"/>
        <v>0</v>
      </c>
    </row>
    <row r="642" spans="1:16" x14ac:dyDescent="0.25">
      <c r="A642" s="9">
        <f>Gmden!A641</f>
        <v>31628</v>
      </c>
      <c r="B642" s="9">
        <f t="shared" si="45"/>
        <v>3</v>
      </c>
      <c r="C642" s="9">
        <f t="shared" si="46"/>
        <v>0</v>
      </c>
      <c r="D642" s="7" t="str">
        <f>Gmden!D641</f>
        <v>Kreuzstetten</v>
      </c>
      <c r="E642" s="8">
        <f>Gmden!E641</f>
        <v>1545</v>
      </c>
      <c r="F642" s="40">
        <f>Gmden!N641</f>
        <v>0</v>
      </c>
      <c r="G642" s="8">
        <f t="shared" si="47"/>
        <v>0</v>
      </c>
      <c r="H642" s="25">
        <f>ROUND(Anteile!$B$29/'Abs3'!$G$2107*'Abs3'!G642,0)</f>
        <v>0</v>
      </c>
      <c r="I642" s="40">
        <f>Gmden!O641</f>
        <v>0</v>
      </c>
      <c r="J642" s="8">
        <f t="shared" si="48"/>
        <v>0</v>
      </c>
      <c r="K642" s="25">
        <f>ROUND(Anteile!$B$30/'Abs3'!$J$2107*'Abs3'!J642,0)</f>
        <v>0</v>
      </c>
      <c r="L642" s="8">
        <f>Gmden!M641</f>
        <v>1392537.6862766629</v>
      </c>
      <c r="M642" s="8">
        <f ca="1">IF(AND(E642&gt;10000,Gmden!J641=500,Gmden!K641=500),MAX(0,OFFSET('Fk Abs3'!$E$7,'Abs3'!C642,0)*0.95*E642-L642),0)</f>
        <v>0</v>
      </c>
      <c r="N642" s="25">
        <f ca="1">ROUND(Anteile!$B$31/'Abs3'!$M$2107*'Abs3'!M642,0)</f>
        <v>0</v>
      </c>
      <c r="O642" s="27"/>
      <c r="P642" s="25">
        <f t="shared" ca="1" si="49"/>
        <v>0</v>
      </c>
    </row>
    <row r="643" spans="1:16" x14ac:dyDescent="0.25">
      <c r="A643" s="9">
        <f>Gmden!A642</f>
        <v>31629</v>
      </c>
      <c r="B643" s="9">
        <f t="shared" si="45"/>
        <v>3</v>
      </c>
      <c r="C643" s="9">
        <f t="shared" si="46"/>
        <v>0</v>
      </c>
      <c r="D643" s="7" t="str">
        <f>Gmden!D642</f>
        <v>Laa an der Thaya</v>
      </c>
      <c r="E643" s="8">
        <f>Gmden!E642</f>
        <v>6226</v>
      </c>
      <c r="F643" s="40">
        <f>Gmden!N642</f>
        <v>0</v>
      </c>
      <c r="G643" s="8">
        <f t="shared" si="47"/>
        <v>0</v>
      </c>
      <c r="H643" s="25">
        <f>ROUND(Anteile!$B$29/'Abs3'!$G$2107*'Abs3'!G643,0)</f>
        <v>0</v>
      </c>
      <c r="I643" s="40">
        <f>Gmden!O642</f>
        <v>0</v>
      </c>
      <c r="J643" s="8">
        <f t="shared" si="48"/>
        <v>0</v>
      </c>
      <c r="K643" s="25">
        <f>ROUND(Anteile!$B$30/'Abs3'!$J$2107*'Abs3'!J643,0)</f>
        <v>0</v>
      </c>
      <c r="L643" s="8">
        <f>Gmden!M642</f>
        <v>7355063.9414375173</v>
      </c>
      <c r="M643" s="8">
        <f ca="1">IF(AND(E643&gt;10000,Gmden!J642=500,Gmden!K642=500),MAX(0,OFFSET('Fk Abs3'!$E$7,'Abs3'!C643,0)*0.95*E643-L643),0)</f>
        <v>0</v>
      </c>
      <c r="N643" s="25">
        <f ca="1">ROUND(Anteile!$B$31/'Abs3'!$M$2107*'Abs3'!M643,0)</f>
        <v>0</v>
      </c>
      <c r="O643" s="27"/>
      <c r="P643" s="25">
        <f t="shared" ca="1" si="49"/>
        <v>0</v>
      </c>
    </row>
    <row r="644" spans="1:16" x14ac:dyDescent="0.25">
      <c r="A644" s="9">
        <f>Gmden!A643</f>
        <v>31630</v>
      </c>
      <c r="B644" s="9">
        <f t="shared" si="45"/>
        <v>3</v>
      </c>
      <c r="C644" s="9">
        <f t="shared" si="46"/>
        <v>0</v>
      </c>
      <c r="D644" s="7" t="str">
        <f>Gmden!D643</f>
        <v>Ladendorf</v>
      </c>
      <c r="E644" s="8">
        <f>Gmden!E643</f>
        <v>2238</v>
      </c>
      <c r="F644" s="40">
        <f>Gmden!N643</f>
        <v>0</v>
      </c>
      <c r="G644" s="8">
        <f t="shared" si="47"/>
        <v>0</v>
      </c>
      <c r="H644" s="25">
        <f>ROUND(Anteile!$B$29/'Abs3'!$G$2107*'Abs3'!G644,0)</f>
        <v>0</v>
      </c>
      <c r="I644" s="40">
        <f>Gmden!O643</f>
        <v>0</v>
      </c>
      <c r="J644" s="8">
        <f t="shared" si="48"/>
        <v>0</v>
      </c>
      <c r="K644" s="25">
        <f>ROUND(Anteile!$B$30/'Abs3'!$J$2107*'Abs3'!J644,0)</f>
        <v>0</v>
      </c>
      <c r="L644" s="8">
        <f>Gmden!M643</f>
        <v>1987019.6325070371</v>
      </c>
      <c r="M644" s="8">
        <f ca="1">IF(AND(E644&gt;10000,Gmden!J643=500,Gmden!K643=500),MAX(0,OFFSET('Fk Abs3'!$E$7,'Abs3'!C644,0)*0.95*E644-L644),0)</f>
        <v>0</v>
      </c>
      <c r="N644" s="25">
        <f ca="1">ROUND(Anteile!$B$31/'Abs3'!$M$2107*'Abs3'!M644,0)</f>
        <v>0</v>
      </c>
      <c r="O644" s="27"/>
      <c r="P644" s="25">
        <f t="shared" ca="1" si="49"/>
        <v>0</v>
      </c>
    </row>
    <row r="645" spans="1:16" x14ac:dyDescent="0.25">
      <c r="A645" s="9">
        <f>Gmden!A644</f>
        <v>31633</v>
      </c>
      <c r="B645" s="9">
        <f t="shared" si="45"/>
        <v>3</v>
      </c>
      <c r="C645" s="9">
        <f t="shared" si="46"/>
        <v>1</v>
      </c>
      <c r="D645" s="7" t="str">
        <f>Gmden!D644</f>
        <v>Mistelbach</v>
      </c>
      <c r="E645" s="8">
        <f>Gmden!E644</f>
        <v>11145</v>
      </c>
      <c r="F645" s="40">
        <f>Gmden!N644</f>
        <v>0</v>
      </c>
      <c r="G645" s="8">
        <f t="shared" si="47"/>
        <v>0</v>
      </c>
      <c r="H645" s="25">
        <f>ROUND(Anteile!$B$29/'Abs3'!$G$2107*'Abs3'!G645,0)</f>
        <v>0</v>
      </c>
      <c r="I645" s="40">
        <f>Gmden!O644</f>
        <v>0</v>
      </c>
      <c r="J645" s="8">
        <f t="shared" si="48"/>
        <v>0</v>
      </c>
      <c r="K645" s="25">
        <f>ROUND(Anteile!$B$30/'Abs3'!$J$2107*'Abs3'!J645,0)</f>
        <v>0</v>
      </c>
      <c r="L645" s="8">
        <f>Gmden!M644</f>
        <v>13597596.768464994</v>
      </c>
      <c r="M645" s="8">
        <f ca="1">IF(AND(E645&gt;10000,Gmden!J644=500,Gmden!K644=500),MAX(0,OFFSET('Fk Abs3'!$E$7,'Abs3'!C645,0)*0.95*E645-L645),0)</f>
        <v>1535379.8418387678</v>
      </c>
      <c r="N645" s="25">
        <f ca="1">ROUND(Anteile!$B$31/'Abs3'!$M$2107*'Abs3'!M645,0)</f>
        <v>44074</v>
      </c>
      <c r="O645" s="27"/>
      <c r="P645" s="25">
        <f t="shared" ca="1" si="49"/>
        <v>44074</v>
      </c>
    </row>
    <row r="646" spans="1:16" x14ac:dyDescent="0.25">
      <c r="A646" s="9">
        <f>Gmden!A645</f>
        <v>31634</v>
      </c>
      <c r="B646" s="9">
        <f t="shared" si="45"/>
        <v>3</v>
      </c>
      <c r="C646" s="9">
        <f t="shared" si="46"/>
        <v>0</v>
      </c>
      <c r="D646" s="7" t="str">
        <f>Gmden!D645</f>
        <v>Neudorf bei Staatz</v>
      </c>
      <c r="E646" s="8">
        <f>Gmden!E645</f>
        <v>1442</v>
      </c>
      <c r="F646" s="40">
        <f>Gmden!N645</f>
        <v>0</v>
      </c>
      <c r="G646" s="8">
        <f t="shared" si="47"/>
        <v>0</v>
      </c>
      <c r="H646" s="25">
        <f>ROUND(Anteile!$B$29/'Abs3'!$G$2107*'Abs3'!G646,0)</f>
        <v>0</v>
      </c>
      <c r="I646" s="40">
        <f>Gmden!O645</f>
        <v>0</v>
      </c>
      <c r="J646" s="8">
        <f t="shared" si="48"/>
        <v>0</v>
      </c>
      <c r="K646" s="25">
        <f>ROUND(Anteile!$B$30/'Abs3'!$J$2107*'Abs3'!J646,0)</f>
        <v>0</v>
      </c>
      <c r="L646" s="8">
        <f>Gmden!M645</f>
        <v>1247527.5474615071</v>
      </c>
      <c r="M646" s="8">
        <f ca="1">IF(AND(E646&gt;10000,Gmden!J645=500,Gmden!K645=500),MAX(0,OFFSET('Fk Abs3'!$E$7,'Abs3'!C646,0)*0.95*E646-L646),0)</f>
        <v>0</v>
      </c>
      <c r="N646" s="25">
        <f ca="1">ROUND(Anteile!$B$31/'Abs3'!$M$2107*'Abs3'!M646,0)</f>
        <v>0</v>
      </c>
      <c r="O646" s="27"/>
      <c r="P646" s="25">
        <f t="shared" ca="1" si="49"/>
        <v>0</v>
      </c>
    </row>
    <row r="647" spans="1:16" x14ac:dyDescent="0.25">
      <c r="A647" s="9">
        <f>Gmden!A646</f>
        <v>31636</v>
      </c>
      <c r="B647" s="9">
        <f t="shared" si="45"/>
        <v>3</v>
      </c>
      <c r="C647" s="9">
        <f t="shared" si="46"/>
        <v>0</v>
      </c>
      <c r="D647" s="7" t="str">
        <f>Gmden!D646</f>
        <v>Niederleis</v>
      </c>
      <c r="E647" s="8">
        <f>Gmden!E646</f>
        <v>856</v>
      </c>
      <c r="F647" s="40">
        <f>Gmden!N646</f>
        <v>0</v>
      </c>
      <c r="G647" s="8">
        <f t="shared" si="47"/>
        <v>0</v>
      </c>
      <c r="H647" s="25">
        <f>ROUND(Anteile!$B$29/'Abs3'!$G$2107*'Abs3'!G647,0)</f>
        <v>0</v>
      </c>
      <c r="I647" s="40">
        <f>Gmden!O646</f>
        <v>0</v>
      </c>
      <c r="J647" s="8">
        <f t="shared" si="48"/>
        <v>0</v>
      </c>
      <c r="K647" s="25">
        <f>ROUND(Anteile!$B$30/'Abs3'!$J$2107*'Abs3'!J647,0)</f>
        <v>0</v>
      </c>
      <c r="L647" s="8">
        <f>Gmden!M646</f>
        <v>752835.85276400042</v>
      </c>
      <c r="M647" s="8">
        <f ca="1">IF(AND(E647&gt;10000,Gmden!J646=500,Gmden!K646=500),MAX(0,OFFSET('Fk Abs3'!$E$7,'Abs3'!C647,0)*0.95*E647-L647),0)</f>
        <v>0</v>
      </c>
      <c r="N647" s="25">
        <f ca="1">ROUND(Anteile!$B$31/'Abs3'!$M$2107*'Abs3'!M647,0)</f>
        <v>0</v>
      </c>
      <c r="O647" s="27"/>
      <c r="P647" s="25">
        <f t="shared" ca="1" si="49"/>
        <v>0</v>
      </c>
    </row>
    <row r="648" spans="1:16" x14ac:dyDescent="0.25">
      <c r="A648" s="9">
        <f>Gmden!A647</f>
        <v>31642</v>
      </c>
      <c r="B648" s="9">
        <f t="shared" ref="B648:B711" si="50">INT(A648/10000)</f>
        <v>3</v>
      </c>
      <c r="C648" s="9">
        <f t="shared" ref="C648:C711" si="51">IF(E648&lt;=10000,0,IF(E648&lt;=20000,1,IF(E648&lt;=50000,2,3)))</f>
        <v>0</v>
      </c>
      <c r="D648" s="7" t="str">
        <f>Gmden!D647</f>
        <v>Pillichsdorf</v>
      </c>
      <c r="E648" s="8">
        <f>Gmden!E647</f>
        <v>1147</v>
      </c>
      <c r="F648" s="40">
        <f>Gmden!N647</f>
        <v>0</v>
      </c>
      <c r="G648" s="8">
        <f t="shared" ref="G648:G711" si="52">IF(AND(E648&gt;$G$5,F648=1),E648,0)</f>
        <v>0</v>
      </c>
      <c r="H648" s="25">
        <f>ROUND(Anteile!$B$29/'Abs3'!$G$2107*'Abs3'!G648,0)</f>
        <v>0</v>
      </c>
      <c r="I648" s="40">
        <f>Gmden!O647</f>
        <v>0</v>
      </c>
      <c r="J648" s="8">
        <f t="shared" ref="J648:J711" si="53">IF(I648=1,E648,0)</f>
        <v>0</v>
      </c>
      <c r="K648" s="25">
        <f>ROUND(Anteile!$B$30/'Abs3'!$J$2107*'Abs3'!J648,0)</f>
        <v>0</v>
      </c>
      <c r="L648" s="8">
        <f>Gmden!M647</f>
        <v>1048054.7623908563</v>
      </c>
      <c r="M648" s="8">
        <f ca="1">IF(AND(E648&gt;10000,Gmden!J647=500,Gmden!K647=500),MAX(0,OFFSET('Fk Abs3'!$E$7,'Abs3'!C648,0)*0.95*E648-L648),0)</f>
        <v>0</v>
      </c>
      <c r="N648" s="25">
        <f ca="1">ROUND(Anteile!$B$31/'Abs3'!$M$2107*'Abs3'!M648,0)</f>
        <v>0</v>
      </c>
      <c r="O648" s="27"/>
      <c r="P648" s="25">
        <f t="shared" ref="P648:P711" ca="1" si="54">H648+K648+N648+O648</f>
        <v>0</v>
      </c>
    </row>
    <row r="649" spans="1:16" x14ac:dyDescent="0.25">
      <c r="A649" s="9">
        <f>Gmden!A648</f>
        <v>31644</v>
      </c>
      <c r="B649" s="9">
        <f t="shared" si="50"/>
        <v>3</v>
      </c>
      <c r="C649" s="9">
        <f t="shared" si="51"/>
        <v>0</v>
      </c>
      <c r="D649" s="7" t="str">
        <f>Gmden!D648</f>
        <v>Poysdorf</v>
      </c>
      <c r="E649" s="8">
        <f>Gmden!E648</f>
        <v>5502</v>
      </c>
      <c r="F649" s="40">
        <f>Gmden!N648</f>
        <v>0</v>
      </c>
      <c r="G649" s="8">
        <f t="shared" si="52"/>
        <v>0</v>
      </c>
      <c r="H649" s="25">
        <f>ROUND(Anteile!$B$29/'Abs3'!$G$2107*'Abs3'!G649,0)</f>
        <v>0</v>
      </c>
      <c r="I649" s="40">
        <f>Gmden!O648</f>
        <v>0</v>
      </c>
      <c r="J649" s="8">
        <f t="shared" si="53"/>
        <v>0</v>
      </c>
      <c r="K649" s="25">
        <f>ROUND(Anteile!$B$30/'Abs3'!$J$2107*'Abs3'!J649,0)</f>
        <v>0</v>
      </c>
      <c r="L649" s="8">
        <f>Gmden!M648</f>
        <v>6391366.4485832099</v>
      </c>
      <c r="M649" s="8">
        <f ca="1">IF(AND(E649&gt;10000,Gmden!J648=500,Gmden!K648=500),MAX(0,OFFSET('Fk Abs3'!$E$7,'Abs3'!C649,0)*0.95*E649-L649),0)</f>
        <v>0</v>
      </c>
      <c r="N649" s="25">
        <f ca="1">ROUND(Anteile!$B$31/'Abs3'!$M$2107*'Abs3'!M649,0)</f>
        <v>0</v>
      </c>
      <c r="O649" s="27"/>
      <c r="P649" s="25">
        <f t="shared" ca="1" si="54"/>
        <v>0</v>
      </c>
    </row>
    <row r="650" spans="1:16" x14ac:dyDescent="0.25">
      <c r="A650" s="9">
        <f>Gmden!A649</f>
        <v>31645</v>
      </c>
      <c r="B650" s="9">
        <f t="shared" si="50"/>
        <v>3</v>
      </c>
      <c r="C650" s="9">
        <f t="shared" si="51"/>
        <v>0</v>
      </c>
      <c r="D650" s="7" t="str">
        <f>Gmden!D649</f>
        <v>Rabensburg</v>
      </c>
      <c r="E650" s="8">
        <f>Gmden!E649</f>
        <v>1111</v>
      </c>
      <c r="F650" s="40">
        <f>Gmden!N649</f>
        <v>0</v>
      </c>
      <c r="G650" s="8">
        <f t="shared" si="52"/>
        <v>0</v>
      </c>
      <c r="H650" s="25">
        <f>ROUND(Anteile!$B$29/'Abs3'!$G$2107*'Abs3'!G650,0)</f>
        <v>0</v>
      </c>
      <c r="I650" s="40">
        <f>Gmden!O649</f>
        <v>0</v>
      </c>
      <c r="J650" s="8">
        <f t="shared" si="53"/>
        <v>0</v>
      </c>
      <c r="K650" s="25">
        <f>ROUND(Anteile!$B$30/'Abs3'!$J$2107*'Abs3'!J650,0)</f>
        <v>0</v>
      </c>
      <c r="L650" s="8">
        <f>Gmden!M649</f>
        <v>925089.3377679555</v>
      </c>
      <c r="M650" s="8">
        <f ca="1">IF(AND(E650&gt;10000,Gmden!J649=500,Gmden!K649=500),MAX(0,OFFSET('Fk Abs3'!$E$7,'Abs3'!C650,0)*0.95*E650-L650),0)</f>
        <v>0</v>
      </c>
      <c r="N650" s="25">
        <f ca="1">ROUND(Anteile!$B$31/'Abs3'!$M$2107*'Abs3'!M650,0)</f>
        <v>0</v>
      </c>
      <c r="O650" s="27"/>
      <c r="P650" s="25">
        <f t="shared" ca="1" si="54"/>
        <v>0</v>
      </c>
    </row>
    <row r="651" spans="1:16" x14ac:dyDescent="0.25">
      <c r="A651" s="9">
        <f>Gmden!A650</f>
        <v>31646</v>
      </c>
      <c r="B651" s="9">
        <f t="shared" si="50"/>
        <v>3</v>
      </c>
      <c r="C651" s="9">
        <f t="shared" si="51"/>
        <v>0</v>
      </c>
      <c r="D651" s="7" t="str">
        <f>Gmden!D650</f>
        <v>Schrattenberg</v>
      </c>
      <c r="E651" s="8">
        <f>Gmden!E650</f>
        <v>808</v>
      </c>
      <c r="F651" s="40">
        <f>Gmden!N650</f>
        <v>0</v>
      </c>
      <c r="G651" s="8">
        <f t="shared" si="52"/>
        <v>0</v>
      </c>
      <c r="H651" s="25">
        <f>ROUND(Anteile!$B$29/'Abs3'!$G$2107*'Abs3'!G651,0)</f>
        <v>0</v>
      </c>
      <c r="I651" s="40">
        <f>Gmden!O650</f>
        <v>0</v>
      </c>
      <c r="J651" s="8">
        <f t="shared" si="53"/>
        <v>0</v>
      </c>
      <c r="K651" s="25">
        <f>ROUND(Anteile!$B$30/'Abs3'!$J$2107*'Abs3'!J651,0)</f>
        <v>0</v>
      </c>
      <c r="L651" s="8">
        <f>Gmden!M650</f>
        <v>705591.78904929769</v>
      </c>
      <c r="M651" s="8">
        <f ca="1">IF(AND(E651&gt;10000,Gmden!J650=500,Gmden!K650=500),MAX(0,OFFSET('Fk Abs3'!$E$7,'Abs3'!C651,0)*0.95*E651-L651),0)</f>
        <v>0</v>
      </c>
      <c r="N651" s="25">
        <f ca="1">ROUND(Anteile!$B$31/'Abs3'!$M$2107*'Abs3'!M651,0)</f>
        <v>0</v>
      </c>
      <c r="O651" s="27"/>
      <c r="P651" s="25">
        <f t="shared" ca="1" si="54"/>
        <v>0</v>
      </c>
    </row>
    <row r="652" spans="1:16" x14ac:dyDescent="0.25">
      <c r="A652" s="9">
        <f>Gmden!A651</f>
        <v>31649</v>
      </c>
      <c r="B652" s="9">
        <f t="shared" si="50"/>
        <v>3</v>
      </c>
      <c r="C652" s="9">
        <f t="shared" si="51"/>
        <v>0</v>
      </c>
      <c r="D652" s="7" t="str">
        <f>Gmden!D651</f>
        <v>Staatz</v>
      </c>
      <c r="E652" s="8">
        <f>Gmden!E651</f>
        <v>1970</v>
      </c>
      <c r="F652" s="40">
        <f>Gmden!N651</f>
        <v>0</v>
      </c>
      <c r="G652" s="8">
        <f t="shared" si="52"/>
        <v>0</v>
      </c>
      <c r="H652" s="25">
        <f>ROUND(Anteile!$B$29/'Abs3'!$G$2107*'Abs3'!G652,0)</f>
        <v>0</v>
      </c>
      <c r="I652" s="40">
        <f>Gmden!O651</f>
        <v>0</v>
      </c>
      <c r="J652" s="8">
        <f t="shared" si="53"/>
        <v>0</v>
      </c>
      <c r="K652" s="25">
        <f>ROUND(Anteile!$B$30/'Abs3'!$J$2107*'Abs3'!J652,0)</f>
        <v>0</v>
      </c>
      <c r="L652" s="8">
        <f>Gmden!M651</f>
        <v>1715979.3477305784</v>
      </c>
      <c r="M652" s="8">
        <f ca="1">IF(AND(E652&gt;10000,Gmden!J651=500,Gmden!K651=500),MAX(0,OFFSET('Fk Abs3'!$E$7,'Abs3'!C652,0)*0.95*E652-L652),0)</f>
        <v>0</v>
      </c>
      <c r="N652" s="25">
        <f ca="1">ROUND(Anteile!$B$31/'Abs3'!$M$2107*'Abs3'!M652,0)</f>
        <v>0</v>
      </c>
      <c r="O652" s="27"/>
      <c r="P652" s="25">
        <f t="shared" ca="1" si="54"/>
        <v>0</v>
      </c>
    </row>
    <row r="653" spans="1:16" x14ac:dyDescent="0.25">
      <c r="A653" s="9">
        <f>Gmden!A652</f>
        <v>31650</v>
      </c>
      <c r="B653" s="9">
        <f t="shared" si="50"/>
        <v>3</v>
      </c>
      <c r="C653" s="9">
        <f t="shared" si="51"/>
        <v>0</v>
      </c>
      <c r="D653" s="7" t="str">
        <f>Gmden!D652</f>
        <v>Stronsdorf</v>
      </c>
      <c r="E653" s="8">
        <f>Gmden!E652</f>
        <v>1630</v>
      </c>
      <c r="F653" s="40">
        <f>Gmden!N652</f>
        <v>0</v>
      </c>
      <c r="G653" s="8">
        <f t="shared" si="52"/>
        <v>0</v>
      </c>
      <c r="H653" s="25">
        <f>ROUND(Anteile!$B$29/'Abs3'!$G$2107*'Abs3'!G653,0)</f>
        <v>0</v>
      </c>
      <c r="I653" s="40">
        <f>Gmden!O652</f>
        <v>0</v>
      </c>
      <c r="J653" s="8">
        <f t="shared" si="53"/>
        <v>0</v>
      </c>
      <c r="K653" s="25">
        <f>ROUND(Anteile!$B$30/'Abs3'!$J$2107*'Abs3'!J653,0)</f>
        <v>0</v>
      </c>
      <c r="L653" s="8">
        <f>Gmden!M652</f>
        <v>1588976.6270884294</v>
      </c>
      <c r="M653" s="8">
        <f ca="1">IF(AND(E653&gt;10000,Gmden!J652=500,Gmden!K652=500),MAX(0,OFFSET('Fk Abs3'!$E$7,'Abs3'!C653,0)*0.95*E653-L653),0)</f>
        <v>0</v>
      </c>
      <c r="N653" s="25">
        <f ca="1">ROUND(Anteile!$B$31/'Abs3'!$M$2107*'Abs3'!M653,0)</f>
        <v>0</v>
      </c>
      <c r="O653" s="27"/>
      <c r="P653" s="25">
        <f t="shared" ca="1" si="54"/>
        <v>0</v>
      </c>
    </row>
    <row r="654" spans="1:16" x14ac:dyDescent="0.25">
      <c r="A654" s="9">
        <f>Gmden!A653</f>
        <v>31651</v>
      </c>
      <c r="B654" s="9">
        <f t="shared" si="50"/>
        <v>3</v>
      </c>
      <c r="C654" s="9">
        <f t="shared" si="51"/>
        <v>0</v>
      </c>
      <c r="D654" s="7" t="str">
        <f>Gmden!D653</f>
        <v>Ulrichskirchen-Schleinbach</v>
      </c>
      <c r="E654" s="8">
        <f>Gmden!E653</f>
        <v>2609</v>
      </c>
      <c r="F654" s="40">
        <f>Gmden!N653</f>
        <v>0</v>
      </c>
      <c r="G654" s="8">
        <f t="shared" si="52"/>
        <v>0</v>
      </c>
      <c r="H654" s="25">
        <f>ROUND(Anteile!$B$29/'Abs3'!$G$2107*'Abs3'!G654,0)</f>
        <v>0</v>
      </c>
      <c r="I654" s="40">
        <f>Gmden!O653</f>
        <v>0</v>
      </c>
      <c r="J654" s="8">
        <f t="shared" si="53"/>
        <v>0</v>
      </c>
      <c r="K654" s="25">
        <f>ROUND(Anteile!$B$30/'Abs3'!$J$2107*'Abs3'!J654,0)</f>
        <v>0</v>
      </c>
      <c r="L654" s="8">
        <f>Gmden!M653</f>
        <v>2263105.6225499818</v>
      </c>
      <c r="M654" s="8">
        <f ca="1">IF(AND(E654&gt;10000,Gmden!J653=500,Gmden!K653=500),MAX(0,OFFSET('Fk Abs3'!$E$7,'Abs3'!C654,0)*0.95*E654-L654),0)</f>
        <v>0</v>
      </c>
      <c r="N654" s="25">
        <f ca="1">ROUND(Anteile!$B$31/'Abs3'!$M$2107*'Abs3'!M654,0)</f>
        <v>0</v>
      </c>
      <c r="O654" s="27"/>
      <c r="P654" s="25">
        <f t="shared" ca="1" si="54"/>
        <v>0</v>
      </c>
    </row>
    <row r="655" spans="1:16" x14ac:dyDescent="0.25">
      <c r="A655" s="9">
        <f>Gmden!A654</f>
        <v>31652</v>
      </c>
      <c r="B655" s="9">
        <f t="shared" si="50"/>
        <v>3</v>
      </c>
      <c r="C655" s="9">
        <f t="shared" si="51"/>
        <v>0</v>
      </c>
      <c r="D655" s="7" t="str">
        <f>Gmden!D654</f>
        <v>Unterstinkenbrunn</v>
      </c>
      <c r="E655" s="8">
        <f>Gmden!E654</f>
        <v>552</v>
      </c>
      <c r="F655" s="40">
        <f>Gmden!N654</f>
        <v>0</v>
      </c>
      <c r="G655" s="8">
        <f t="shared" si="52"/>
        <v>0</v>
      </c>
      <c r="H655" s="25">
        <f>ROUND(Anteile!$B$29/'Abs3'!$G$2107*'Abs3'!G655,0)</f>
        <v>0</v>
      </c>
      <c r="I655" s="40">
        <f>Gmden!O654</f>
        <v>0</v>
      </c>
      <c r="J655" s="8">
        <f t="shared" si="53"/>
        <v>0</v>
      </c>
      <c r="K655" s="25">
        <f>ROUND(Anteile!$B$30/'Abs3'!$J$2107*'Abs3'!J655,0)</f>
        <v>0</v>
      </c>
      <c r="L655" s="8">
        <f>Gmden!M654</f>
        <v>474950.06113071996</v>
      </c>
      <c r="M655" s="8">
        <f ca="1">IF(AND(E655&gt;10000,Gmden!J654=500,Gmden!K654=500),MAX(0,OFFSET('Fk Abs3'!$E$7,'Abs3'!C655,0)*0.95*E655-L655),0)</f>
        <v>0</v>
      </c>
      <c r="N655" s="25">
        <f ca="1">ROUND(Anteile!$B$31/'Abs3'!$M$2107*'Abs3'!M655,0)</f>
        <v>0</v>
      </c>
      <c r="O655" s="27"/>
      <c r="P655" s="25">
        <f t="shared" ca="1" si="54"/>
        <v>0</v>
      </c>
    </row>
    <row r="656" spans="1:16" x14ac:dyDescent="0.25">
      <c r="A656" s="9">
        <f>Gmden!A655</f>
        <v>31653</v>
      </c>
      <c r="B656" s="9">
        <f t="shared" si="50"/>
        <v>3</v>
      </c>
      <c r="C656" s="9">
        <f t="shared" si="51"/>
        <v>0</v>
      </c>
      <c r="D656" s="7" t="str">
        <f>Gmden!D655</f>
        <v>Wildendürnbach</v>
      </c>
      <c r="E656" s="8">
        <f>Gmden!E655</f>
        <v>1564</v>
      </c>
      <c r="F656" s="40">
        <f>Gmden!N655</f>
        <v>0</v>
      </c>
      <c r="G656" s="8">
        <f t="shared" si="52"/>
        <v>0</v>
      </c>
      <c r="H656" s="25">
        <f>ROUND(Anteile!$B$29/'Abs3'!$G$2107*'Abs3'!G656,0)</f>
        <v>0</v>
      </c>
      <c r="I656" s="40">
        <f>Gmden!O655</f>
        <v>0</v>
      </c>
      <c r="J656" s="8">
        <f t="shared" si="53"/>
        <v>0</v>
      </c>
      <c r="K656" s="25">
        <f>ROUND(Anteile!$B$30/'Abs3'!$J$2107*'Abs3'!J656,0)</f>
        <v>0</v>
      </c>
      <c r="L656" s="8">
        <f>Gmden!M655</f>
        <v>1577527.5174991097</v>
      </c>
      <c r="M656" s="8">
        <f ca="1">IF(AND(E656&gt;10000,Gmden!J655=500,Gmden!K655=500),MAX(0,OFFSET('Fk Abs3'!$E$7,'Abs3'!C656,0)*0.95*E656-L656),0)</f>
        <v>0</v>
      </c>
      <c r="N656" s="25">
        <f ca="1">ROUND(Anteile!$B$31/'Abs3'!$M$2107*'Abs3'!M656,0)</f>
        <v>0</v>
      </c>
      <c r="O656" s="27"/>
      <c r="P656" s="25">
        <f t="shared" ca="1" si="54"/>
        <v>0</v>
      </c>
    </row>
    <row r="657" spans="1:16" x14ac:dyDescent="0.25">
      <c r="A657" s="9">
        <f>Gmden!A656</f>
        <v>31654</v>
      </c>
      <c r="B657" s="9">
        <f t="shared" si="50"/>
        <v>3</v>
      </c>
      <c r="C657" s="9">
        <f t="shared" si="51"/>
        <v>0</v>
      </c>
      <c r="D657" s="7" t="str">
        <f>Gmden!D656</f>
        <v>Wilfersdorf</v>
      </c>
      <c r="E657" s="8">
        <f>Gmden!E656</f>
        <v>2089</v>
      </c>
      <c r="F657" s="40">
        <f>Gmden!N656</f>
        <v>0</v>
      </c>
      <c r="G657" s="8">
        <f t="shared" si="52"/>
        <v>0</v>
      </c>
      <c r="H657" s="25">
        <f>ROUND(Anteile!$B$29/'Abs3'!$G$2107*'Abs3'!G657,0)</f>
        <v>0</v>
      </c>
      <c r="I657" s="40">
        <f>Gmden!O656</f>
        <v>0</v>
      </c>
      <c r="J657" s="8">
        <f t="shared" si="53"/>
        <v>0</v>
      </c>
      <c r="K657" s="25">
        <f>ROUND(Anteile!$B$30/'Abs3'!$J$2107*'Abs3'!J657,0)</f>
        <v>0</v>
      </c>
      <c r="L657" s="8">
        <f>Gmden!M656</f>
        <v>2139442.7372004269</v>
      </c>
      <c r="M657" s="8">
        <f ca="1">IF(AND(E657&gt;10000,Gmden!J656=500,Gmden!K656=500),MAX(0,OFFSET('Fk Abs3'!$E$7,'Abs3'!C657,0)*0.95*E657-L657),0)</f>
        <v>0</v>
      </c>
      <c r="N657" s="25">
        <f ca="1">ROUND(Anteile!$B$31/'Abs3'!$M$2107*'Abs3'!M657,0)</f>
        <v>0</v>
      </c>
      <c r="O657" s="27"/>
      <c r="P657" s="25">
        <f t="shared" ca="1" si="54"/>
        <v>0</v>
      </c>
    </row>
    <row r="658" spans="1:16" x14ac:dyDescent="0.25">
      <c r="A658" s="9">
        <f>Gmden!A657</f>
        <v>31655</v>
      </c>
      <c r="B658" s="9">
        <f t="shared" si="50"/>
        <v>3</v>
      </c>
      <c r="C658" s="9">
        <f t="shared" si="51"/>
        <v>0</v>
      </c>
      <c r="D658" s="7" t="str">
        <f>Gmden!D657</f>
        <v>Wolkersdorf im Weinviertel</v>
      </c>
      <c r="E658" s="8">
        <f>Gmden!E657</f>
        <v>6976</v>
      </c>
      <c r="F658" s="40">
        <f>Gmden!N657</f>
        <v>0</v>
      </c>
      <c r="G658" s="8">
        <f t="shared" si="52"/>
        <v>0</v>
      </c>
      <c r="H658" s="25">
        <f>ROUND(Anteile!$B$29/'Abs3'!$G$2107*'Abs3'!G658,0)</f>
        <v>0</v>
      </c>
      <c r="I658" s="40">
        <f>Gmden!O657</f>
        <v>0</v>
      </c>
      <c r="J658" s="8">
        <f t="shared" si="53"/>
        <v>0</v>
      </c>
      <c r="K658" s="25">
        <f>ROUND(Anteile!$B$30/'Abs3'!$J$2107*'Abs3'!J658,0)</f>
        <v>0</v>
      </c>
      <c r="L658" s="8">
        <f>Gmden!M657</f>
        <v>9224395.4430127032</v>
      </c>
      <c r="M658" s="8">
        <f ca="1">IF(AND(E658&gt;10000,Gmden!J657=500,Gmden!K657=500),MAX(0,OFFSET('Fk Abs3'!$E$7,'Abs3'!C658,0)*0.95*E658-L658),0)</f>
        <v>0</v>
      </c>
      <c r="N658" s="25">
        <f ca="1">ROUND(Anteile!$B$31/'Abs3'!$M$2107*'Abs3'!M658,0)</f>
        <v>0</v>
      </c>
      <c r="O658" s="27"/>
      <c r="P658" s="25">
        <f t="shared" ca="1" si="54"/>
        <v>0</v>
      </c>
    </row>
    <row r="659" spans="1:16" x14ac:dyDescent="0.25">
      <c r="A659" s="9">
        <f>Gmden!A658</f>
        <v>31658</v>
      </c>
      <c r="B659" s="9">
        <f t="shared" si="50"/>
        <v>3</v>
      </c>
      <c r="C659" s="9">
        <f t="shared" si="51"/>
        <v>0</v>
      </c>
      <c r="D659" s="7" t="str">
        <f>Gmden!D658</f>
        <v>Ottenthal</v>
      </c>
      <c r="E659" s="8">
        <f>Gmden!E658</f>
        <v>587</v>
      </c>
      <c r="F659" s="40">
        <f>Gmden!N658</f>
        <v>0</v>
      </c>
      <c r="G659" s="8">
        <f t="shared" si="52"/>
        <v>0</v>
      </c>
      <c r="H659" s="25">
        <f>ROUND(Anteile!$B$29/'Abs3'!$G$2107*'Abs3'!G659,0)</f>
        <v>0</v>
      </c>
      <c r="I659" s="40">
        <f>Gmden!O658</f>
        <v>0</v>
      </c>
      <c r="J659" s="8">
        <f t="shared" si="53"/>
        <v>0</v>
      </c>
      <c r="K659" s="25">
        <f>ROUND(Anteile!$B$30/'Abs3'!$J$2107*'Abs3'!J659,0)</f>
        <v>0</v>
      </c>
      <c r="L659" s="8">
        <f>Gmden!M658</f>
        <v>492114.06775530853</v>
      </c>
      <c r="M659" s="8">
        <f ca="1">IF(AND(E659&gt;10000,Gmden!J658=500,Gmden!K658=500),MAX(0,OFFSET('Fk Abs3'!$E$7,'Abs3'!C659,0)*0.95*E659-L659),0)</f>
        <v>0</v>
      </c>
      <c r="N659" s="25">
        <f ca="1">ROUND(Anteile!$B$31/'Abs3'!$M$2107*'Abs3'!M659,0)</f>
        <v>0</v>
      </c>
      <c r="O659" s="27"/>
      <c r="P659" s="25">
        <f t="shared" ca="1" si="54"/>
        <v>0</v>
      </c>
    </row>
    <row r="660" spans="1:16" x14ac:dyDescent="0.25">
      <c r="A660" s="9">
        <f>Gmden!A659</f>
        <v>31701</v>
      </c>
      <c r="B660" s="9">
        <f t="shared" si="50"/>
        <v>3</v>
      </c>
      <c r="C660" s="9">
        <f t="shared" si="51"/>
        <v>0</v>
      </c>
      <c r="D660" s="7" t="str">
        <f>Gmden!D659</f>
        <v>Achau</v>
      </c>
      <c r="E660" s="8">
        <f>Gmden!E659</f>
        <v>1351</v>
      </c>
      <c r="F660" s="40">
        <f>Gmden!N659</f>
        <v>0</v>
      </c>
      <c r="G660" s="8">
        <f t="shared" si="52"/>
        <v>0</v>
      </c>
      <c r="H660" s="25">
        <f>ROUND(Anteile!$B$29/'Abs3'!$G$2107*'Abs3'!G660,0)</f>
        <v>0</v>
      </c>
      <c r="I660" s="40">
        <f>Gmden!O659</f>
        <v>0</v>
      </c>
      <c r="J660" s="8">
        <f t="shared" si="53"/>
        <v>0</v>
      </c>
      <c r="K660" s="25">
        <f>ROUND(Anteile!$B$30/'Abs3'!$J$2107*'Abs3'!J660,0)</f>
        <v>0</v>
      </c>
      <c r="L660" s="8">
        <f>Gmden!M659</f>
        <v>1736559.2952690066</v>
      </c>
      <c r="M660" s="8">
        <f ca="1">IF(AND(E660&gt;10000,Gmden!J659=500,Gmden!K659=500),MAX(0,OFFSET('Fk Abs3'!$E$7,'Abs3'!C660,0)*0.95*E660-L660),0)</f>
        <v>0</v>
      </c>
      <c r="N660" s="25">
        <f ca="1">ROUND(Anteile!$B$31/'Abs3'!$M$2107*'Abs3'!M660,0)</f>
        <v>0</v>
      </c>
      <c r="O660" s="27"/>
      <c r="P660" s="25">
        <f t="shared" ca="1" si="54"/>
        <v>0</v>
      </c>
    </row>
    <row r="661" spans="1:16" x14ac:dyDescent="0.25">
      <c r="A661" s="9">
        <f>Gmden!A660</f>
        <v>31702</v>
      </c>
      <c r="B661" s="9">
        <f t="shared" si="50"/>
        <v>3</v>
      </c>
      <c r="C661" s="9">
        <f t="shared" si="51"/>
        <v>0</v>
      </c>
      <c r="D661" s="7" t="str">
        <f>Gmden!D660</f>
        <v>Biedermannsdorf</v>
      </c>
      <c r="E661" s="8">
        <f>Gmden!E660</f>
        <v>2899</v>
      </c>
      <c r="F661" s="40">
        <f>Gmden!N660</f>
        <v>0</v>
      </c>
      <c r="G661" s="8">
        <f t="shared" si="52"/>
        <v>0</v>
      </c>
      <c r="H661" s="25">
        <f>ROUND(Anteile!$B$29/'Abs3'!$G$2107*'Abs3'!G661,0)</f>
        <v>0</v>
      </c>
      <c r="I661" s="40">
        <f>Gmden!O660</f>
        <v>0</v>
      </c>
      <c r="J661" s="8">
        <f t="shared" si="53"/>
        <v>0</v>
      </c>
      <c r="K661" s="25">
        <f>ROUND(Anteile!$B$30/'Abs3'!$J$2107*'Abs3'!J661,0)</f>
        <v>0</v>
      </c>
      <c r="L661" s="8">
        <f>Gmden!M660</f>
        <v>7152299.1767385369</v>
      </c>
      <c r="M661" s="8">
        <f ca="1">IF(AND(E661&gt;10000,Gmden!J660=500,Gmden!K660=500),MAX(0,OFFSET('Fk Abs3'!$E$7,'Abs3'!C661,0)*0.95*E661-L661),0)</f>
        <v>0</v>
      </c>
      <c r="N661" s="25">
        <f ca="1">ROUND(Anteile!$B$31/'Abs3'!$M$2107*'Abs3'!M661,0)</f>
        <v>0</v>
      </c>
      <c r="O661" s="27"/>
      <c r="P661" s="25">
        <f t="shared" ca="1" si="54"/>
        <v>0</v>
      </c>
    </row>
    <row r="662" spans="1:16" x14ac:dyDescent="0.25">
      <c r="A662" s="9">
        <f>Gmden!A661</f>
        <v>31703</v>
      </c>
      <c r="B662" s="9">
        <f t="shared" si="50"/>
        <v>3</v>
      </c>
      <c r="C662" s="9">
        <f t="shared" si="51"/>
        <v>0</v>
      </c>
      <c r="D662" s="7" t="str">
        <f>Gmden!D661</f>
        <v>Breitenfurt bei Wien</v>
      </c>
      <c r="E662" s="8">
        <f>Gmden!E661</f>
        <v>5845</v>
      </c>
      <c r="F662" s="40">
        <f>Gmden!N661</f>
        <v>0</v>
      </c>
      <c r="G662" s="8">
        <f t="shared" si="52"/>
        <v>0</v>
      </c>
      <c r="H662" s="25">
        <f>ROUND(Anteile!$B$29/'Abs3'!$G$2107*'Abs3'!G662,0)</f>
        <v>0</v>
      </c>
      <c r="I662" s="40">
        <f>Gmden!O661</f>
        <v>0</v>
      </c>
      <c r="J662" s="8">
        <f t="shared" si="53"/>
        <v>0</v>
      </c>
      <c r="K662" s="25">
        <f>ROUND(Anteile!$B$30/'Abs3'!$J$2107*'Abs3'!J662,0)</f>
        <v>0</v>
      </c>
      <c r="L662" s="8">
        <f>Gmden!M661</f>
        <v>5575454.7543255305</v>
      </c>
      <c r="M662" s="8">
        <f ca="1">IF(AND(E662&gt;10000,Gmden!J661=500,Gmden!K661=500),MAX(0,OFFSET('Fk Abs3'!$E$7,'Abs3'!C662,0)*0.95*E662-L662),0)</f>
        <v>0</v>
      </c>
      <c r="N662" s="25">
        <f ca="1">ROUND(Anteile!$B$31/'Abs3'!$M$2107*'Abs3'!M662,0)</f>
        <v>0</v>
      </c>
      <c r="O662" s="27"/>
      <c r="P662" s="25">
        <f t="shared" ca="1" si="54"/>
        <v>0</v>
      </c>
    </row>
    <row r="663" spans="1:16" x14ac:dyDescent="0.25">
      <c r="A663" s="9">
        <f>Gmden!A662</f>
        <v>31704</v>
      </c>
      <c r="B663" s="9">
        <f t="shared" si="50"/>
        <v>3</v>
      </c>
      <c r="C663" s="9">
        <f t="shared" si="51"/>
        <v>1</v>
      </c>
      <c r="D663" s="7" t="str">
        <f>Gmden!D662</f>
        <v>Brunn am Gebirge</v>
      </c>
      <c r="E663" s="8">
        <f>Gmden!E662</f>
        <v>11581</v>
      </c>
      <c r="F663" s="40">
        <f>Gmden!N662</f>
        <v>0</v>
      </c>
      <c r="G663" s="8">
        <f t="shared" si="52"/>
        <v>0</v>
      </c>
      <c r="H663" s="25">
        <f>ROUND(Anteile!$B$29/'Abs3'!$G$2107*'Abs3'!G663,0)</f>
        <v>0</v>
      </c>
      <c r="I663" s="40">
        <f>Gmden!O662</f>
        <v>0</v>
      </c>
      <c r="J663" s="8">
        <f t="shared" si="53"/>
        <v>0</v>
      </c>
      <c r="K663" s="25">
        <f>ROUND(Anteile!$B$30/'Abs3'!$J$2107*'Abs3'!J663,0)</f>
        <v>0</v>
      </c>
      <c r="L663" s="8">
        <f>Gmden!M662</f>
        <v>20080571.882599875</v>
      </c>
      <c r="M663" s="8">
        <f ca="1">IF(AND(E663&gt;10000,Gmden!J662=500,Gmden!K662=500),MAX(0,OFFSET('Fk Abs3'!$E$7,'Abs3'!C663,0)*0.95*E663-L663),0)</f>
        <v>0</v>
      </c>
      <c r="N663" s="25">
        <f ca="1">ROUND(Anteile!$B$31/'Abs3'!$M$2107*'Abs3'!M663,0)</f>
        <v>0</v>
      </c>
      <c r="O663" s="27"/>
      <c r="P663" s="25">
        <f t="shared" ca="1" si="54"/>
        <v>0</v>
      </c>
    </row>
    <row r="664" spans="1:16" x14ac:dyDescent="0.25">
      <c r="A664" s="9">
        <f>Gmden!A663</f>
        <v>31706</v>
      </c>
      <c r="B664" s="9">
        <f t="shared" si="50"/>
        <v>3</v>
      </c>
      <c r="C664" s="9">
        <f t="shared" si="51"/>
        <v>0</v>
      </c>
      <c r="D664" s="7" t="str">
        <f>Gmden!D663</f>
        <v>Gaaden</v>
      </c>
      <c r="E664" s="8">
        <f>Gmden!E663</f>
        <v>1592</v>
      </c>
      <c r="F664" s="40">
        <f>Gmden!N663</f>
        <v>0</v>
      </c>
      <c r="G664" s="8">
        <f t="shared" si="52"/>
        <v>0</v>
      </c>
      <c r="H664" s="25">
        <f>ROUND(Anteile!$B$29/'Abs3'!$G$2107*'Abs3'!G664,0)</f>
        <v>0</v>
      </c>
      <c r="I664" s="40">
        <f>Gmden!O663</f>
        <v>0</v>
      </c>
      <c r="J664" s="8">
        <f t="shared" si="53"/>
        <v>0</v>
      </c>
      <c r="K664" s="25">
        <f>ROUND(Anteile!$B$30/'Abs3'!$J$2107*'Abs3'!J664,0)</f>
        <v>0</v>
      </c>
      <c r="L664" s="8">
        <f>Gmden!M663</f>
        <v>1492935.8014035369</v>
      </c>
      <c r="M664" s="8">
        <f ca="1">IF(AND(E664&gt;10000,Gmden!J663=500,Gmden!K663=500),MAX(0,OFFSET('Fk Abs3'!$E$7,'Abs3'!C664,0)*0.95*E664-L664),0)</f>
        <v>0</v>
      </c>
      <c r="N664" s="25">
        <f ca="1">ROUND(Anteile!$B$31/'Abs3'!$M$2107*'Abs3'!M664,0)</f>
        <v>0</v>
      </c>
      <c r="O664" s="27"/>
      <c r="P664" s="25">
        <f t="shared" ca="1" si="54"/>
        <v>0</v>
      </c>
    </row>
    <row r="665" spans="1:16" x14ac:dyDescent="0.25">
      <c r="A665" s="9">
        <f>Gmden!A664</f>
        <v>31707</v>
      </c>
      <c r="B665" s="9">
        <f t="shared" si="50"/>
        <v>3</v>
      </c>
      <c r="C665" s="9">
        <f t="shared" si="51"/>
        <v>0</v>
      </c>
      <c r="D665" s="7" t="str">
        <f>Gmden!D664</f>
        <v>Gießhübl</v>
      </c>
      <c r="E665" s="8">
        <f>Gmden!E664</f>
        <v>2292</v>
      </c>
      <c r="F665" s="40">
        <f>Gmden!N664</f>
        <v>0</v>
      </c>
      <c r="G665" s="8">
        <f t="shared" si="52"/>
        <v>0</v>
      </c>
      <c r="H665" s="25">
        <f>ROUND(Anteile!$B$29/'Abs3'!$G$2107*'Abs3'!G665,0)</f>
        <v>0</v>
      </c>
      <c r="I665" s="40">
        <f>Gmden!O664</f>
        <v>0</v>
      </c>
      <c r="J665" s="8">
        <f t="shared" si="53"/>
        <v>0</v>
      </c>
      <c r="K665" s="25">
        <f>ROUND(Anteile!$B$30/'Abs3'!$J$2107*'Abs3'!J665,0)</f>
        <v>0</v>
      </c>
      <c r="L665" s="8">
        <f>Gmden!M664</f>
        <v>2391418.4647135064</v>
      </c>
      <c r="M665" s="8">
        <f ca="1">IF(AND(E665&gt;10000,Gmden!J664=500,Gmden!K664=500),MAX(0,OFFSET('Fk Abs3'!$E$7,'Abs3'!C665,0)*0.95*E665-L665),0)</f>
        <v>0</v>
      </c>
      <c r="N665" s="25">
        <f ca="1">ROUND(Anteile!$B$31/'Abs3'!$M$2107*'Abs3'!M665,0)</f>
        <v>0</v>
      </c>
      <c r="O665" s="27"/>
      <c r="P665" s="25">
        <f t="shared" ca="1" si="54"/>
        <v>0</v>
      </c>
    </row>
    <row r="666" spans="1:16" x14ac:dyDescent="0.25">
      <c r="A666" s="9">
        <f>Gmden!A665</f>
        <v>31709</v>
      </c>
      <c r="B666" s="9">
        <f t="shared" si="50"/>
        <v>3</v>
      </c>
      <c r="C666" s="9">
        <f t="shared" si="51"/>
        <v>0</v>
      </c>
      <c r="D666" s="7" t="str">
        <f>Gmden!D665</f>
        <v>Gumpoldskirchen</v>
      </c>
      <c r="E666" s="8">
        <f>Gmden!E665</f>
        <v>3792</v>
      </c>
      <c r="F666" s="40">
        <f>Gmden!N665</f>
        <v>0</v>
      </c>
      <c r="G666" s="8">
        <f t="shared" si="52"/>
        <v>0</v>
      </c>
      <c r="H666" s="25">
        <f>ROUND(Anteile!$B$29/'Abs3'!$G$2107*'Abs3'!G666,0)</f>
        <v>0</v>
      </c>
      <c r="I666" s="40">
        <f>Gmden!O665</f>
        <v>0</v>
      </c>
      <c r="J666" s="8">
        <f t="shared" si="53"/>
        <v>0</v>
      </c>
      <c r="K666" s="25">
        <f>ROUND(Anteile!$B$30/'Abs3'!$J$2107*'Abs3'!J666,0)</f>
        <v>0</v>
      </c>
      <c r="L666" s="8">
        <f>Gmden!M665</f>
        <v>6775610.3752729464</v>
      </c>
      <c r="M666" s="8">
        <f ca="1">IF(AND(E666&gt;10000,Gmden!J665=500,Gmden!K665=500),MAX(0,OFFSET('Fk Abs3'!$E$7,'Abs3'!C666,0)*0.95*E666-L666),0)</f>
        <v>0</v>
      </c>
      <c r="N666" s="25">
        <f ca="1">ROUND(Anteile!$B$31/'Abs3'!$M$2107*'Abs3'!M666,0)</f>
        <v>0</v>
      </c>
      <c r="O666" s="27"/>
      <c r="P666" s="25">
        <f t="shared" ca="1" si="54"/>
        <v>0</v>
      </c>
    </row>
    <row r="667" spans="1:16" x14ac:dyDescent="0.25">
      <c r="A667" s="9">
        <f>Gmden!A666</f>
        <v>31710</v>
      </c>
      <c r="B667" s="9">
        <f t="shared" si="50"/>
        <v>3</v>
      </c>
      <c r="C667" s="9">
        <f t="shared" si="51"/>
        <v>0</v>
      </c>
      <c r="D667" s="7" t="str">
        <f>Gmden!D666</f>
        <v>Guntramsdorf</v>
      </c>
      <c r="E667" s="8">
        <f>Gmden!E666</f>
        <v>9221</v>
      </c>
      <c r="F667" s="40">
        <f>Gmden!N666</f>
        <v>0</v>
      </c>
      <c r="G667" s="8">
        <f t="shared" si="52"/>
        <v>0</v>
      </c>
      <c r="H667" s="25">
        <f>ROUND(Anteile!$B$29/'Abs3'!$G$2107*'Abs3'!G667,0)</f>
        <v>0</v>
      </c>
      <c r="I667" s="40">
        <f>Gmden!O666</f>
        <v>0</v>
      </c>
      <c r="J667" s="8">
        <f t="shared" si="53"/>
        <v>0</v>
      </c>
      <c r="K667" s="25">
        <f>ROUND(Anteile!$B$30/'Abs3'!$J$2107*'Abs3'!J667,0)</f>
        <v>0</v>
      </c>
      <c r="L667" s="8">
        <f>Gmden!M666</f>
        <v>13821719.694476733</v>
      </c>
      <c r="M667" s="8">
        <f ca="1">IF(AND(E667&gt;10000,Gmden!J666=500,Gmden!K666=500),MAX(0,OFFSET('Fk Abs3'!$E$7,'Abs3'!C667,0)*0.95*E667-L667),0)</f>
        <v>0</v>
      </c>
      <c r="N667" s="25">
        <f ca="1">ROUND(Anteile!$B$31/'Abs3'!$M$2107*'Abs3'!M667,0)</f>
        <v>0</v>
      </c>
      <c r="O667" s="27"/>
      <c r="P667" s="25">
        <f t="shared" ca="1" si="54"/>
        <v>0</v>
      </c>
    </row>
    <row r="668" spans="1:16" x14ac:dyDescent="0.25">
      <c r="A668" s="9">
        <f>Gmden!A667</f>
        <v>31711</v>
      </c>
      <c r="B668" s="9">
        <f t="shared" si="50"/>
        <v>3</v>
      </c>
      <c r="C668" s="9">
        <f t="shared" si="51"/>
        <v>0</v>
      </c>
      <c r="D668" s="7" t="str">
        <f>Gmden!D667</f>
        <v>Hennersdorf</v>
      </c>
      <c r="E668" s="8">
        <f>Gmden!E667</f>
        <v>1419</v>
      </c>
      <c r="F668" s="40">
        <f>Gmden!N667</f>
        <v>0</v>
      </c>
      <c r="G668" s="8">
        <f t="shared" si="52"/>
        <v>0</v>
      </c>
      <c r="H668" s="25">
        <f>ROUND(Anteile!$B$29/'Abs3'!$G$2107*'Abs3'!G668,0)</f>
        <v>0</v>
      </c>
      <c r="I668" s="40">
        <f>Gmden!O667</f>
        <v>0</v>
      </c>
      <c r="J668" s="8">
        <f t="shared" si="53"/>
        <v>0</v>
      </c>
      <c r="K668" s="25">
        <f>ROUND(Anteile!$B$30/'Abs3'!$J$2107*'Abs3'!J668,0)</f>
        <v>0</v>
      </c>
      <c r="L668" s="8">
        <f>Gmden!M667</f>
        <v>1593745.1367397939</v>
      </c>
      <c r="M668" s="8">
        <f ca="1">IF(AND(E668&gt;10000,Gmden!J667=500,Gmden!K667=500),MAX(0,OFFSET('Fk Abs3'!$E$7,'Abs3'!C668,0)*0.95*E668-L668),0)</f>
        <v>0</v>
      </c>
      <c r="N668" s="25">
        <f ca="1">ROUND(Anteile!$B$31/'Abs3'!$M$2107*'Abs3'!M668,0)</f>
        <v>0</v>
      </c>
      <c r="O668" s="27"/>
      <c r="P668" s="25">
        <f t="shared" ca="1" si="54"/>
        <v>0</v>
      </c>
    </row>
    <row r="669" spans="1:16" x14ac:dyDescent="0.25">
      <c r="A669" s="9">
        <f>Gmden!A668</f>
        <v>31712</v>
      </c>
      <c r="B669" s="9">
        <f t="shared" si="50"/>
        <v>3</v>
      </c>
      <c r="C669" s="9">
        <f t="shared" si="51"/>
        <v>0</v>
      </c>
      <c r="D669" s="7" t="str">
        <f>Gmden!D668</f>
        <v>Hinterbrühl</v>
      </c>
      <c r="E669" s="8">
        <f>Gmden!E668</f>
        <v>4001</v>
      </c>
      <c r="F669" s="40">
        <f>Gmden!N668</f>
        <v>0</v>
      </c>
      <c r="G669" s="8">
        <f t="shared" si="52"/>
        <v>0</v>
      </c>
      <c r="H669" s="25">
        <f>ROUND(Anteile!$B$29/'Abs3'!$G$2107*'Abs3'!G669,0)</f>
        <v>0</v>
      </c>
      <c r="I669" s="40">
        <f>Gmden!O668</f>
        <v>0</v>
      </c>
      <c r="J669" s="8">
        <f t="shared" si="53"/>
        <v>0</v>
      </c>
      <c r="K669" s="25">
        <f>ROUND(Anteile!$B$30/'Abs3'!$J$2107*'Abs3'!J669,0)</f>
        <v>0</v>
      </c>
      <c r="L669" s="8">
        <f>Gmden!M668</f>
        <v>4090637.4672047012</v>
      </c>
      <c r="M669" s="8">
        <f ca="1">IF(AND(E669&gt;10000,Gmden!J668=500,Gmden!K668=500),MAX(0,OFFSET('Fk Abs3'!$E$7,'Abs3'!C669,0)*0.95*E669-L669),0)</f>
        <v>0</v>
      </c>
      <c r="N669" s="25">
        <f ca="1">ROUND(Anteile!$B$31/'Abs3'!$M$2107*'Abs3'!M669,0)</f>
        <v>0</v>
      </c>
      <c r="O669" s="27"/>
      <c r="P669" s="25">
        <f t="shared" ca="1" si="54"/>
        <v>0</v>
      </c>
    </row>
    <row r="670" spans="1:16" x14ac:dyDescent="0.25">
      <c r="A670" s="9">
        <f>Gmden!A669</f>
        <v>31713</v>
      </c>
      <c r="B670" s="9">
        <f t="shared" si="50"/>
        <v>3</v>
      </c>
      <c r="C670" s="9">
        <f t="shared" si="51"/>
        <v>0</v>
      </c>
      <c r="D670" s="7" t="str">
        <f>Gmden!D669</f>
        <v>Kaltenleutgeben</v>
      </c>
      <c r="E670" s="8">
        <f>Gmden!E669</f>
        <v>3329</v>
      </c>
      <c r="F670" s="40">
        <f>Gmden!N669</f>
        <v>0</v>
      </c>
      <c r="G670" s="8">
        <f t="shared" si="52"/>
        <v>0</v>
      </c>
      <c r="H670" s="25">
        <f>ROUND(Anteile!$B$29/'Abs3'!$G$2107*'Abs3'!G670,0)</f>
        <v>0</v>
      </c>
      <c r="I670" s="40">
        <f>Gmden!O669</f>
        <v>0</v>
      </c>
      <c r="J670" s="8">
        <f t="shared" si="53"/>
        <v>0</v>
      </c>
      <c r="K670" s="25">
        <f>ROUND(Anteile!$B$30/'Abs3'!$J$2107*'Abs3'!J670,0)</f>
        <v>0</v>
      </c>
      <c r="L670" s="8">
        <f>Gmden!M669</f>
        <v>2913563.7645801548</v>
      </c>
      <c r="M670" s="8">
        <f ca="1">IF(AND(E670&gt;10000,Gmden!J669=500,Gmden!K669=500),MAX(0,OFFSET('Fk Abs3'!$E$7,'Abs3'!C670,0)*0.95*E670-L670),0)</f>
        <v>0</v>
      </c>
      <c r="N670" s="25">
        <f ca="1">ROUND(Anteile!$B$31/'Abs3'!$M$2107*'Abs3'!M670,0)</f>
        <v>0</v>
      </c>
      <c r="O670" s="27"/>
      <c r="P670" s="25">
        <f t="shared" ca="1" si="54"/>
        <v>0</v>
      </c>
    </row>
    <row r="671" spans="1:16" x14ac:dyDescent="0.25">
      <c r="A671" s="9">
        <f>Gmden!A670</f>
        <v>31714</v>
      </c>
      <c r="B671" s="9">
        <f t="shared" si="50"/>
        <v>3</v>
      </c>
      <c r="C671" s="9">
        <f t="shared" si="51"/>
        <v>0</v>
      </c>
      <c r="D671" s="7" t="str">
        <f>Gmden!D670</f>
        <v>Laab im Walde</v>
      </c>
      <c r="E671" s="8">
        <f>Gmden!E670</f>
        <v>1146</v>
      </c>
      <c r="F671" s="40">
        <f>Gmden!N670</f>
        <v>0</v>
      </c>
      <c r="G671" s="8">
        <f t="shared" si="52"/>
        <v>0</v>
      </c>
      <c r="H671" s="25">
        <f>ROUND(Anteile!$B$29/'Abs3'!$G$2107*'Abs3'!G671,0)</f>
        <v>0</v>
      </c>
      <c r="I671" s="40">
        <f>Gmden!O670</f>
        <v>0</v>
      </c>
      <c r="J671" s="8">
        <f t="shared" si="53"/>
        <v>0</v>
      </c>
      <c r="K671" s="25">
        <f>ROUND(Anteile!$B$30/'Abs3'!$J$2107*'Abs3'!J671,0)</f>
        <v>0</v>
      </c>
      <c r="L671" s="8">
        <f>Gmden!M670</f>
        <v>1041215.5641326035</v>
      </c>
      <c r="M671" s="8">
        <f ca="1">IF(AND(E671&gt;10000,Gmden!J670=500,Gmden!K670=500),MAX(0,OFFSET('Fk Abs3'!$E$7,'Abs3'!C671,0)*0.95*E671-L671),0)</f>
        <v>0</v>
      </c>
      <c r="N671" s="25">
        <f ca="1">ROUND(Anteile!$B$31/'Abs3'!$M$2107*'Abs3'!M671,0)</f>
        <v>0</v>
      </c>
      <c r="O671" s="27"/>
      <c r="P671" s="25">
        <f t="shared" ca="1" si="54"/>
        <v>0</v>
      </c>
    </row>
    <row r="672" spans="1:16" x14ac:dyDescent="0.25">
      <c r="A672" s="9">
        <f>Gmden!A671</f>
        <v>31715</v>
      </c>
      <c r="B672" s="9">
        <f t="shared" si="50"/>
        <v>3</v>
      </c>
      <c r="C672" s="9">
        <f t="shared" si="51"/>
        <v>0</v>
      </c>
      <c r="D672" s="7" t="str">
        <f>Gmden!D671</f>
        <v>Laxenburg</v>
      </c>
      <c r="E672" s="8">
        <f>Gmden!E671</f>
        <v>2858</v>
      </c>
      <c r="F672" s="40">
        <f>Gmden!N671</f>
        <v>0</v>
      </c>
      <c r="G672" s="8">
        <f t="shared" si="52"/>
        <v>0</v>
      </c>
      <c r="H672" s="25">
        <f>ROUND(Anteile!$B$29/'Abs3'!$G$2107*'Abs3'!G672,0)</f>
        <v>0</v>
      </c>
      <c r="I672" s="40">
        <f>Gmden!O671</f>
        <v>0</v>
      </c>
      <c r="J672" s="8">
        <f t="shared" si="53"/>
        <v>0</v>
      </c>
      <c r="K672" s="25">
        <f>ROUND(Anteile!$B$30/'Abs3'!$J$2107*'Abs3'!J672,0)</f>
        <v>0</v>
      </c>
      <c r="L672" s="8">
        <f>Gmden!M671</f>
        <v>7104149.6426852094</v>
      </c>
      <c r="M672" s="8">
        <f ca="1">IF(AND(E672&gt;10000,Gmden!J671=500,Gmden!K671=500),MAX(0,OFFSET('Fk Abs3'!$E$7,'Abs3'!C672,0)*0.95*E672-L672),0)</f>
        <v>0</v>
      </c>
      <c r="N672" s="25">
        <f ca="1">ROUND(Anteile!$B$31/'Abs3'!$M$2107*'Abs3'!M672,0)</f>
        <v>0</v>
      </c>
      <c r="O672" s="27"/>
      <c r="P672" s="25">
        <f t="shared" ca="1" si="54"/>
        <v>0</v>
      </c>
    </row>
    <row r="673" spans="1:16" x14ac:dyDescent="0.25">
      <c r="A673" s="9">
        <f>Gmden!A672</f>
        <v>31716</v>
      </c>
      <c r="B673" s="9">
        <f t="shared" si="50"/>
        <v>3</v>
      </c>
      <c r="C673" s="9">
        <f t="shared" si="51"/>
        <v>0</v>
      </c>
      <c r="D673" s="7" t="str">
        <f>Gmden!D672</f>
        <v>Maria Enzersdorf</v>
      </c>
      <c r="E673" s="8">
        <f>Gmden!E672</f>
        <v>8738</v>
      </c>
      <c r="F673" s="40">
        <f>Gmden!N672</f>
        <v>0</v>
      </c>
      <c r="G673" s="8">
        <f t="shared" si="52"/>
        <v>0</v>
      </c>
      <c r="H673" s="25">
        <f>ROUND(Anteile!$B$29/'Abs3'!$G$2107*'Abs3'!G673,0)</f>
        <v>0</v>
      </c>
      <c r="I673" s="40">
        <f>Gmden!O672</f>
        <v>0</v>
      </c>
      <c r="J673" s="8">
        <f t="shared" si="53"/>
        <v>0</v>
      </c>
      <c r="K673" s="25">
        <f>ROUND(Anteile!$B$30/'Abs3'!$J$2107*'Abs3'!J673,0)</f>
        <v>0</v>
      </c>
      <c r="L673" s="8">
        <f>Gmden!M672</f>
        <v>11435175.268866697</v>
      </c>
      <c r="M673" s="8">
        <f ca="1">IF(AND(E673&gt;10000,Gmden!J672=500,Gmden!K672=500),MAX(0,OFFSET('Fk Abs3'!$E$7,'Abs3'!C673,0)*0.95*E673-L673),0)</f>
        <v>0</v>
      </c>
      <c r="N673" s="25">
        <f ca="1">ROUND(Anteile!$B$31/'Abs3'!$M$2107*'Abs3'!M673,0)</f>
        <v>0</v>
      </c>
      <c r="O673" s="27"/>
      <c r="P673" s="25">
        <f t="shared" ca="1" si="54"/>
        <v>0</v>
      </c>
    </row>
    <row r="674" spans="1:16" x14ac:dyDescent="0.25">
      <c r="A674" s="9">
        <f>Gmden!A673</f>
        <v>31717</v>
      </c>
      <c r="B674" s="9">
        <f t="shared" si="50"/>
        <v>3</v>
      </c>
      <c r="C674" s="9">
        <f t="shared" si="51"/>
        <v>2</v>
      </c>
      <c r="D674" s="7" t="str">
        <f>Gmden!D673</f>
        <v>Mödling</v>
      </c>
      <c r="E674" s="8">
        <f>Gmden!E673</f>
        <v>20601</v>
      </c>
      <c r="F674" s="40">
        <f>Gmden!N673</f>
        <v>0</v>
      </c>
      <c r="G674" s="8">
        <f t="shared" si="52"/>
        <v>0</v>
      </c>
      <c r="H674" s="25">
        <f>ROUND(Anteile!$B$29/'Abs3'!$G$2107*'Abs3'!G674,0)</f>
        <v>0</v>
      </c>
      <c r="I674" s="40">
        <f>Gmden!O673</f>
        <v>0</v>
      </c>
      <c r="J674" s="8">
        <f t="shared" si="53"/>
        <v>0</v>
      </c>
      <c r="K674" s="25">
        <f>ROUND(Anteile!$B$30/'Abs3'!$J$2107*'Abs3'!J674,0)</f>
        <v>0</v>
      </c>
      <c r="L674" s="8">
        <f>Gmden!M673</f>
        <v>30655348.757221218</v>
      </c>
      <c r="M674" s="8">
        <f ca="1">IF(AND(E674&gt;10000,Gmden!J673=500,Gmden!K673=500),MAX(0,OFFSET('Fk Abs3'!$E$7,'Abs3'!C674,0)*0.95*E674-L674),0)</f>
        <v>1195366.3936071098</v>
      </c>
      <c r="N674" s="25">
        <f ca="1">ROUND(Anteile!$B$31/'Abs3'!$M$2107*'Abs3'!M674,0)</f>
        <v>34313</v>
      </c>
      <c r="O674" s="27"/>
      <c r="P674" s="25">
        <f t="shared" ca="1" si="54"/>
        <v>34313</v>
      </c>
    </row>
    <row r="675" spans="1:16" x14ac:dyDescent="0.25">
      <c r="A675" s="9">
        <f>Gmden!A674</f>
        <v>31718</v>
      </c>
      <c r="B675" s="9">
        <f t="shared" si="50"/>
        <v>3</v>
      </c>
      <c r="C675" s="9">
        <f t="shared" si="51"/>
        <v>0</v>
      </c>
      <c r="D675" s="7" t="str">
        <f>Gmden!D674</f>
        <v>Münchendorf</v>
      </c>
      <c r="E675" s="8">
        <f>Gmden!E674</f>
        <v>2864</v>
      </c>
      <c r="F675" s="40">
        <f>Gmden!N674</f>
        <v>0</v>
      </c>
      <c r="G675" s="8">
        <f t="shared" si="52"/>
        <v>0</v>
      </c>
      <c r="H675" s="25">
        <f>ROUND(Anteile!$B$29/'Abs3'!$G$2107*'Abs3'!G675,0)</f>
        <v>0</v>
      </c>
      <c r="I675" s="40">
        <f>Gmden!O674</f>
        <v>0</v>
      </c>
      <c r="J675" s="8">
        <f t="shared" si="53"/>
        <v>0</v>
      </c>
      <c r="K675" s="25">
        <f>ROUND(Anteile!$B$30/'Abs3'!$J$2107*'Abs3'!J675,0)</f>
        <v>0</v>
      </c>
      <c r="L675" s="8">
        <f>Gmden!M674</f>
        <v>3036481.7903393498</v>
      </c>
      <c r="M675" s="8">
        <f ca="1">IF(AND(E675&gt;10000,Gmden!J674=500,Gmden!K674=500),MAX(0,OFFSET('Fk Abs3'!$E$7,'Abs3'!C675,0)*0.95*E675-L675),0)</f>
        <v>0</v>
      </c>
      <c r="N675" s="25">
        <f ca="1">ROUND(Anteile!$B$31/'Abs3'!$M$2107*'Abs3'!M675,0)</f>
        <v>0</v>
      </c>
      <c r="O675" s="27"/>
      <c r="P675" s="25">
        <f t="shared" ca="1" si="54"/>
        <v>0</v>
      </c>
    </row>
    <row r="676" spans="1:16" x14ac:dyDescent="0.25">
      <c r="A676" s="9">
        <f>Gmden!A675</f>
        <v>31719</v>
      </c>
      <c r="B676" s="9">
        <f t="shared" si="50"/>
        <v>3</v>
      </c>
      <c r="C676" s="9">
        <f t="shared" si="51"/>
        <v>1</v>
      </c>
      <c r="D676" s="7" t="str">
        <f>Gmden!D675</f>
        <v>Perchtoldsdorf</v>
      </c>
      <c r="E676" s="8">
        <f>Gmden!E675</f>
        <v>14880</v>
      </c>
      <c r="F676" s="40">
        <f>Gmden!N675</f>
        <v>0</v>
      </c>
      <c r="G676" s="8">
        <f t="shared" si="52"/>
        <v>0</v>
      </c>
      <c r="H676" s="25">
        <f>ROUND(Anteile!$B$29/'Abs3'!$G$2107*'Abs3'!G676,0)</f>
        <v>0</v>
      </c>
      <c r="I676" s="40">
        <f>Gmden!O675</f>
        <v>0</v>
      </c>
      <c r="J676" s="8">
        <f t="shared" si="53"/>
        <v>0</v>
      </c>
      <c r="K676" s="25">
        <f>ROUND(Anteile!$B$30/'Abs3'!$J$2107*'Abs3'!J676,0)</f>
        <v>0</v>
      </c>
      <c r="L676" s="8">
        <f>Gmden!M675</f>
        <v>19225057.629319765</v>
      </c>
      <c r="M676" s="8">
        <f ca="1">IF(AND(E676&gt;10000,Gmden!J675=500,Gmden!K675=500),MAX(0,OFFSET('Fk Abs3'!$E$7,'Abs3'!C676,0)*0.95*E676-L676),0)</f>
        <v>979401.04823249951</v>
      </c>
      <c r="N676" s="25">
        <f ca="1">ROUND(Anteile!$B$31/'Abs3'!$M$2107*'Abs3'!M676,0)</f>
        <v>28114</v>
      </c>
      <c r="O676" s="27"/>
      <c r="P676" s="25">
        <f t="shared" ca="1" si="54"/>
        <v>28114</v>
      </c>
    </row>
    <row r="677" spans="1:16" x14ac:dyDescent="0.25">
      <c r="A677" s="9">
        <f>Gmden!A676</f>
        <v>31723</v>
      </c>
      <c r="B677" s="9">
        <f t="shared" si="50"/>
        <v>3</v>
      </c>
      <c r="C677" s="9">
        <f t="shared" si="51"/>
        <v>0</v>
      </c>
      <c r="D677" s="7" t="str">
        <f>Gmden!D676</f>
        <v>Vösendorf</v>
      </c>
      <c r="E677" s="8">
        <f>Gmden!E676</f>
        <v>6698</v>
      </c>
      <c r="F677" s="40">
        <f>Gmden!N676</f>
        <v>0</v>
      </c>
      <c r="G677" s="8">
        <f t="shared" si="52"/>
        <v>0</v>
      </c>
      <c r="H677" s="25">
        <f>ROUND(Anteile!$B$29/'Abs3'!$G$2107*'Abs3'!G677,0)</f>
        <v>0</v>
      </c>
      <c r="I677" s="40">
        <f>Gmden!O676</f>
        <v>0</v>
      </c>
      <c r="J677" s="8">
        <f t="shared" si="53"/>
        <v>0</v>
      </c>
      <c r="K677" s="25">
        <f>ROUND(Anteile!$B$30/'Abs3'!$J$2107*'Abs3'!J677,0)</f>
        <v>0</v>
      </c>
      <c r="L677" s="8">
        <f>Gmden!M676</f>
        <v>14309819.862280965</v>
      </c>
      <c r="M677" s="8">
        <f ca="1">IF(AND(E677&gt;10000,Gmden!J676=500,Gmden!K676=500),MAX(0,OFFSET('Fk Abs3'!$E$7,'Abs3'!C677,0)*0.95*E677-L677),0)</f>
        <v>0</v>
      </c>
      <c r="N677" s="25">
        <f ca="1">ROUND(Anteile!$B$31/'Abs3'!$M$2107*'Abs3'!M677,0)</f>
        <v>0</v>
      </c>
      <c r="O677" s="27"/>
      <c r="P677" s="25">
        <f t="shared" ca="1" si="54"/>
        <v>0</v>
      </c>
    </row>
    <row r="678" spans="1:16" x14ac:dyDescent="0.25">
      <c r="A678" s="9">
        <f>Gmden!A677</f>
        <v>31725</v>
      </c>
      <c r="B678" s="9">
        <f t="shared" si="50"/>
        <v>3</v>
      </c>
      <c r="C678" s="9">
        <f t="shared" si="51"/>
        <v>0</v>
      </c>
      <c r="D678" s="7" t="str">
        <f>Gmden!D677</f>
        <v>Wiener Neudorf</v>
      </c>
      <c r="E678" s="8">
        <f>Gmden!E677</f>
        <v>9046</v>
      </c>
      <c r="F678" s="40">
        <f>Gmden!N677</f>
        <v>0</v>
      </c>
      <c r="G678" s="8">
        <f t="shared" si="52"/>
        <v>0</v>
      </c>
      <c r="H678" s="25">
        <f>ROUND(Anteile!$B$29/'Abs3'!$G$2107*'Abs3'!G678,0)</f>
        <v>0</v>
      </c>
      <c r="I678" s="40">
        <f>Gmden!O677</f>
        <v>0</v>
      </c>
      <c r="J678" s="8">
        <f t="shared" si="53"/>
        <v>0</v>
      </c>
      <c r="K678" s="25">
        <f>ROUND(Anteile!$B$30/'Abs3'!$J$2107*'Abs3'!J678,0)</f>
        <v>0</v>
      </c>
      <c r="L678" s="8">
        <f>Gmden!M677</f>
        <v>22173985.746890694</v>
      </c>
      <c r="M678" s="8">
        <f ca="1">IF(AND(E678&gt;10000,Gmden!J677=500,Gmden!K677=500),MAX(0,OFFSET('Fk Abs3'!$E$7,'Abs3'!C678,0)*0.95*E678-L678),0)</f>
        <v>0</v>
      </c>
      <c r="N678" s="25">
        <f ca="1">ROUND(Anteile!$B$31/'Abs3'!$M$2107*'Abs3'!M678,0)</f>
        <v>0</v>
      </c>
      <c r="O678" s="27"/>
      <c r="P678" s="25">
        <f t="shared" ca="1" si="54"/>
        <v>0</v>
      </c>
    </row>
    <row r="679" spans="1:16" x14ac:dyDescent="0.25">
      <c r="A679" s="9">
        <f>Gmden!A678</f>
        <v>31726</v>
      </c>
      <c r="B679" s="9">
        <f t="shared" si="50"/>
        <v>3</v>
      </c>
      <c r="C679" s="9">
        <f t="shared" si="51"/>
        <v>0</v>
      </c>
      <c r="D679" s="7" t="str">
        <f>Gmden!D678</f>
        <v>Wienerwald</v>
      </c>
      <c r="E679" s="8">
        <f>Gmden!E678</f>
        <v>2588</v>
      </c>
      <c r="F679" s="40">
        <f>Gmden!N678</f>
        <v>0</v>
      </c>
      <c r="G679" s="8">
        <f t="shared" si="52"/>
        <v>0</v>
      </c>
      <c r="H679" s="25">
        <f>ROUND(Anteile!$B$29/'Abs3'!$G$2107*'Abs3'!G679,0)</f>
        <v>0</v>
      </c>
      <c r="I679" s="40">
        <f>Gmden!O678</f>
        <v>0</v>
      </c>
      <c r="J679" s="8">
        <f t="shared" si="53"/>
        <v>0</v>
      </c>
      <c r="K679" s="25">
        <f>ROUND(Anteile!$B$30/'Abs3'!$J$2107*'Abs3'!J679,0)</f>
        <v>0</v>
      </c>
      <c r="L679" s="8">
        <f>Gmden!M678</f>
        <v>2469992.862060437</v>
      </c>
      <c r="M679" s="8">
        <f ca="1">IF(AND(E679&gt;10000,Gmden!J678=500,Gmden!K678=500),MAX(0,OFFSET('Fk Abs3'!$E$7,'Abs3'!C679,0)*0.95*E679-L679),0)</f>
        <v>0</v>
      </c>
      <c r="N679" s="25">
        <f ca="1">ROUND(Anteile!$B$31/'Abs3'!$M$2107*'Abs3'!M679,0)</f>
        <v>0</v>
      </c>
      <c r="O679" s="27"/>
      <c r="P679" s="25">
        <f t="shared" ca="1" si="54"/>
        <v>0</v>
      </c>
    </row>
    <row r="680" spans="1:16" x14ac:dyDescent="0.25">
      <c r="A680" s="9">
        <f>Gmden!A679</f>
        <v>31801</v>
      </c>
      <c r="B680" s="9">
        <f t="shared" si="50"/>
        <v>3</v>
      </c>
      <c r="C680" s="9">
        <f t="shared" si="51"/>
        <v>0</v>
      </c>
      <c r="D680" s="7" t="str">
        <f>Gmden!D679</f>
        <v>Altendorf</v>
      </c>
      <c r="E680" s="8">
        <f>Gmden!E679</f>
        <v>330</v>
      </c>
      <c r="F680" s="40">
        <f>Gmden!N679</f>
        <v>0</v>
      </c>
      <c r="G680" s="8">
        <f t="shared" si="52"/>
        <v>0</v>
      </c>
      <c r="H680" s="25">
        <f>ROUND(Anteile!$B$29/'Abs3'!$G$2107*'Abs3'!G680,0)</f>
        <v>0</v>
      </c>
      <c r="I680" s="40">
        <f>Gmden!O679</f>
        <v>0</v>
      </c>
      <c r="J680" s="8">
        <f t="shared" si="53"/>
        <v>0</v>
      </c>
      <c r="K680" s="25">
        <f>ROUND(Anteile!$B$30/'Abs3'!$J$2107*'Abs3'!J680,0)</f>
        <v>0</v>
      </c>
      <c r="L680" s="8">
        <f>Gmden!M679</f>
        <v>266317.74918122811</v>
      </c>
      <c r="M680" s="8">
        <f ca="1">IF(AND(E680&gt;10000,Gmden!J679=500,Gmden!K679=500),MAX(0,OFFSET('Fk Abs3'!$E$7,'Abs3'!C680,0)*0.95*E680-L680),0)</f>
        <v>0</v>
      </c>
      <c r="N680" s="25">
        <f ca="1">ROUND(Anteile!$B$31/'Abs3'!$M$2107*'Abs3'!M680,0)</f>
        <v>0</v>
      </c>
      <c r="O680" s="27"/>
      <c r="P680" s="25">
        <f t="shared" ca="1" si="54"/>
        <v>0</v>
      </c>
    </row>
    <row r="681" spans="1:16" x14ac:dyDescent="0.25">
      <c r="A681" s="9">
        <f>Gmden!A680</f>
        <v>31802</v>
      </c>
      <c r="B681" s="9">
        <f t="shared" si="50"/>
        <v>3</v>
      </c>
      <c r="C681" s="9">
        <f t="shared" si="51"/>
        <v>0</v>
      </c>
      <c r="D681" s="7" t="str">
        <f>Gmden!D680</f>
        <v>Aspang-Markt</v>
      </c>
      <c r="E681" s="8">
        <f>Gmden!E680</f>
        <v>1786</v>
      </c>
      <c r="F681" s="40">
        <f>Gmden!N680</f>
        <v>0</v>
      </c>
      <c r="G681" s="8">
        <f t="shared" si="52"/>
        <v>0</v>
      </c>
      <c r="H681" s="25">
        <f>ROUND(Anteile!$B$29/'Abs3'!$G$2107*'Abs3'!G681,0)</f>
        <v>0</v>
      </c>
      <c r="I681" s="40">
        <f>Gmden!O680</f>
        <v>0</v>
      </c>
      <c r="J681" s="8">
        <f t="shared" si="53"/>
        <v>0</v>
      </c>
      <c r="K681" s="25">
        <f>ROUND(Anteile!$B$30/'Abs3'!$J$2107*'Abs3'!J681,0)</f>
        <v>0</v>
      </c>
      <c r="L681" s="8">
        <f>Gmden!M680</f>
        <v>2038904.1988434412</v>
      </c>
      <c r="M681" s="8">
        <f ca="1">IF(AND(E681&gt;10000,Gmden!J680=500,Gmden!K680=500),MAX(0,OFFSET('Fk Abs3'!$E$7,'Abs3'!C681,0)*0.95*E681-L681),0)</f>
        <v>0</v>
      </c>
      <c r="N681" s="25">
        <f ca="1">ROUND(Anteile!$B$31/'Abs3'!$M$2107*'Abs3'!M681,0)</f>
        <v>0</v>
      </c>
      <c r="O681" s="27"/>
      <c r="P681" s="25">
        <f t="shared" ca="1" si="54"/>
        <v>0</v>
      </c>
    </row>
    <row r="682" spans="1:16" x14ac:dyDescent="0.25">
      <c r="A682" s="9">
        <f>Gmden!A681</f>
        <v>31803</v>
      </c>
      <c r="B682" s="9">
        <f t="shared" si="50"/>
        <v>3</v>
      </c>
      <c r="C682" s="9">
        <f t="shared" si="51"/>
        <v>0</v>
      </c>
      <c r="D682" s="7" t="str">
        <f>Gmden!D681</f>
        <v>Aspangberg-St. Peter</v>
      </c>
      <c r="E682" s="8">
        <f>Gmden!E681</f>
        <v>1912</v>
      </c>
      <c r="F682" s="40">
        <f>Gmden!N681</f>
        <v>0</v>
      </c>
      <c r="G682" s="8">
        <f t="shared" si="52"/>
        <v>0</v>
      </c>
      <c r="H682" s="25">
        <f>ROUND(Anteile!$B$29/'Abs3'!$G$2107*'Abs3'!G682,0)</f>
        <v>0</v>
      </c>
      <c r="I682" s="40">
        <f>Gmden!O681</f>
        <v>0</v>
      </c>
      <c r="J682" s="8">
        <f t="shared" si="53"/>
        <v>0</v>
      </c>
      <c r="K682" s="25">
        <f>ROUND(Anteile!$B$30/'Abs3'!$J$2107*'Abs3'!J682,0)</f>
        <v>0</v>
      </c>
      <c r="L682" s="8">
        <f>Gmden!M681</f>
        <v>1876109.8180643397</v>
      </c>
      <c r="M682" s="8">
        <f ca="1">IF(AND(E682&gt;10000,Gmden!J681=500,Gmden!K681=500),MAX(0,OFFSET('Fk Abs3'!$E$7,'Abs3'!C682,0)*0.95*E682-L682),0)</f>
        <v>0</v>
      </c>
      <c r="N682" s="25">
        <f ca="1">ROUND(Anteile!$B$31/'Abs3'!$M$2107*'Abs3'!M682,0)</f>
        <v>0</v>
      </c>
      <c r="O682" s="27"/>
      <c r="P682" s="25">
        <f t="shared" ca="1" si="54"/>
        <v>0</v>
      </c>
    </row>
    <row r="683" spans="1:16" x14ac:dyDescent="0.25">
      <c r="A683" s="9">
        <f>Gmden!A682</f>
        <v>31804</v>
      </c>
      <c r="B683" s="9">
        <f t="shared" si="50"/>
        <v>3</v>
      </c>
      <c r="C683" s="9">
        <f t="shared" si="51"/>
        <v>0</v>
      </c>
      <c r="D683" s="7" t="str">
        <f>Gmden!D682</f>
        <v>Breitenau</v>
      </c>
      <c r="E683" s="8">
        <f>Gmden!E682</f>
        <v>1445</v>
      </c>
      <c r="F683" s="40">
        <f>Gmden!N682</f>
        <v>0</v>
      </c>
      <c r="G683" s="8">
        <f t="shared" si="52"/>
        <v>0</v>
      </c>
      <c r="H683" s="25">
        <f>ROUND(Anteile!$B$29/'Abs3'!$G$2107*'Abs3'!G683,0)</f>
        <v>0</v>
      </c>
      <c r="I683" s="40">
        <f>Gmden!O682</f>
        <v>0</v>
      </c>
      <c r="J683" s="8">
        <f t="shared" si="53"/>
        <v>0</v>
      </c>
      <c r="K683" s="25">
        <f>ROUND(Anteile!$B$30/'Abs3'!$J$2107*'Abs3'!J683,0)</f>
        <v>0</v>
      </c>
      <c r="L683" s="8">
        <f>Gmden!M682</f>
        <v>1717501.1272305783</v>
      </c>
      <c r="M683" s="8">
        <f ca="1">IF(AND(E683&gt;10000,Gmden!J682=500,Gmden!K682=500),MAX(0,OFFSET('Fk Abs3'!$E$7,'Abs3'!C683,0)*0.95*E683-L683),0)</f>
        <v>0</v>
      </c>
      <c r="N683" s="25">
        <f ca="1">ROUND(Anteile!$B$31/'Abs3'!$M$2107*'Abs3'!M683,0)</f>
        <v>0</v>
      </c>
      <c r="O683" s="27"/>
      <c r="P683" s="25">
        <f t="shared" ca="1" si="54"/>
        <v>0</v>
      </c>
    </row>
    <row r="684" spans="1:16" x14ac:dyDescent="0.25">
      <c r="A684" s="9">
        <f>Gmden!A683</f>
        <v>31805</v>
      </c>
      <c r="B684" s="9">
        <f t="shared" si="50"/>
        <v>3</v>
      </c>
      <c r="C684" s="9">
        <f t="shared" si="51"/>
        <v>0</v>
      </c>
      <c r="D684" s="7" t="str">
        <f>Gmden!D683</f>
        <v>Breitenstein</v>
      </c>
      <c r="E684" s="8">
        <f>Gmden!E683</f>
        <v>326</v>
      </c>
      <c r="F684" s="40">
        <f>Gmden!N683</f>
        <v>0</v>
      </c>
      <c r="G684" s="8">
        <f t="shared" si="52"/>
        <v>0</v>
      </c>
      <c r="H684" s="25">
        <f>ROUND(Anteile!$B$29/'Abs3'!$G$2107*'Abs3'!G684,0)</f>
        <v>0</v>
      </c>
      <c r="I684" s="40">
        <f>Gmden!O683</f>
        <v>0</v>
      </c>
      <c r="J684" s="8">
        <f t="shared" si="53"/>
        <v>0</v>
      </c>
      <c r="K684" s="25">
        <f>ROUND(Anteile!$B$30/'Abs3'!$J$2107*'Abs3'!J684,0)</f>
        <v>0</v>
      </c>
      <c r="L684" s="8">
        <f>Gmden!M683</f>
        <v>310137.65176948608</v>
      </c>
      <c r="M684" s="8">
        <f ca="1">IF(AND(E684&gt;10000,Gmden!J683=500,Gmden!K683=500),MAX(0,OFFSET('Fk Abs3'!$E$7,'Abs3'!C684,0)*0.95*E684-L684),0)</f>
        <v>0</v>
      </c>
      <c r="N684" s="25">
        <f ca="1">ROUND(Anteile!$B$31/'Abs3'!$M$2107*'Abs3'!M684,0)</f>
        <v>0</v>
      </c>
      <c r="O684" s="27"/>
      <c r="P684" s="25">
        <f t="shared" ca="1" si="54"/>
        <v>0</v>
      </c>
    </row>
    <row r="685" spans="1:16" x14ac:dyDescent="0.25">
      <c r="A685" s="9">
        <f>Gmden!A684</f>
        <v>31806</v>
      </c>
      <c r="B685" s="9">
        <f t="shared" si="50"/>
        <v>3</v>
      </c>
      <c r="C685" s="9">
        <f t="shared" si="51"/>
        <v>0</v>
      </c>
      <c r="D685" s="7" t="str">
        <f>Gmden!D684</f>
        <v>Buchbach</v>
      </c>
      <c r="E685" s="8">
        <f>Gmden!E684</f>
        <v>352</v>
      </c>
      <c r="F685" s="40">
        <f>Gmden!N684</f>
        <v>0</v>
      </c>
      <c r="G685" s="8">
        <f t="shared" si="52"/>
        <v>0</v>
      </c>
      <c r="H685" s="25">
        <f>ROUND(Anteile!$B$29/'Abs3'!$G$2107*'Abs3'!G685,0)</f>
        <v>0</v>
      </c>
      <c r="I685" s="40">
        <f>Gmden!O684</f>
        <v>0</v>
      </c>
      <c r="J685" s="8">
        <f t="shared" si="53"/>
        <v>0</v>
      </c>
      <c r="K685" s="25">
        <f>ROUND(Anteile!$B$30/'Abs3'!$J$2107*'Abs3'!J685,0)</f>
        <v>0</v>
      </c>
      <c r="L685" s="8">
        <f>Gmden!M684</f>
        <v>294075.40267828427</v>
      </c>
      <c r="M685" s="8">
        <f ca="1">IF(AND(E685&gt;10000,Gmden!J684=500,Gmden!K684=500),MAX(0,OFFSET('Fk Abs3'!$E$7,'Abs3'!C685,0)*0.95*E685-L685),0)</f>
        <v>0</v>
      </c>
      <c r="N685" s="25">
        <f ca="1">ROUND(Anteile!$B$31/'Abs3'!$M$2107*'Abs3'!M685,0)</f>
        <v>0</v>
      </c>
      <c r="O685" s="27"/>
      <c r="P685" s="25">
        <f t="shared" ca="1" si="54"/>
        <v>0</v>
      </c>
    </row>
    <row r="686" spans="1:16" x14ac:dyDescent="0.25">
      <c r="A686" s="9">
        <f>Gmden!A685</f>
        <v>31807</v>
      </c>
      <c r="B686" s="9">
        <f t="shared" si="50"/>
        <v>3</v>
      </c>
      <c r="C686" s="9">
        <f t="shared" si="51"/>
        <v>0</v>
      </c>
      <c r="D686" s="7" t="str">
        <f>Gmden!D685</f>
        <v>Edlitz</v>
      </c>
      <c r="E686" s="8">
        <f>Gmden!E685</f>
        <v>923</v>
      </c>
      <c r="F686" s="40">
        <f>Gmden!N685</f>
        <v>0</v>
      </c>
      <c r="G686" s="8">
        <f t="shared" si="52"/>
        <v>0</v>
      </c>
      <c r="H686" s="25">
        <f>ROUND(Anteile!$B$29/'Abs3'!$G$2107*'Abs3'!G686,0)</f>
        <v>0</v>
      </c>
      <c r="I686" s="40">
        <f>Gmden!O685</f>
        <v>0</v>
      </c>
      <c r="J686" s="8">
        <f t="shared" si="53"/>
        <v>0</v>
      </c>
      <c r="K686" s="25">
        <f>ROUND(Anteile!$B$30/'Abs3'!$J$2107*'Abs3'!J686,0)</f>
        <v>0</v>
      </c>
      <c r="L686" s="8">
        <f>Gmden!M685</f>
        <v>842337.29228294187</v>
      </c>
      <c r="M686" s="8">
        <f ca="1">IF(AND(E686&gt;10000,Gmden!J685=500,Gmden!K685=500),MAX(0,OFFSET('Fk Abs3'!$E$7,'Abs3'!C686,0)*0.95*E686-L686),0)</f>
        <v>0</v>
      </c>
      <c r="N686" s="25">
        <f ca="1">ROUND(Anteile!$B$31/'Abs3'!$M$2107*'Abs3'!M686,0)</f>
        <v>0</v>
      </c>
      <c r="O686" s="27"/>
      <c r="P686" s="25">
        <f t="shared" ca="1" si="54"/>
        <v>0</v>
      </c>
    </row>
    <row r="687" spans="1:16" x14ac:dyDescent="0.25">
      <c r="A687" s="9">
        <f>Gmden!A686</f>
        <v>31808</v>
      </c>
      <c r="B687" s="9">
        <f t="shared" si="50"/>
        <v>3</v>
      </c>
      <c r="C687" s="9">
        <f t="shared" si="51"/>
        <v>0</v>
      </c>
      <c r="D687" s="7" t="str">
        <f>Gmden!D686</f>
        <v>Enzenreith</v>
      </c>
      <c r="E687" s="8">
        <f>Gmden!E686</f>
        <v>1929</v>
      </c>
      <c r="F687" s="40">
        <f>Gmden!N686</f>
        <v>0</v>
      </c>
      <c r="G687" s="8">
        <f t="shared" si="52"/>
        <v>0</v>
      </c>
      <c r="H687" s="25">
        <f>ROUND(Anteile!$B$29/'Abs3'!$G$2107*'Abs3'!G687,0)</f>
        <v>0</v>
      </c>
      <c r="I687" s="40">
        <f>Gmden!O686</f>
        <v>0</v>
      </c>
      <c r="J687" s="8">
        <f t="shared" si="53"/>
        <v>0</v>
      </c>
      <c r="K687" s="25">
        <f>ROUND(Anteile!$B$30/'Abs3'!$J$2107*'Abs3'!J687,0)</f>
        <v>0</v>
      </c>
      <c r="L687" s="8">
        <f>Gmden!M686</f>
        <v>1826323.9996462758</v>
      </c>
      <c r="M687" s="8">
        <f ca="1">IF(AND(E687&gt;10000,Gmden!J686=500,Gmden!K686=500),MAX(0,OFFSET('Fk Abs3'!$E$7,'Abs3'!C687,0)*0.95*E687-L687),0)</f>
        <v>0</v>
      </c>
      <c r="N687" s="25">
        <f ca="1">ROUND(Anteile!$B$31/'Abs3'!$M$2107*'Abs3'!M687,0)</f>
        <v>0</v>
      </c>
      <c r="O687" s="27"/>
      <c r="P687" s="25">
        <f t="shared" ca="1" si="54"/>
        <v>0</v>
      </c>
    </row>
    <row r="688" spans="1:16" x14ac:dyDescent="0.25">
      <c r="A688" s="9">
        <f>Gmden!A687</f>
        <v>31809</v>
      </c>
      <c r="B688" s="9">
        <f t="shared" si="50"/>
        <v>3</v>
      </c>
      <c r="C688" s="9">
        <f t="shared" si="51"/>
        <v>0</v>
      </c>
      <c r="D688" s="7" t="str">
        <f>Gmden!D687</f>
        <v>Feistritz am Wechsel</v>
      </c>
      <c r="E688" s="8">
        <f>Gmden!E687</f>
        <v>1038</v>
      </c>
      <c r="F688" s="40">
        <f>Gmden!N687</f>
        <v>0</v>
      </c>
      <c r="G688" s="8">
        <f t="shared" si="52"/>
        <v>0</v>
      </c>
      <c r="H688" s="25">
        <f>ROUND(Anteile!$B$29/'Abs3'!$G$2107*'Abs3'!G688,0)</f>
        <v>0</v>
      </c>
      <c r="I688" s="40">
        <f>Gmden!O687</f>
        <v>0</v>
      </c>
      <c r="J688" s="8">
        <f t="shared" si="53"/>
        <v>0</v>
      </c>
      <c r="K688" s="25">
        <f>ROUND(Anteile!$B$30/'Abs3'!$J$2107*'Abs3'!J688,0)</f>
        <v>0</v>
      </c>
      <c r="L688" s="8">
        <f>Gmden!M687</f>
        <v>914697.85176436661</v>
      </c>
      <c r="M688" s="8">
        <f ca="1">IF(AND(E688&gt;10000,Gmden!J687=500,Gmden!K687=500),MAX(0,OFFSET('Fk Abs3'!$E$7,'Abs3'!C688,0)*0.95*E688-L688),0)</f>
        <v>0</v>
      </c>
      <c r="N688" s="25">
        <f ca="1">ROUND(Anteile!$B$31/'Abs3'!$M$2107*'Abs3'!M688,0)</f>
        <v>0</v>
      </c>
      <c r="O688" s="27"/>
      <c r="P688" s="25">
        <f t="shared" ca="1" si="54"/>
        <v>0</v>
      </c>
    </row>
    <row r="689" spans="1:16" x14ac:dyDescent="0.25">
      <c r="A689" s="9">
        <f>Gmden!A688</f>
        <v>31810</v>
      </c>
      <c r="B689" s="9">
        <f t="shared" si="50"/>
        <v>3</v>
      </c>
      <c r="C689" s="9">
        <f t="shared" si="51"/>
        <v>0</v>
      </c>
      <c r="D689" s="7" t="str">
        <f>Gmden!D688</f>
        <v>Gloggnitz</v>
      </c>
      <c r="E689" s="8">
        <f>Gmden!E688</f>
        <v>5960</v>
      </c>
      <c r="F689" s="40">
        <f>Gmden!N688</f>
        <v>0</v>
      </c>
      <c r="G689" s="8">
        <f t="shared" si="52"/>
        <v>0</v>
      </c>
      <c r="H689" s="25">
        <f>ROUND(Anteile!$B$29/'Abs3'!$G$2107*'Abs3'!G689,0)</f>
        <v>0</v>
      </c>
      <c r="I689" s="40">
        <f>Gmden!O688</f>
        <v>0</v>
      </c>
      <c r="J689" s="8">
        <f t="shared" si="53"/>
        <v>0</v>
      </c>
      <c r="K689" s="25">
        <f>ROUND(Anteile!$B$30/'Abs3'!$J$2107*'Abs3'!J689,0)</f>
        <v>0</v>
      </c>
      <c r="L689" s="8">
        <f>Gmden!M688</f>
        <v>7089786.8238510974</v>
      </c>
      <c r="M689" s="8">
        <f ca="1">IF(AND(E689&gt;10000,Gmden!J688=500,Gmden!K688=500),MAX(0,OFFSET('Fk Abs3'!$E$7,'Abs3'!C689,0)*0.95*E689-L689),0)</f>
        <v>0</v>
      </c>
      <c r="N689" s="25">
        <f ca="1">ROUND(Anteile!$B$31/'Abs3'!$M$2107*'Abs3'!M689,0)</f>
        <v>0</v>
      </c>
      <c r="O689" s="27"/>
      <c r="P689" s="25">
        <f t="shared" ca="1" si="54"/>
        <v>0</v>
      </c>
    </row>
    <row r="690" spans="1:16" x14ac:dyDescent="0.25">
      <c r="A690" s="9">
        <f>Gmden!A689</f>
        <v>31811</v>
      </c>
      <c r="B690" s="9">
        <f t="shared" si="50"/>
        <v>3</v>
      </c>
      <c r="C690" s="9">
        <f t="shared" si="51"/>
        <v>0</v>
      </c>
      <c r="D690" s="7" t="str">
        <f>Gmden!D689</f>
        <v>Grafenbach-St. Valentin</v>
      </c>
      <c r="E690" s="8">
        <f>Gmden!E689</f>
        <v>2259</v>
      </c>
      <c r="F690" s="40">
        <f>Gmden!N689</f>
        <v>0</v>
      </c>
      <c r="G690" s="8">
        <f t="shared" si="52"/>
        <v>0</v>
      </c>
      <c r="H690" s="25">
        <f>ROUND(Anteile!$B$29/'Abs3'!$G$2107*'Abs3'!G690,0)</f>
        <v>0</v>
      </c>
      <c r="I690" s="40">
        <f>Gmden!O689</f>
        <v>0</v>
      </c>
      <c r="J690" s="8">
        <f t="shared" si="53"/>
        <v>0</v>
      </c>
      <c r="K690" s="25">
        <f>ROUND(Anteile!$B$30/'Abs3'!$J$2107*'Abs3'!J690,0)</f>
        <v>0</v>
      </c>
      <c r="L690" s="8">
        <f>Gmden!M689</f>
        <v>1989921.6157015201</v>
      </c>
      <c r="M690" s="8">
        <f ca="1">IF(AND(E690&gt;10000,Gmden!J689=500,Gmden!K689=500),MAX(0,OFFSET('Fk Abs3'!$E$7,'Abs3'!C690,0)*0.95*E690-L690),0)</f>
        <v>0</v>
      </c>
      <c r="N690" s="25">
        <f ca="1">ROUND(Anteile!$B$31/'Abs3'!$M$2107*'Abs3'!M690,0)</f>
        <v>0</v>
      </c>
      <c r="O690" s="27"/>
      <c r="P690" s="25">
        <f t="shared" ca="1" si="54"/>
        <v>0</v>
      </c>
    </row>
    <row r="691" spans="1:16" x14ac:dyDescent="0.25">
      <c r="A691" s="9">
        <f>Gmden!A690</f>
        <v>31812</v>
      </c>
      <c r="B691" s="9">
        <f t="shared" si="50"/>
        <v>3</v>
      </c>
      <c r="C691" s="9">
        <f t="shared" si="51"/>
        <v>0</v>
      </c>
      <c r="D691" s="7" t="str">
        <f>Gmden!D690</f>
        <v>Grimmenstein</v>
      </c>
      <c r="E691" s="8">
        <f>Gmden!E690</f>
        <v>1378</v>
      </c>
      <c r="F691" s="40">
        <f>Gmden!N690</f>
        <v>0</v>
      </c>
      <c r="G691" s="8">
        <f t="shared" si="52"/>
        <v>0</v>
      </c>
      <c r="H691" s="25">
        <f>ROUND(Anteile!$B$29/'Abs3'!$G$2107*'Abs3'!G691,0)</f>
        <v>0</v>
      </c>
      <c r="I691" s="40">
        <f>Gmden!O690</f>
        <v>0</v>
      </c>
      <c r="J691" s="8">
        <f t="shared" si="53"/>
        <v>0</v>
      </c>
      <c r="K691" s="25">
        <f>ROUND(Anteile!$B$30/'Abs3'!$J$2107*'Abs3'!J691,0)</f>
        <v>0</v>
      </c>
      <c r="L691" s="8">
        <f>Gmden!M690</f>
        <v>1317432.5941564892</v>
      </c>
      <c r="M691" s="8">
        <f ca="1">IF(AND(E691&gt;10000,Gmden!J690=500,Gmden!K690=500),MAX(0,OFFSET('Fk Abs3'!$E$7,'Abs3'!C691,0)*0.95*E691-L691),0)</f>
        <v>0</v>
      </c>
      <c r="N691" s="25">
        <f ca="1">ROUND(Anteile!$B$31/'Abs3'!$M$2107*'Abs3'!M691,0)</f>
        <v>0</v>
      </c>
      <c r="O691" s="27"/>
      <c r="P691" s="25">
        <f t="shared" ca="1" si="54"/>
        <v>0</v>
      </c>
    </row>
    <row r="692" spans="1:16" x14ac:dyDescent="0.25">
      <c r="A692" s="9">
        <f>Gmden!A691</f>
        <v>31813</v>
      </c>
      <c r="B692" s="9">
        <f t="shared" si="50"/>
        <v>3</v>
      </c>
      <c r="C692" s="9">
        <f t="shared" si="51"/>
        <v>0</v>
      </c>
      <c r="D692" s="7" t="str">
        <f>Gmden!D691</f>
        <v>Grünbach am Schneeberg</v>
      </c>
      <c r="E692" s="8">
        <f>Gmden!E691</f>
        <v>1658</v>
      </c>
      <c r="F692" s="40">
        <f>Gmden!N691</f>
        <v>0</v>
      </c>
      <c r="G692" s="8">
        <f t="shared" si="52"/>
        <v>0</v>
      </c>
      <c r="H692" s="25">
        <f>ROUND(Anteile!$B$29/'Abs3'!$G$2107*'Abs3'!G692,0)</f>
        <v>0</v>
      </c>
      <c r="I692" s="40">
        <f>Gmden!O691</f>
        <v>0</v>
      </c>
      <c r="J692" s="8">
        <f t="shared" si="53"/>
        <v>0</v>
      </c>
      <c r="K692" s="25">
        <f>ROUND(Anteile!$B$30/'Abs3'!$J$2107*'Abs3'!J692,0)</f>
        <v>0</v>
      </c>
      <c r="L692" s="8">
        <f>Gmden!M691</f>
        <v>1479733.5358761814</v>
      </c>
      <c r="M692" s="8">
        <f ca="1">IF(AND(E692&gt;10000,Gmden!J691=500,Gmden!K691=500),MAX(0,OFFSET('Fk Abs3'!$E$7,'Abs3'!C692,0)*0.95*E692-L692),0)</f>
        <v>0</v>
      </c>
      <c r="N692" s="25">
        <f ca="1">ROUND(Anteile!$B$31/'Abs3'!$M$2107*'Abs3'!M692,0)</f>
        <v>0</v>
      </c>
      <c r="O692" s="27"/>
      <c r="P692" s="25">
        <f t="shared" ca="1" si="54"/>
        <v>0</v>
      </c>
    </row>
    <row r="693" spans="1:16" x14ac:dyDescent="0.25">
      <c r="A693" s="9">
        <f>Gmden!A692</f>
        <v>31814</v>
      </c>
      <c r="B693" s="9">
        <f t="shared" si="50"/>
        <v>3</v>
      </c>
      <c r="C693" s="9">
        <f t="shared" si="51"/>
        <v>0</v>
      </c>
      <c r="D693" s="7" t="str">
        <f>Gmden!D692</f>
        <v>Kirchberg am Wechsel</v>
      </c>
      <c r="E693" s="8">
        <f>Gmden!E692</f>
        <v>2426</v>
      </c>
      <c r="F693" s="40">
        <f>Gmden!N692</f>
        <v>0</v>
      </c>
      <c r="G693" s="8">
        <f t="shared" si="52"/>
        <v>0</v>
      </c>
      <c r="H693" s="25">
        <f>ROUND(Anteile!$B$29/'Abs3'!$G$2107*'Abs3'!G693,0)</f>
        <v>0</v>
      </c>
      <c r="I693" s="40">
        <f>Gmden!O692</f>
        <v>0</v>
      </c>
      <c r="J693" s="8">
        <f t="shared" si="53"/>
        <v>0</v>
      </c>
      <c r="K693" s="25">
        <f>ROUND(Anteile!$B$30/'Abs3'!$J$2107*'Abs3'!J693,0)</f>
        <v>0</v>
      </c>
      <c r="L693" s="8">
        <f>Gmden!M692</f>
        <v>2415613.8052465641</v>
      </c>
      <c r="M693" s="8">
        <f ca="1">IF(AND(E693&gt;10000,Gmden!J692=500,Gmden!K692=500),MAX(0,OFFSET('Fk Abs3'!$E$7,'Abs3'!C693,0)*0.95*E693-L693),0)</f>
        <v>0</v>
      </c>
      <c r="N693" s="25">
        <f ca="1">ROUND(Anteile!$B$31/'Abs3'!$M$2107*'Abs3'!M693,0)</f>
        <v>0</v>
      </c>
      <c r="O693" s="27"/>
      <c r="P693" s="25">
        <f t="shared" ca="1" si="54"/>
        <v>0</v>
      </c>
    </row>
    <row r="694" spans="1:16" x14ac:dyDescent="0.25">
      <c r="A694" s="9">
        <f>Gmden!A693</f>
        <v>31815</v>
      </c>
      <c r="B694" s="9">
        <f t="shared" si="50"/>
        <v>3</v>
      </c>
      <c r="C694" s="9">
        <f t="shared" si="51"/>
        <v>0</v>
      </c>
      <c r="D694" s="7" t="str">
        <f>Gmden!D693</f>
        <v>Mönichkirchen</v>
      </c>
      <c r="E694" s="8">
        <f>Gmden!E693</f>
        <v>613</v>
      </c>
      <c r="F694" s="40">
        <f>Gmden!N693</f>
        <v>0</v>
      </c>
      <c r="G694" s="8">
        <f t="shared" si="52"/>
        <v>0</v>
      </c>
      <c r="H694" s="25">
        <f>ROUND(Anteile!$B$29/'Abs3'!$G$2107*'Abs3'!G694,0)</f>
        <v>0</v>
      </c>
      <c r="I694" s="40">
        <f>Gmden!O693</f>
        <v>0</v>
      </c>
      <c r="J694" s="8">
        <f t="shared" si="53"/>
        <v>0</v>
      </c>
      <c r="K694" s="25">
        <f>ROUND(Anteile!$B$30/'Abs3'!$J$2107*'Abs3'!J694,0)</f>
        <v>0</v>
      </c>
      <c r="L694" s="8">
        <f>Gmden!M693</f>
        <v>618281.33228872856</v>
      </c>
      <c r="M694" s="8">
        <f ca="1">IF(AND(E694&gt;10000,Gmden!J693=500,Gmden!K693=500),MAX(0,OFFSET('Fk Abs3'!$E$7,'Abs3'!C694,0)*0.95*E694-L694),0)</f>
        <v>0</v>
      </c>
      <c r="N694" s="25">
        <f ca="1">ROUND(Anteile!$B$31/'Abs3'!$M$2107*'Abs3'!M694,0)</f>
        <v>0</v>
      </c>
      <c r="O694" s="27"/>
      <c r="P694" s="25">
        <f t="shared" ca="1" si="54"/>
        <v>0</v>
      </c>
    </row>
    <row r="695" spans="1:16" x14ac:dyDescent="0.25">
      <c r="A695" s="9">
        <f>Gmden!A694</f>
        <v>31817</v>
      </c>
      <c r="B695" s="9">
        <f t="shared" si="50"/>
        <v>3</v>
      </c>
      <c r="C695" s="9">
        <f t="shared" si="51"/>
        <v>0</v>
      </c>
      <c r="D695" s="7" t="str">
        <f>Gmden!D694</f>
        <v>Natschbach-Loipersbach</v>
      </c>
      <c r="E695" s="8">
        <f>Gmden!E694</f>
        <v>1715</v>
      </c>
      <c r="F695" s="40">
        <f>Gmden!N694</f>
        <v>0</v>
      </c>
      <c r="G695" s="8">
        <f t="shared" si="52"/>
        <v>0</v>
      </c>
      <c r="H695" s="25">
        <f>ROUND(Anteile!$B$29/'Abs3'!$G$2107*'Abs3'!G695,0)</f>
        <v>0</v>
      </c>
      <c r="I695" s="40">
        <f>Gmden!O694</f>
        <v>0</v>
      </c>
      <c r="J695" s="8">
        <f t="shared" si="53"/>
        <v>0</v>
      </c>
      <c r="K695" s="25">
        <f>ROUND(Anteile!$B$30/'Abs3'!$J$2107*'Abs3'!J695,0)</f>
        <v>0</v>
      </c>
      <c r="L695" s="8">
        <f>Gmden!M694</f>
        <v>1981218.9670747882</v>
      </c>
      <c r="M695" s="8">
        <f ca="1">IF(AND(E695&gt;10000,Gmden!J694=500,Gmden!K694=500),MAX(0,OFFSET('Fk Abs3'!$E$7,'Abs3'!C695,0)*0.95*E695-L695),0)</f>
        <v>0</v>
      </c>
      <c r="N695" s="25">
        <f ca="1">ROUND(Anteile!$B$31/'Abs3'!$M$2107*'Abs3'!M695,0)</f>
        <v>0</v>
      </c>
      <c r="O695" s="27"/>
      <c r="P695" s="25">
        <f t="shared" ca="1" si="54"/>
        <v>0</v>
      </c>
    </row>
    <row r="696" spans="1:16" x14ac:dyDescent="0.25">
      <c r="A696" s="9">
        <f>Gmden!A695</f>
        <v>31818</v>
      </c>
      <c r="B696" s="9">
        <f t="shared" si="50"/>
        <v>3</v>
      </c>
      <c r="C696" s="9">
        <f t="shared" si="51"/>
        <v>1</v>
      </c>
      <c r="D696" s="7" t="str">
        <f>Gmden!D695</f>
        <v>Neunkirchen</v>
      </c>
      <c r="E696" s="8">
        <f>Gmden!E695</f>
        <v>12397</v>
      </c>
      <c r="F696" s="40">
        <f>Gmden!N695</f>
        <v>0</v>
      </c>
      <c r="G696" s="8">
        <f t="shared" si="52"/>
        <v>0</v>
      </c>
      <c r="H696" s="25">
        <f>ROUND(Anteile!$B$29/'Abs3'!$G$2107*'Abs3'!G696,0)</f>
        <v>0</v>
      </c>
      <c r="I696" s="40">
        <f>Gmden!O695</f>
        <v>0</v>
      </c>
      <c r="J696" s="8">
        <f t="shared" si="53"/>
        <v>0</v>
      </c>
      <c r="K696" s="25">
        <f>ROUND(Anteile!$B$30/'Abs3'!$J$2107*'Abs3'!J696,0)</f>
        <v>0</v>
      </c>
      <c r="L696" s="8">
        <f>Gmden!M695</f>
        <v>15234918.525493333</v>
      </c>
      <c r="M696" s="8">
        <f ca="1">IF(AND(E696&gt;10000,Gmden!J695=500,Gmden!K695=500),MAX(0,OFFSET('Fk Abs3'!$E$7,'Abs3'!C696,0)*0.95*E696-L696),0)</f>
        <v>1598056.8928947989</v>
      </c>
      <c r="N696" s="25">
        <f ca="1">ROUND(Anteile!$B$31/'Abs3'!$M$2107*'Abs3'!M696,0)</f>
        <v>45873</v>
      </c>
      <c r="O696" s="27"/>
      <c r="P696" s="25">
        <f t="shared" ca="1" si="54"/>
        <v>45873</v>
      </c>
    </row>
    <row r="697" spans="1:16" x14ac:dyDescent="0.25">
      <c r="A697" s="9">
        <f>Gmden!A696</f>
        <v>31820</v>
      </c>
      <c r="B697" s="9">
        <f t="shared" si="50"/>
        <v>3</v>
      </c>
      <c r="C697" s="9">
        <f t="shared" si="51"/>
        <v>0</v>
      </c>
      <c r="D697" s="7" t="str">
        <f>Gmden!D696</f>
        <v>Otterthal</v>
      </c>
      <c r="E697" s="8">
        <f>Gmden!E696</f>
        <v>601</v>
      </c>
      <c r="F697" s="40">
        <f>Gmden!N696</f>
        <v>0</v>
      </c>
      <c r="G697" s="8">
        <f t="shared" si="52"/>
        <v>0</v>
      </c>
      <c r="H697" s="25">
        <f>ROUND(Anteile!$B$29/'Abs3'!$G$2107*'Abs3'!G697,0)</f>
        <v>0</v>
      </c>
      <c r="I697" s="40">
        <f>Gmden!O696</f>
        <v>0</v>
      </c>
      <c r="J697" s="8">
        <f t="shared" si="53"/>
        <v>0</v>
      </c>
      <c r="K697" s="25">
        <f>ROUND(Anteile!$B$30/'Abs3'!$J$2107*'Abs3'!J697,0)</f>
        <v>0</v>
      </c>
      <c r="L697" s="8">
        <f>Gmden!M696</f>
        <v>523601.05180150672</v>
      </c>
      <c r="M697" s="8">
        <f ca="1">IF(AND(E697&gt;10000,Gmden!J696=500,Gmden!K696=500),MAX(0,OFFSET('Fk Abs3'!$E$7,'Abs3'!C697,0)*0.95*E697-L697),0)</f>
        <v>0</v>
      </c>
      <c r="N697" s="25">
        <f ca="1">ROUND(Anteile!$B$31/'Abs3'!$M$2107*'Abs3'!M697,0)</f>
        <v>0</v>
      </c>
      <c r="O697" s="27"/>
      <c r="P697" s="25">
        <f t="shared" ca="1" si="54"/>
        <v>0</v>
      </c>
    </row>
    <row r="698" spans="1:16" x14ac:dyDescent="0.25">
      <c r="A698" s="9">
        <f>Gmden!A697</f>
        <v>31821</v>
      </c>
      <c r="B698" s="9">
        <f t="shared" si="50"/>
        <v>3</v>
      </c>
      <c r="C698" s="9">
        <f t="shared" si="51"/>
        <v>0</v>
      </c>
      <c r="D698" s="7" t="str">
        <f>Gmden!D697</f>
        <v>Payerbach</v>
      </c>
      <c r="E698" s="8">
        <f>Gmden!E697</f>
        <v>2064</v>
      </c>
      <c r="F698" s="40">
        <f>Gmden!N697</f>
        <v>0</v>
      </c>
      <c r="G698" s="8">
        <f t="shared" si="52"/>
        <v>0</v>
      </c>
      <c r="H698" s="25">
        <f>ROUND(Anteile!$B$29/'Abs3'!$G$2107*'Abs3'!G698,0)</f>
        <v>0</v>
      </c>
      <c r="I698" s="40">
        <f>Gmden!O697</f>
        <v>0</v>
      </c>
      <c r="J698" s="8">
        <f t="shared" si="53"/>
        <v>0</v>
      </c>
      <c r="K698" s="25">
        <f>ROUND(Anteile!$B$30/'Abs3'!$J$2107*'Abs3'!J698,0)</f>
        <v>0</v>
      </c>
      <c r="L698" s="8">
        <f>Gmden!M697</f>
        <v>2058025.9334469538</v>
      </c>
      <c r="M698" s="8">
        <f ca="1">IF(AND(E698&gt;10000,Gmden!J697=500,Gmden!K697=500),MAX(0,OFFSET('Fk Abs3'!$E$7,'Abs3'!C698,0)*0.95*E698-L698),0)</f>
        <v>0</v>
      </c>
      <c r="N698" s="25">
        <f ca="1">ROUND(Anteile!$B$31/'Abs3'!$M$2107*'Abs3'!M698,0)</f>
        <v>0</v>
      </c>
      <c r="O698" s="27"/>
      <c r="P698" s="25">
        <f t="shared" ca="1" si="54"/>
        <v>0</v>
      </c>
    </row>
    <row r="699" spans="1:16" x14ac:dyDescent="0.25">
      <c r="A699" s="9">
        <f>Gmden!A698</f>
        <v>31823</v>
      </c>
      <c r="B699" s="9">
        <f t="shared" si="50"/>
        <v>3</v>
      </c>
      <c r="C699" s="9">
        <f t="shared" si="51"/>
        <v>0</v>
      </c>
      <c r="D699" s="7" t="str">
        <f>Gmden!D698</f>
        <v>Pitten</v>
      </c>
      <c r="E699" s="8">
        <f>Gmden!E698</f>
        <v>2572</v>
      </c>
      <c r="F699" s="40">
        <f>Gmden!N698</f>
        <v>0</v>
      </c>
      <c r="G699" s="8">
        <f t="shared" si="52"/>
        <v>0</v>
      </c>
      <c r="H699" s="25">
        <f>ROUND(Anteile!$B$29/'Abs3'!$G$2107*'Abs3'!G699,0)</f>
        <v>0</v>
      </c>
      <c r="I699" s="40">
        <f>Gmden!O698</f>
        <v>0</v>
      </c>
      <c r="J699" s="8">
        <f t="shared" si="53"/>
        <v>0</v>
      </c>
      <c r="K699" s="25">
        <f>ROUND(Anteile!$B$30/'Abs3'!$J$2107*'Abs3'!J699,0)</f>
        <v>0</v>
      </c>
      <c r="L699" s="8">
        <f>Gmden!M698</f>
        <v>2802288.9451792003</v>
      </c>
      <c r="M699" s="8">
        <f ca="1">IF(AND(E699&gt;10000,Gmden!J698=500,Gmden!K698=500),MAX(0,OFFSET('Fk Abs3'!$E$7,'Abs3'!C699,0)*0.95*E699-L699),0)</f>
        <v>0</v>
      </c>
      <c r="N699" s="25">
        <f ca="1">ROUND(Anteile!$B$31/'Abs3'!$M$2107*'Abs3'!M699,0)</f>
        <v>0</v>
      </c>
      <c r="O699" s="27"/>
      <c r="P699" s="25">
        <f t="shared" ca="1" si="54"/>
        <v>0</v>
      </c>
    </row>
    <row r="700" spans="1:16" x14ac:dyDescent="0.25">
      <c r="A700" s="9">
        <f>Gmden!A699</f>
        <v>31825</v>
      </c>
      <c r="B700" s="9">
        <f t="shared" si="50"/>
        <v>3</v>
      </c>
      <c r="C700" s="9">
        <f t="shared" si="51"/>
        <v>0</v>
      </c>
      <c r="D700" s="7" t="str">
        <f>Gmden!D699</f>
        <v>Prigglitz</v>
      </c>
      <c r="E700" s="8">
        <f>Gmden!E699</f>
        <v>455</v>
      </c>
      <c r="F700" s="40">
        <f>Gmden!N699</f>
        <v>0</v>
      </c>
      <c r="G700" s="8">
        <f t="shared" si="52"/>
        <v>0</v>
      </c>
      <c r="H700" s="25">
        <f>ROUND(Anteile!$B$29/'Abs3'!$G$2107*'Abs3'!G700,0)</f>
        <v>0</v>
      </c>
      <c r="I700" s="40">
        <f>Gmden!O699</f>
        <v>0</v>
      </c>
      <c r="J700" s="8">
        <f t="shared" si="53"/>
        <v>0</v>
      </c>
      <c r="K700" s="25">
        <f>ROUND(Anteile!$B$30/'Abs3'!$J$2107*'Abs3'!J700,0)</f>
        <v>0</v>
      </c>
      <c r="L700" s="8">
        <f>Gmden!M699</f>
        <v>434778.5104742074</v>
      </c>
      <c r="M700" s="8">
        <f ca="1">IF(AND(E700&gt;10000,Gmden!J699=500,Gmden!K699=500),MAX(0,OFFSET('Fk Abs3'!$E$7,'Abs3'!C700,0)*0.95*E700-L700),0)</f>
        <v>0</v>
      </c>
      <c r="N700" s="25">
        <f ca="1">ROUND(Anteile!$B$31/'Abs3'!$M$2107*'Abs3'!M700,0)</f>
        <v>0</v>
      </c>
      <c r="O700" s="27"/>
      <c r="P700" s="25">
        <f t="shared" ca="1" si="54"/>
        <v>0</v>
      </c>
    </row>
    <row r="701" spans="1:16" x14ac:dyDescent="0.25">
      <c r="A701" s="9">
        <f>Gmden!A700</f>
        <v>31826</v>
      </c>
      <c r="B701" s="9">
        <f t="shared" si="50"/>
        <v>3</v>
      </c>
      <c r="C701" s="9">
        <f t="shared" si="51"/>
        <v>0</v>
      </c>
      <c r="D701" s="7" t="str">
        <f>Gmden!D700</f>
        <v>Puchberg am Schneeberg</v>
      </c>
      <c r="E701" s="8">
        <f>Gmden!E700</f>
        <v>2661</v>
      </c>
      <c r="F701" s="40">
        <f>Gmden!N700</f>
        <v>0</v>
      </c>
      <c r="G701" s="8">
        <f t="shared" si="52"/>
        <v>0</v>
      </c>
      <c r="H701" s="25">
        <f>ROUND(Anteile!$B$29/'Abs3'!$G$2107*'Abs3'!G701,0)</f>
        <v>0</v>
      </c>
      <c r="I701" s="40">
        <f>Gmden!O700</f>
        <v>0</v>
      </c>
      <c r="J701" s="8">
        <f t="shared" si="53"/>
        <v>0</v>
      </c>
      <c r="K701" s="25">
        <f>ROUND(Anteile!$B$30/'Abs3'!$J$2107*'Abs3'!J701,0)</f>
        <v>0</v>
      </c>
      <c r="L701" s="8">
        <f>Gmden!M700</f>
        <v>2684601.5872115819</v>
      </c>
      <c r="M701" s="8">
        <f ca="1">IF(AND(E701&gt;10000,Gmden!J700=500,Gmden!K700=500),MAX(0,OFFSET('Fk Abs3'!$E$7,'Abs3'!C701,0)*0.95*E701-L701),0)</f>
        <v>0</v>
      </c>
      <c r="N701" s="25">
        <f ca="1">ROUND(Anteile!$B$31/'Abs3'!$M$2107*'Abs3'!M701,0)</f>
        <v>0</v>
      </c>
      <c r="O701" s="27"/>
      <c r="P701" s="25">
        <f t="shared" ca="1" si="54"/>
        <v>0</v>
      </c>
    </row>
    <row r="702" spans="1:16" x14ac:dyDescent="0.25">
      <c r="A702" s="9">
        <f>Gmden!A701</f>
        <v>31827</v>
      </c>
      <c r="B702" s="9">
        <f t="shared" si="50"/>
        <v>3</v>
      </c>
      <c r="C702" s="9">
        <f t="shared" si="51"/>
        <v>0</v>
      </c>
      <c r="D702" s="7" t="str">
        <f>Gmden!D701</f>
        <v>Raach am Hochgebirge</v>
      </c>
      <c r="E702" s="8">
        <f>Gmden!E701</f>
        <v>294</v>
      </c>
      <c r="F702" s="40">
        <f>Gmden!N701</f>
        <v>0</v>
      </c>
      <c r="G702" s="8">
        <f t="shared" si="52"/>
        <v>0</v>
      </c>
      <c r="H702" s="25">
        <f>ROUND(Anteile!$B$29/'Abs3'!$G$2107*'Abs3'!G702,0)</f>
        <v>0</v>
      </c>
      <c r="I702" s="40">
        <f>Gmden!O701</f>
        <v>0</v>
      </c>
      <c r="J702" s="8">
        <f t="shared" si="53"/>
        <v>0</v>
      </c>
      <c r="K702" s="25">
        <f>ROUND(Anteile!$B$30/'Abs3'!$J$2107*'Abs3'!J702,0)</f>
        <v>0</v>
      </c>
      <c r="L702" s="8">
        <f>Gmden!M701</f>
        <v>282484.02283276233</v>
      </c>
      <c r="M702" s="8">
        <f ca="1">IF(AND(E702&gt;10000,Gmden!J701=500,Gmden!K701=500),MAX(0,OFFSET('Fk Abs3'!$E$7,'Abs3'!C702,0)*0.95*E702-L702),0)</f>
        <v>0</v>
      </c>
      <c r="N702" s="25">
        <f ca="1">ROUND(Anteile!$B$31/'Abs3'!$M$2107*'Abs3'!M702,0)</f>
        <v>0</v>
      </c>
      <c r="O702" s="27"/>
      <c r="P702" s="25">
        <f t="shared" ca="1" si="54"/>
        <v>0</v>
      </c>
    </row>
    <row r="703" spans="1:16" x14ac:dyDescent="0.25">
      <c r="A703" s="9">
        <f>Gmden!A702</f>
        <v>31829</v>
      </c>
      <c r="B703" s="9">
        <f t="shared" si="50"/>
        <v>3</v>
      </c>
      <c r="C703" s="9">
        <f t="shared" si="51"/>
        <v>0</v>
      </c>
      <c r="D703" s="7" t="str">
        <f>Gmden!D702</f>
        <v>Reichenau an der Rax</v>
      </c>
      <c r="E703" s="8">
        <f>Gmden!E702</f>
        <v>2623</v>
      </c>
      <c r="F703" s="40">
        <f>Gmden!N702</f>
        <v>0</v>
      </c>
      <c r="G703" s="8">
        <f t="shared" si="52"/>
        <v>0</v>
      </c>
      <c r="H703" s="25">
        <f>ROUND(Anteile!$B$29/'Abs3'!$G$2107*'Abs3'!G703,0)</f>
        <v>0</v>
      </c>
      <c r="I703" s="40">
        <f>Gmden!O702</f>
        <v>0</v>
      </c>
      <c r="J703" s="8">
        <f t="shared" si="53"/>
        <v>0</v>
      </c>
      <c r="K703" s="25">
        <f>ROUND(Anteile!$B$30/'Abs3'!$J$2107*'Abs3'!J703,0)</f>
        <v>0</v>
      </c>
      <c r="L703" s="8">
        <f>Gmden!M702</f>
        <v>3327097.4093634924</v>
      </c>
      <c r="M703" s="8">
        <f ca="1">IF(AND(E703&gt;10000,Gmden!J702=500,Gmden!K702=500),MAX(0,OFFSET('Fk Abs3'!$E$7,'Abs3'!C703,0)*0.95*E703-L703),0)</f>
        <v>0</v>
      </c>
      <c r="N703" s="25">
        <f ca="1">ROUND(Anteile!$B$31/'Abs3'!$M$2107*'Abs3'!M703,0)</f>
        <v>0</v>
      </c>
      <c r="O703" s="27"/>
      <c r="P703" s="25">
        <f t="shared" ca="1" si="54"/>
        <v>0</v>
      </c>
    </row>
    <row r="704" spans="1:16" x14ac:dyDescent="0.25">
      <c r="A704" s="9">
        <f>Gmden!A703</f>
        <v>31830</v>
      </c>
      <c r="B704" s="9">
        <f t="shared" si="50"/>
        <v>3</v>
      </c>
      <c r="C704" s="9">
        <f t="shared" si="51"/>
        <v>0</v>
      </c>
      <c r="D704" s="7" t="str">
        <f>Gmden!D703</f>
        <v>St. Corona am Wechsel</v>
      </c>
      <c r="E704" s="8">
        <f>Gmden!E703</f>
        <v>378</v>
      </c>
      <c r="F704" s="40">
        <f>Gmden!N703</f>
        <v>0</v>
      </c>
      <c r="G704" s="8">
        <f t="shared" si="52"/>
        <v>0</v>
      </c>
      <c r="H704" s="25">
        <f>ROUND(Anteile!$B$29/'Abs3'!$G$2107*'Abs3'!G704,0)</f>
        <v>0</v>
      </c>
      <c r="I704" s="40">
        <f>Gmden!O703</f>
        <v>0</v>
      </c>
      <c r="J704" s="8">
        <f t="shared" si="53"/>
        <v>0</v>
      </c>
      <c r="K704" s="25">
        <f>ROUND(Anteile!$B$30/'Abs3'!$J$2107*'Abs3'!J704,0)</f>
        <v>0</v>
      </c>
      <c r="L704" s="8">
        <f>Gmden!M703</f>
        <v>368091.43529029825</v>
      </c>
      <c r="M704" s="8">
        <f ca="1">IF(AND(E704&gt;10000,Gmden!J703=500,Gmden!K703=500),MAX(0,OFFSET('Fk Abs3'!$E$7,'Abs3'!C704,0)*0.95*E704-L704),0)</f>
        <v>0</v>
      </c>
      <c r="N704" s="25">
        <f ca="1">ROUND(Anteile!$B$31/'Abs3'!$M$2107*'Abs3'!M704,0)</f>
        <v>0</v>
      </c>
      <c r="O704" s="27"/>
      <c r="P704" s="25">
        <f t="shared" ca="1" si="54"/>
        <v>0</v>
      </c>
    </row>
    <row r="705" spans="1:16" x14ac:dyDescent="0.25">
      <c r="A705" s="9">
        <f>Gmden!A704</f>
        <v>31831</v>
      </c>
      <c r="B705" s="9">
        <f t="shared" si="50"/>
        <v>3</v>
      </c>
      <c r="C705" s="9">
        <f t="shared" si="51"/>
        <v>0</v>
      </c>
      <c r="D705" s="7" t="str">
        <f>Gmden!D704</f>
        <v>St. Egyden am Steinfeld</v>
      </c>
      <c r="E705" s="8">
        <f>Gmden!E704</f>
        <v>1894</v>
      </c>
      <c r="F705" s="40">
        <f>Gmden!N704</f>
        <v>0</v>
      </c>
      <c r="G705" s="8">
        <f t="shared" si="52"/>
        <v>0</v>
      </c>
      <c r="H705" s="25">
        <f>ROUND(Anteile!$B$29/'Abs3'!$G$2107*'Abs3'!G705,0)</f>
        <v>0</v>
      </c>
      <c r="I705" s="40">
        <f>Gmden!O704</f>
        <v>0</v>
      </c>
      <c r="J705" s="8">
        <f t="shared" si="53"/>
        <v>0</v>
      </c>
      <c r="K705" s="25">
        <f>ROUND(Anteile!$B$30/'Abs3'!$J$2107*'Abs3'!J705,0)</f>
        <v>0</v>
      </c>
      <c r="L705" s="8">
        <f>Gmden!M704</f>
        <v>1660128.5884133023</v>
      </c>
      <c r="M705" s="8">
        <f ca="1">IF(AND(E705&gt;10000,Gmden!J704=500,Gmden!K704=500),MAX(0,OFFSET('Fk Abs3'!$E$7,'Abs3'!C705,0)*0.95*E705-L705),0)</f>
        <v>0</v>
      </c>
      <c r="N705" s="25">
        <f ca="1">ROUND(Anteile!$B$31/'Abs3'!$M$2107*'Abs3'!M705,0)</f>
        <v>0</v>
      </c>
      <c r="O705" s="27"/>
      <c r="P705" s="25">
        <f t="shared" ca="1" si="54"/>
        <v>0</v>
      </c>
    </row>
    <row r="706" spans="1:16" x14ac:dyDescent="0.25">
      <c r="A706" s="9">
        <f>Gmden!A705</f>
        <v>31832</v>
      </c>
      <c r="B706" s="9">
        <f t="shared" si="50"/>
        <v>3</v>
      </c>
      <c r="C706" s="9">
        <f t="shared" si="51"/>
        <v>0</v>
      </c>
      <c r="D706" s="7" t="str">
        <f>Gmden!D705</f>
        <v>Scheiblingkirchen-Thernberg</v>
      </c>
      <c r="E706" s="8">
        <f>Gmden!E705</f>
        <v>1889</v>
      </c>
      <c r="F706" s="40">
        <f>Gmden!N705</f>
        <v>0</v>
      </c>
      <c r="G706" s="8">
        <f t="shared" si="52"/>
        <v>0</v>
      </c>
      <c r="H706" s="25">
        <f>ROUND(Anteile!$B$29/'Abs3'!$G$2107*'Abs3'!G706,0)</f>
        <v>0</v>
      </c>
      <c r="I706" s="40">
        <f>Gmden!O705</f>
        <v>0</v>
      </c>
      <c r="J706" s="8">
        <f t="shared" si="53"/>
        <v>0</v>
      </c>
      <c r="K706" s="25">
        <f>ROUND(Anteile!$B$30/'Abs3'!$J$2107*'Abs3'!J706,0)</f>
        <v>0</v>
      </c>
      <c r="L706" s="8">
        <f>Gmden!M705</f>
        <v>1761090.8865531322</v>
      </c>
      <c r="M706" s="8">
        <f ca="1">IF(AND(E706&gt;10000,Gmden!J705=500,Gmden!K705=500),MAX(0,OFFSET('Fk Abs3'!$E$7,'Abs3'!C706,0)*0.95*E706-L706),0)</f>
        <v>0</v>
      </c>
      <c r="N706" s="25">
        <f ca="1">ROUND(Anteile!$B$31/'Abs3'!$M$2107*'Abs3'!M706,0)</f>
        <v>0</v>
      </c>
      <c r="O706" s="27"/>
      <c r="P706" s="25">
        <f t="shared" ca="1" si="54"/>
        <v>0</v>
      </c>
    </row>
    <row r="707" spans="1:16" x14ac:dyDescent="0.25">
      <c r="A707" s="9">
        <f>Gmden!A706</f>
        <v>31833</v>
      </c>
      <c r="B707" s="9">
        <f t="shared" si="50"/>
        <v>3</v>
      </c>
      <c r="C707" s="9">
        <f t="shared" si="51"/>
        <v>0</v>
      </c>
      <c r="D707" s="7" t="str">
        <f>Gmden!D706</f>
        <v>Schottwien</v>
      </c>
      <c r="E707" s="8">
        <f>Gmden!E706</f>
        <v>684</v>
      </c>
      <c r="F707" s="40">
        <f>Gmden!N706</f>
        <v>0</v>
      </c>
      <c r="G707" s="8">
        <f t="shared" si="52"/>
        <v>0</v>
      </c>
      <c r="H707" s="25">
        <f>ROUND(Anteile!$B$29/'Abs3'!$G$2107*'Abs3'!G707,0)</f>
        <v>0</v>
      </c>
      <c r="I707" s="40">
        <f>Gmden!O706</f>
        <v>0</v>
      </c>
      <c r="J707" s="8">
        <f t="shared" si="53"/>
        <v>0</v>
      </c>
      <c r="K707" s="25">
        <f>ROUND(Anteile!$B$30/'Abs3'!$J$2107*'Abs3'!J707,0)</f>
        <v>0</v>
      </c>
      <c r="L707" s="8">
        <f>Gmden!M706</f>
        <v>727249.06710485835</v>
      </c>
      <c r="M707" s="8">
        <f ca="1">IF(AND(E707&gt;10000,Gmden!J706=500,Gmden!K706=500),MAX(0,OFFSET('Fk Abs3'!$E$7,'Abs3'!C707,0)*0.95*E707-L707),0)</f>
        <v>0</v>
      </c>
      <c r="N707" s="25">
        <f ca="1">ROUND(Anteile!$B$31/'Abs3'!$M$2107*'Abs3'!M707,0)</f>
        <v>0</v>
      </c>
      <c r="O707" s="27"/>
      <c r="P707" s="25">
        <f t="shared" ca="1" si="54"/>
        <v>0</v>
      </c>
    </row>
    <row r="708" spans="1:16" x14ac:dyDescent="0.25">
      <c r="A708" s="9">
        <f>Gmden!A707</f>
        <v>31834</v>
      </c>
      <c r="B708" s="9">
        <f t="shared" si="50"/>
        <v>3</v>
      </c>
      <c r="C708" s="9">
        <f t="shared" si="51"/>
        <v>0</v>
      </c>
      <c r="D708" s="7" t="str">
        <f>Gmden!D707</f>
        <v>Schrattenbach</v>
      </c>
      <c r="E708" s="8">
        <f>Gmden!E707</f>
        <v>361</v>
      </c>
      <c r="F708" s="40">
        <f>Gmden!N707</f>
        <v>0</v>
      </c>
      <c r="G708" s="8">
        <f t="shared" si="52"/>
        <v>0</v>
      </c>
      <c r="H708" s="25">
        <f>ROUND(Anteile!$B$29/'Abs3'!$G$2107*'Abs3'!G708,0)</f>
        <v>0</v>
      </c>
      <c r="I708" s="40">
        <f>Gmden!O707</f>
        <v>0</v>
      </c>
      <c r="J708" s="8">
        <f t="shared" si="53"/>
        <v>0</v>
      </c>
      <c r="K708" s="25">
        <f>ROUND(Anteile!$B$30/'Abs3'!$J$2107*'Abs3'!J708,0)</f>
        <v>0</v>
      </c>
      <c r="L708" s="8">
        <f>Gmden!M707</f>
        <v>362592.07048188872</v>
      </c>
      <c r="M708" s="8">
        <f ca="1">IF(AND(E708&gt;10000,Gmden!J707=500,Gmden!K707=500),MAX(0,OFFSET('Fk Abs3'!$E$7,'Abs3'!C708,0)*0.95*E708-L708),0)</f>
        <v>0</v>
      </c>
      <c r="N708" s="25">
        <f ca="1">ROUND(Anteile!$B$31/'Abs3'!$M$2107*'Abs3'!M708,0)</f>
        <v>0</v>
      </c>
      <c r="O708" s="27"/>
      <c r="P708" s="25">
        <f t="shared" ca="1" si="54"/>
        <v>0</v>
      </c>
    </row>
    <row r="709" spans="1:16" x14ac:dyDescent="0.25">
      <c r="A709" s="9">
        <f>Gmden!A708</f>
        <v>31835</v>
      </c>
      <c r="B709" s="9">
        <f t="shared" si="50"/>
        <v>3</v>
      </c>
      <c r="C709" s="9">
        <f t="shared" si="51"/>
        <v>0</v>
      </c>
      <c r="D709" s="7" t="str">
        <f>Gmden!D708</f>
        <v>Schwarzau am Steinfeld</v>
      </c>
      <c r="E709" s="8">
        <f>Gmden!E708</f>
        <v>1853</v>
      </c>
      <c r="F709" s="40">
        <f>Gmden!N708</f>
        <v>0</v>
      </c>
      <c r="G709" s="8">
        <f t="shared" si="52"/>
        <v>0</v>
      </c>
      <c r="H709" s="25">
        <f>ROUND(Anteile!$B$29/'Abs3'!$G$2107*'Abs3'!G709,0)</f>
        <v>0</v>
      </c>
      <c r="I709" s="40">
        <f>Gmden!O708</f>
        <v>0</v>
      </c>
      <c r="J709" s="8">
        <f t="shared" si="53"/>
        <v>0</v>
      </c>
      <c r="K709" s="25">
        <f>ROUND(Anteile!$B$30/'Abs3'!$J$2107*'Abs3'!J709,0)</f>
        <v>0</v>
      </c>
      <c r="L709" s="8">
        <f>Gmden!M708</f>
        <v>1622631.8701966405</v>
      </c>
      <c r="M709" s="8">
        <f ca="1">IF(AND(E709&gt;10000,Gmden!J708=500,Gmden!K708=500),MAX(0,OFFSET('Fk Abs3'!$E$7,'Abs3'!C709,0)*0.95*E709-L709),0)</f>
        <v>0</v>
      </c>
      <c r="N709" s="25">
        <f ca="1">ROUND(Anteile!$B$31/'Abs3'!$M$2107*'Abs3'!M709,0)</f>
        <v>0</v>
      </c>
      <c r="O709" s="27"/>
      <c r="P709" s="25">
        <f t="shared" ca="1" si="54"/>
        <v>0</v>
      </c>
    </row>
    <row r="710" spans="1:16" x14ac:dyDescent="0.25">
      <c r="A710" s="9">
        <f>Gmden!A709</f>
        <v>31836</v>
      </c>
      <c r="B710" s="9">
        <f t="shared" si="50"/>
        <v>3</v>
      </c>
      <c r="C710" s="9">
        <f t="shared" si="51"/>
        <v>0</v>
      </c>
      <c r="D710" s="7" t="str">
        <f>Gmden!D709</f>
        <v>Schwarzau im Gebirge</v>
      </c>
      <c r="E710" s="8">
        <f>Gmden!E709</f>
        <v>669</v>
      </c>
      <c r="F710" s="40">
        <f>Gmden!N709</f>
        <v>0</v>
      </c>
      <c r="G710" s="8">
        <f t="shared" si="52"/>
        <v>0</v>
      </c>
      <c r="H710" s="25">
        <f>ROUND(Anteile!$B$29/'Abs3'!$G$2107*'Abs3'!G710,0)</f>
        <v>0</v>
      </c>
      <c r="I710" s="40">
        <f>Gmden!O709</f>
        <v>0</v>
      </c>
      <c r="J710" s="8">
        <f t="shared" si="53"/>
        <v>0</v>
      </c>
      <c r="K710" s="25">
        <f>ROUND(Anteile!$B$30/'Abs3'!$J$2107*'Abs3'!J710,0)</f>
        <v>0</v>
      </c>
      <c r="L710" s="8">
        <f>Gmden!M709</f>
        <v>700612.37161333393</v>
      </c>
      <c r="M710" s="8">
        <f ca="1">IF(AND(E710&gt;10000,Gmden!J709=500,Gmden!K709=500),MAX(0,OFFSET('Fk Abs3'!$E$7,'Abs3'!C710,0)*0.95*E710-L710),0)</f>
        <v>0</v>
      </c>
      <c r="N710" s="25">
        <f ca="1">ROUND(Anteile!$B$31/'Abs3'!$M$2107*'Abs3'!M710,0)</f>
        <v>0</v>
      </c>
      <c r="O710" s="27"/>
      <c r="P710" s="25">
        <f t="shared" ca="1" si="54"/>
        <v>0</v>
      </c>
    </row>
    <row r="711" spans="1:16" x14ac:dyDescent="0.25">
      <c r="A711" s="9">
        <f>Gmden!A710</f>
        <v>31837</v>
      </c>
      <c r="B711" s="9">
        <f t="shared" si="50"/>
        <v>3</v>
      </c>
      <c r="C711" s="9">
        <f t="shared" si="51"/>
        <v>0</v>
      </c>
      <c r="D711" s="7" t="str">
        <f>Gmden!D710</f>
        <v>Seebenstein</v>
      </c>
      <c r="E711" s="8">
        <f>Gmden!E710</f>
        <v>1379</v>
      </c>
      <c r="F711" s="40">
        <f>Gmden!N710</f>
        <v>0</v>
      </c>
      <c r="G711" s="8">
        <f t="shared" si="52"/>
        <v>0</v>
      </c>
      <c r="H711" s="25">
        <f>ROUND(Anteile!$B$29/'Abs3'!$G$2107*'Abs3'!G711,0)</f>
        <v>0</v>
      </c>
      <c r="I711" s="40">
        <f>Gmden!O710</f>
        <v>0</v>
      </c>
      <c r="J711" s="8">
        <f t="shared" si="53"/>
        <v>0</v>
      </c>
      <c r="K711" s="25">
        <f>ROUND(Anteile!$B$30/'Abs3'!$J$2107*'Abs3'!J711,0)</f>
        <v>0</v>
      </c>
      <c r="L711" s="8">
        <f>Gmden!M710</f>
        <v>1286101.5274658818</v>
      </c>
      <c r="M711" s="8">
        <f ca="1">IF(AND(E711&gt;10000,Gmden!J710=500,Gmden!K710=500),MAX(0,OFFSET('Fk Abs3'!$E$7,'Abs3'!C711,0)*0.95*E711-L711),0)</f>
        <v>0</v>
      </c>
      <c r="N711" s="25">
        <f ca="1">ROUND(Anteile!$B$31/'Abs3'!$M$2107*'Abs3'!M711,0)</f>
        <v>0</v>
      </c>
      <c r="O711" s="27"/>
      <c r="P711" s="25">
        <f t="shared" ca="1" si="54"/>
        <v>0</v>
      </c>
    </row>
    <row r="712" spans="1:16" x14ac:dyDescent="0.25">
      <c r="A712" s="9">
        <f>Gmden!A711</f>
        <v>31838</v>
      </c>
      <c r="B712" s="9">
        <f t="shared" ref="B712:B775" si="55">INT(A712/10000)</f>
        <v>3</v>
      </c>
      <c r="C712" s="9">
        <f t="shared" ref="C712:C775" si="56">IF(E712&lt;=10000,0,IF(E712&lt;=20000,1,IF(E712&lt;=50000,2,3)))</f>
        <v>0</v>
      </c>
      <c r="D712" s="7" t="str">
        <f>Gmden!D711</f>
        <v>Semmering</v>
      </c>
      <c r="E712" s="8">
        <f>Gmden!E711</f>
        <v>581</v>
      </c>
      <c r="F712" s="40">
        <f>Gmden!N711</f>
        <v>0</v>
      </c>
      <c r="G712" s="8">
        <f t="shared" ref="G712:G775" si="57">IF(AND(E712&gt;$G$5,F712=1),E712,0)</f>
        <v>0</v>
      </c>
      <c r="H712" s="25">
        <f>ROUND(Anteile!$B$29/'Abs3'!$G$2107*'Abs3'!G712,0)</f>
        <v>0</v>
      </c>
      <c r="I712" s="40">
        <f>Gmden!O711</f>
        <v>0</v>
      </c>
      <c r="J712" s="8">
        <f t="shared" ref="J712:J775" si="58">IF(I712=1,E712,0)</f>
        <v>0</v>
      </c>
      <c r="K712" s="25">
        <f>ROUND(Anteile!$B$30/'Abs3'!$J$2107*'Abs3'!J712,0)</f>
        <v>0</v>
      </c>
      <c r="L712" s="8">
        <f>Gmden!M711</f>
        <v>784910.99579200672</v>
      </c>
      <c r="M712" s="8">
        <f ca="1">IF(AND(E712&gt;10000,Gmden!J711=500,Gmden!K711=500),MAX(0,OFFSET('Fk Abs3'!$E$7,'Abs3'!C712,0)*0.95*E712-L712),0)</f>
        <v>0</v>
      </c>
      <c r="N712" s="25">
        <f ca="1">ROUND(Anteile!$B$31/'Abs3'!$M$2107*'Abs3'!M712,0)</f>
        <v>0</v>
      </c>
      <c r="O712" s="27"/>
      <c r="P712" s="25">
        <f t="shared" ref="P712:P775" ca="1" si="59">H712+K712+N712+O712</f>
        <v>0</v>
      </c>
    </row>
    <row r="713" spans="1:16" x14ac:dyDescent="0.25">
      <c r="A713" s="9">
        <f>Gmden!A712</f>
        <v>31839</v>
      </c>
      <c r="B713" s="9">
        <f t="shared" si="55"/>
        <v>3</v>
      </c>
      <c r="C713" s="9">
        <f t="shared" si="56"/>
        <v>1</v>
      </c>
      <c r="D713" s="7" t="str">
        <f>Gmden!D712</f>
        <v>Ternitz</v>
      </c>
      <c r="E713" s="8">
        <f>Gmden!E712</f>
        <v>14845</v>
      </c>
      <c r="F713" s="40">
        <f>Gmden!N712</f>
        <v>0</v>
      </c>
      <c r="G713" s="8">
        <f t="shared" si="57"/>
        <v>0</v>
      </c>
      <c r="H713" s="25">
        <f>ROUND(Anteile!$B$29/'Abs3'!$G$2107*'Abs3'!G713,0)</f>
        <v>0</v>
      </c>
      <c r="I713" s="40">
        <f>Gmden!O712</f>
        <v>0</v>
      </c>
      <c r="J713" s="8">
        <f t="shared" si="58"/>
        <v>0</v>
      </c>
      <c r="K713" s="25">
        <f>ROUND(Anteile!$B$30/'Abs3'!$J$2107*'Abs3'!J713,0)</f>
        <v>0</v>
      </c>
      <c r="L713" s="8">
        <f>Gmden!M712</f>
        <v>17361867.927004576</v>
      </c>
      <c r="M713" s="8">
        <f ca="1">IF(AND(E713&gt;10000,Gmden!J712=500,Gmden!K712=500),MAX(0,OFFSET('Fk Abs3'!$E$7,'Abs3'!C713,0)*0.95*E713-L713),0)</f>
        <v>2795066.8222066723</v>
      </c>
      <c r="N713" s="25">
        <f ca="1">ROUND(Anteile!$B$31/'Abs3'!$M$2107*'Abs3'!M713,0)</f>
        <v>80233</v>
      </c>
      <c r="O713" s="27"/>
      <c r="P713" s="25">
        <f t="shared" ca="1" si="59"/>
        <v>80233</v>
      </c>
    </row>
    <row r="714" spans="1:16" x14ac:dyDescent="0.25">
      <c r="A714" s="9">
        <f>Gmden!A713</f>
        <v>31840</v>
      </c>
      <c r="B714" s="9">
        <f t="shared" si="55"/>
        <v>3</v>
      </c>
      <c r="C714" s="9">
        <f t="shared" si="56"/>
        <v>0</v>
      </c>
      <c r="D714" s="7" t="str">
        <f>Gmden!D713</f>
        <v>Thomasberg</v>
      </c>
      <c r="E714" s="8">
        <f>Gmden!E713</f>
        <v>1239</v>
      </c>
      <c r="F714" s="40">
        <f>Gmden!N713</f>
        <v>0</v>
      </c>
      <c r="G714" s="8">
        <f t="shared" si="57"/>
        <v>0</v>
      </c>
      <c r="H714" s="25">
        <f>ROUND(Anteile!$B$29/'Abs3'!$G$2107*'Abs3'!G714,0)</f>
        <v>0</v>
      </c>
      <c r="I714" s="40">
        <f>Gmden!O713</f>
        <v>0</v>
      </c>
      <c r="J714" s="8">
        <f t="shared" si="58"/>
        <v>0</v>
      </c>
      <c r="K714" s="25">
        <f>ROUND(Anteile!$B$30/'Abs3'!$J$2107*'Abs3'!J714,0)</f>
        <v>0</v>
      </c>
      <c r="L714" s="8">
        <f>Gmden!M713</f>
        <v>1880466.1392444894</v>
      </c>
      <c r="M714" s="8">
        <f ca="1">IF(AND(E714&gt;10000,Gmden!J713=500,Gmden!K713=500),MAX(0,OFFSET('Fk Abs3'!$E$7,'Abs3'!C714,0)*0.95*E714-L714),0)</f>
        <v>0</v>
      </c>
      <c r="N714" s="25">
        <f ca="1">ROUND(Anteile!$B$31/'Abs3'!$M$2107*'Abs3'!M714,0)</f>
        <v>0</v>
      </c>
      <c r="O714" s="27"/>
      <c r="P714" s="25">
        <f t="shared" ca="1" si="59"/>
        <v>0</v>
      </c>
    </row>
    <row r="715" spans="1:16" x14ac:dyDescent="0.25">
      <c r="A715" s="9">
        <f>Gmden!A714</f>
        <v>31841</v>
      </c>
      <c r="B715" s="9">
        <f t="shared" si="55"/>
        <v>3</v>
      </c>
      <c r="C715" s="9">
        <f t="shared" si="56"/>
        <v>0</v>
      </c>
      <c r="D715" s="7" t="str">
        <f>Gmden!D714</f>
        <v>Trattenbach</v>
      </c>
      <c r="E715" s="8">
        <f>Gmden!E714</f>
        <v>547</v>
      </c>
      <c r="F715" s="40">
        <f>Gmden!N714</f>
        <v>0</v>
      </c>
      <c r="G715" s="8">
        <f t="shared" si="57"/>
        <v>0</v>
      </c>
      <c r="H715" s="25">
        <f>ROUND(Anteile!$B$29/'Abs3'!$G$2107*'Abs3'!G715,0)</f>
        <v>0</v>
      </c>
      <c r="I715" s="40">
        <f>Gmden!O714</f>
        <v>0</v>
      </c>
      <c r="J715" s="8">
        <f t="shared" si="58"/>
        <v>0</v>
      </c>
      <c r="K715" s="25">
        <f>ROUND(Anteile!$B$30/'Abs3'!$J$2107*'Abs3'!J715,0)</f>
        <v>0</v>
      </c>
      <c r="L715" s="8">
        <f>Gmden!M714</f>
        <v>546119.7362668917</v>
      </c>
      <c r="M715" s="8">
        <f ca="1">IF(AND(E715&gt;10000,Gmden!J714=500,Gmden!K714=500),MAX(0,OFFSET('Fk Abs3'!$E$7,'Abs3'!C715,0)*0.95*E715-L715),0)</f>
        <v>0</v>
      </c>
      <c r="N715" s="25">
        <f ca="1">ROUND(Anteile!$B$31/'Abs3'!$M$2107*'Abs3'!M715,0)</f>
        <v>0</v>
      </c>
      <c r="O715" s="27"/>
      <c r="P715" s="25">
        <f t="shared" ca="1" si="59"/>
        <v>0</v>
      </c>
    </row>
    <row r="716" spans="1:16" x14ac:dyDescent="0.25">
      <c r="A716" s="9">
        <f>Gmden!A715</f>
        <v>31842</v>
      </c>
      <c r="B716" s="9">
        <f t="shared" si="55"/>
        <v>3</v>
      </c>
      <c r="C716" s="9">
        <f t="shared" si="56"/>
        <v>0</v>
      </c>
      <c r="D716" s="7" t="str">
        <f>Gmden!D715</f>
        <v>Bürg-Vöstenhof</v>
      </c>
      <c r="E716" s="8">
        <f>Gmden!E715</f>
        <v>171</v>
      </c>
      <c r="F716" s="40">
        <f>Gmden!N715</f>
        <v>0</v>
      </c>
      <c r="G716" s="8">
        <f t="shared" si="57"/>
        <v>0</v>
      </c>
      <c r="H716" s="25">
        <f>ROUND(Anteile!$B$29/'Abs3'!$G$2107*'Abs3'!G716,0)</f>
        <v>0</v>
      </c>
      <c r="I716" s="40">
        <f>Gmden!O715</f>
        <v>0</v>
      </c>
      <c r="J716" s="8">
        <f t="shared" si="58"/>
        <v>0</v>
      </c>
      <c r="K716" s="25">
        <f>ROUND(Anteile!$B$30/'Abs3'!$J$2107*'Abs3'!J716,0)</f>
        <v>0</v>
      </c>
      <c r="L716" s="8">
        <f>Gmden!M715</f>
        <v>155226.99179460632</v>
      </c>
      <c r="M716" s="8">
        <f ca="1">IF(AND(E716&gt;10000,Gmden!J715=500,Gmden!K715=500),MAX(0,OFFSET('Fk Abs3'!$E$7,'Abs3'!C716,0)*0.95*E716-L716),0)</f>
        <v>0</v>
      </c>
      <c r="N716" s="25">
        <f ca="1">ROUND(Anteile!$B$31/'Abs3'!$M$2107*'Abs3'!M716,0)</f>
        <v>0</v>
      </c>
      <c r="O716" s="27"/>
      <c r="P716" s="25">
        <f t="shared" ca="1" si="59"/>
        <v>0</v>
      </c>
    </row>
    <row r="717" spans="1:16" x14ac:dyDescent="0.25">
      <c r="A717" s="9">
        <f>Gmden!A716</f>
        <v>31843</v>
      </c>
      <c r="B717" s="9">
        <f t="shared" si="55"/>
        <v>3</v>
      </c>
      <c r="C717" s="9">
        <f t="shared" si="56"/>
        <v>0</v>
      </c>
      <c r="D717" s="7" t="str">
        <f>Gmden!D716</f>
        <v>Warth</v>
      </c>
      <c r="E717" s="8">
        <f>Gmden!E716</f>
        <v>1504</v>
      </c>
      <c r="F717" s="40">
        <f>Gmden!N716</f>
        <v>0</v>
      </c>
      <c r="G717" s="8">
        <f t="shared" si="57"/>
        <v>0</v>
      </c>
      <c r="H717" s="25">
        <f>ROUND(Anteile!$B$29/'Abs3'!$G$2107*'Abs3'!G717,0)</f>
        <v>0</v>
      </c>
      <c r="I717" s="40">
        <f>Gmden!O716</f>
        <v>0</v>
      </c>
      <c r="J717" s="8">
        <f t="shared" si="58"/>
        <v>0</v>
      </c>
      <c r="K717" s="25">
        <f>ROUND(Anteile!$B$30/'Abs3'!$J$2107*'Abs3'!J717,0)</f>
        <v>0</v>
      </c>
      <c r="L717" s="8">
        <f>Gmden!M716</f>
        <v>1487361.547029038</v>
      </c>
      <c r="M717" s="8">
        <f ca="1">IF(AND(E717&gt;10000,Gmden!J716=500,Gmden!K716=500),MAX(0,OFFSET('Fk Abs3'!$E$7,'Abs3'!C717,0)*0.95*E717-L717),0)</f>
        <v>0</v>
      </c>
      <c r="N717" s="25">
        <f ca="1">ROUND(Anteile!$B$31/'Abs3'!$M$2107*'Abs3'!M717,0)</f>
        <v>0</v>
      </c>
      <c r="O717" s="27"/>
      <c r="P717" s="25">
        <f t="shared" ca="1" si="59"/>
        <v>0</v>
      </c>
    </row>
    <row r="718" spans="1:16" x14ac:dyDescent="0.25">
      <c r="A718" s="9">
        <f>Gmden!A717</f>
        <v>31844</v>
      </c>
      <c r="B718" s="9">
        <f t="shared" si="55"/>
        <v>3</v>
      </c>
      <c r="C718" s="9">
        <f t="shared" si="56"/>
        <v>0</v>
      </c>
      <c r="D718" s="7" t="str">
        <f>Gmden!D717</f>
        <v>Wartmannstetten</v>
      </c>
      <c r="E718" s="8">
        <f>Gmden!E717</f>
        <v>1588</v>
      </c>
      <c r="F718" s="40">
        <f>Gmden!N717</f>
        <v>0</v>
      </c>
      <c r="G718" s="8">
        <f t="shared" si="57"/>
        <v>0</v>
      </c>
      <c r="H718" s="25">
        <f>ROUND(Anteile!$B$29/'Abs3'!$G$2107*'Abs3'!G718,0)</f>
        <v>0</v>
      </c>
      <c r="I718" s="40">
        <f>Gmden!O717</f>
        <v>0</v>
      </c>
      <c r="J718" s="8">
        <f t="shared" si="58"/>
        <v>0</v>
      </c>
      <c r="K718" s="25">
        <f>ROUND(Anteile!$B$30/'Abs3'!$J$2107*'Abs3'!J718,0)</f>
        <v>0</v>
      </c>
      <c r="L718" s="8">
        <f>Gmden!M717</f>
        <v>1341167.6440940874</v>
      </c>
      <c r="M718" s="8">
        <f ca="1">IF(AND(E718&gt;10000,Gmden!J717=500,Gmden!K717=500),MAX(0,OFFSET('Fk Abs3'!$E$7,'Abs3'!C718,0)*0.95*E718-L718),0)</f>
        <v>0</v>
      </c>
      <c r="N718" s="25">
        <f ca="1">ROUND(Anteile!$B$31/'Abs3'!$M$2107*'Abs3'!M718,0)</f>
        <v>0</v>
      </c>
      <c r="O718" s="27"/>
      <c r="P718" s="25">
        <f t="shared" ca="1" si="59"/>
        <v>0</v>
      </c>
    </row>
    <row r="719" spans="1:16" x14ac:dyDescent="0.25">
      <c r="A719" s="9">
        <f>Gmden!A718</f>
        <v>31845</v>
      </c>
      <c r="B719" s="9">
        <f t="shared" si="55"/>
        <v>3</v>
      </c>
      <c r="C719" s="9">
        <f t="shared" si="56"/>
        <v>0</v>
      </c>
      <c r="D719" s="7" t="str">
        <f>Gmden!D718</f>
        <v>Willendorf</v>
      </c>
      <c r="E719" s="8">
        <f>Gmden!E718</f>
        <v>933</v>
      </c>
      <c r="F719" s="40">
        <f>Gmden!N718</f>
        <v>0</v>
      </c>
      <c r="G719" s="8">
        <f t="shared" si="57"/>
        <v>0</v>
      </c>
      <c r="H719" s="25">
        <f>ROUND(Anteile!$B$29/'Abs3'!$G$2107*'Abs3'!G719,0)</f>
        <v>0</v>
      </c>
      <c r="I719" s="40">
        <f>Gmden!O718</f>
        <v>0</v>
      </c>
      <c r="J719" s="8">
        <f t="shared" si="58"/>
        <v>0</v>
      </c>
      <c r="K719" s="25">
        <f>ROUND(Anteile!$B$30/'Abs3'!$J$2107*'Abs3'!J719,0)</f>
        <v>0</v>
      </c>
      <c r="L719" s="8">
        <f>Gmden!M718</f>
        <v>841375.80321825843</v>
      </c>
      <c r="M719" s="8">
        <f ca="1">IF(AND(E719&gt;10000,Gmden!J718=500,Gmden!K718=500),MAX(0,OFFSET('Fk Abs3'!$E$7,'Abs3'!C719,0)*0.95*E719-L719),0)</f>
        <v>0</v>
      </c>
      <c r="N719" s="25">
        <f ca="1">ROUND(Anteile!$B$31/'Abs3'!$M$2107*'Abs3'!M719,0)</f>
        <v>0</v>
      </c>
      <c r="O719" s="27"/>
      <c r="P719" s="25">
        <f t="shared" ca="1" si="59"/>
        <v>0</v>
      </c>
    </row>
    <row r="720" spans="1:16" x14ac:dyDescent="0.25">
      <c r="A720" s="9">
        <f>Gmden!A719</f>
        <v>31846</v>
      </c>
      <c r="B720" s="9">
        <f t="shared" si="55"/>
        <v>3</v>
      </c>
      <c r="C720" s="9">
        <f t="shared" si="56"/>
        <v>0</v>
      </c>
      <c r="D720" s="7" t="str">
        <f>Gmden!D719</f>
        <v>Wimpassing im Schwarzatale</v>
      </c>
      <c r="E720" s="8">
        <f>Gmden!E719</f>
        <v>1635</v>
      </c>
      <c r="F720" s="40">
        <f>Gmden!N719</f>
        <v>0</v>
      </c>
      <c r="G720" s="8">
        <f t="shared" si="57"/>
        <v>0</v>
      </c>
      <c r="H720" s="25">
        <f>ROUND(Anteile!$B$29/'Abs3'!$G$2107*'Abs3'!G720,0)</f>
        <v>0</v>
      </c>
      <c r="I720" s="40">
        <f>Gmden!O719</f>
        <v>0</v>
      </c>
      <c r="J720" s="8">
        <f t="shared" si="58"/>
        <v>0</v>
      </c>
      <c r="K720" s="25">
        <f>ROUND(Anteile!$B$30/'Abs3'!$J$2107*'Abs3'!J720,0)</f>
        <v>0</v>
      </c>
      <c r="L720" s="8">
        <f>Gmden!M719</f>
        <v>2829615.096772491</v>
      </c>
      <c r="M720" s="8">
        <f ca="1">IF(AND(E720&gt;10000,Gmden!J719=500,Gmden!K719=500),MAX(0,OFFSET('Fk Abs3'!$E$7,'Abs3'!C720,0)*0.95*E720-L720),0)</f>
        <v>0</v>
      </c>
      <c r="N720" s="25">
        <f ca="1">ROUND(Anteile!$B$31/'Abs3'!$M$2107*'Abs3'!M720,0)</f>
        <v>0</v>
      </c>
      <c r="O720" s="27"/>
      <c r="P720" s="25">
        <f t="shared" ca="1" si="59"/>
        <v>0</v>
      </c>
    </row>
    <row r="721" spans="1:16" x14ac:dyDescent="0.25">
      <c r="A721" s="9">
        <f>Gmden!A720</f>
        <v>31847</v>
      </c>
      <c r="B721" s="9">
        <f t="shared" si="55"/>
        <v>3</v>
      </c>
      <c r="C721" s="9">
        <f t="shared" si="56"/>
        <v>0</v>
      </c>
      <c r="D721" s="7" t="str">
        <f>Gmden!D720</f>
        <v>Würflach</v>
      </c>
      <c r="E721" s="8">
        <f>Gmden!E720</f>
        <v>1545</v>
      </c>
      <c r="F721" s="40">
        <f>Gmden!N720</f>
        <v>0</v>
      </c>
      <c r="G721" s="8">
        <f t="shared" si="57"/>
        <v>0</v>
      </c>
      <c r="H721" s="25">
        <f>ROUND(Anteile!$B$29/'Abs3'!$G$2107*'Abs3'!G721,0)</f>
        <v>0</v>
      </c>
      <c r="I721" s="40">
        <f>Gmden!O720</f>
        <v>0</v>
      </c>
      <c r="J721" s="8">
        <f t="shared" si="58"/>
        <v>0</v>
      </c>
      <c r="K721" s="25">
        <f>ROUND(Anteile!$B$30/'Abs3'!$J$2107*'Abs3'!J721,0)</f>
        <v>0</v>
      </c>
      <c r="L721" s="8">
        <f>Gmden!M720</f>
        <v>1328845.0225053513</v>
      </c>
      <c r="M721" s="8">
        <f ca="1">IF(AND(E721&gt;10000,Gmden!J720=500,Gmden!K720=500),MAX(0,OFFSET('Fk Abs3'!$E$7,'Abs3'!C721,0)*0.95*E721-L721),0)</f>
        <v>0</v>
      </c>
      <c r="N721" s="25">
        <f ca="1">ROUND(Anteile!$B$31/'Abs3'!$M$2107*'Abs3'!M721,0)</f>
        <v>0</v>
      </c>
      <c r="O721" s="27"/>
      <c r="P721" s="25">
        <f t="shared" ca="1" si="59"/>
        <v>0</v>
      </c>
    </row>
    <row r="722" spans="1:16" x14ac:dyDescent="0.25">
      <c r="A722" s="9">
        <f>Gmden!A721</f>
        <v>31848</v>
      </c>
      <c r="B722" s="9">
        <f t="shared" si="55"/>
        <v>3</v>
      </c>
      <c r="C722" s="9">
        <f t="shared" si="56"/>
        <v>0</v>
      </c>
      <c r="D722" s="7" t="str">
        <f>Gmden!D721</f>
        <v>Zöbern</v>
      </c>
      <c r="E722" s="8">
        <f>Gmden!E721</f>
        <v>1387</v>
      </c>
      <c r="F722" s="40">
        <f>Gmden!N721</f>
        <v>0</v>
      </c>
      <c r="G722" s="8">
        <f t="shared" si="57"/>
        <v>0</v>
      </c>
      <c r="H722" s="25">
        <f>ROUND(Anteile!$B$29/'Abs3'!$G$2107*'Abs3'!G722,0)</f>
        <v>0</v>
      </c>
      <c r="I722" s="40">
        <f>Gmden!O721</f>
        <v>0</v>
      </c>
      <c r="J722" s="8">
        <f t="shared" si="58"/>
        <v>0</v>
      </c>
      <c r="K722" s="25">
        <f>ROUND(Anteile!$B$30/'Abs3'!$J$2107*'Abs3'!J722,0)</f>
        <v>0</v>
      </c>
      <c r="L722" s="8">
        <f>Gmden!M721</f>
        <v>1333214.1752819351</v>
      </c>
      <c r="M722" s="8">
        <f ca="1">IF(AND(E722&gt;10000,Gmden!J721=500,Gmden!K721=500),MAX(0,OFFSET('Fk Abs3'!$E$7,'Abs3'!C722,0)*0.95*E722-L722),0)</f>
        <v>0</v>
      </c>
      <c r="N722" s="25">
        <f ca="1">ROUND(Anteile!$B$31/'Abs3'!$M$2107*'Abs3'!M722,0)</f>
        <v>0</v>
      </c>
      <c r="O722" s="27"/>
      <c r="P722" s="25">
        <f t="shared" ca="1" si="59"/>
        <v>0</v>
      </c>
    </row>
    <row r="723" spans="1:16" x14ac:dyDescent="0.25">
      <c r="A723" s="9">
        <f>Gmden!A722</f>
        <v>31849</v>
      </c>
      <c r="B723" s="9">
        <f t="shared" si="55"/>
        <v>3</v>
      </c>
      <c r="C723" s="9">
        <f t="shared" si="56"/>
        <v>0</v>
      </c>
      <c r="D723" s="7" t="str">
        <f>Gmden!D722</f>
        <v>Höflein an der Hohen Wand</v>
      </c>
      <c r="E723" s="8">
        <f>Gmden!E722</f>
        <v>914</v>
      </c>
      <c r="F723" s="40">
        <f>Gmden!N722</f>
        <v>0</v>
      </c>
      <c r="G723" s="8">
        <f t="shared" si="57"/>
        <v>0</v>
      </c>
      <c r="H723" s="25">
        <f>ROUND(Anteile!$B$29/'Abs3'!$G$2107*'Abs3'!G723,0)</f>
        <v>0</v>
      </c>
      <c r="I723" s="40">
        <f>Gmden!O722</f>
        <v>0</v>
      </c>
      <c r="J723" s="8">
        <f t="shared" si="58"/>
        <v>0</v>
      </c>
      <c r="K723" s="25">
        <f>ROUND(Anteile!$B$30/'Abs3'!$J$2107*'Abs3'!J723,0)</f>
        <v>0</v>
      </c>
      <c r="L723" s="8">
        <f>Gmden!M722</f>
        <v>789693.49335037172</v>
      </c>
      <c r="M723" s="8">
        <f ca="1">IF(AND(E723&gt;10000,Gmden!J722=500,Gmden!K722=500),MAX(0,OFFSET('Fk Abs3'!$E$7,'Abs3'!C723,0)*0.95*E723-L723),0)</f>
        <v>0</v>
      </c>
      <c r="N723" s="25">
        <f ca="1">ROUND(Anteile!$B$31/'Abs3'!$M$2107*'Abs3'!M723,0)</f>
        <v>0</v>
      </c>
      <c r="O723" s="27"/>
      <c r="P723" s="25">
        <f t="shared" ca="1" si="59"/>
        <v>0</v>
      </c>
    </row>
    <row r="724" spans="1:16" x14ac:dyDescent="0.25">
      <c r="A724" s="9">
        <f>Gmden!A723</f>
        <v>31901</v>
      </c>
      <c r="B724" s="9">
        <f t="shared" si="55"/>
        <v>3</v>
      </c>
      <c r="C724" s="9">
        <f t="shared" si="56"/>
        <v>0</v>
      </c>
      <c r="D724" s="7" t="str">
        <f>Gmden!D723</f>
        <v>Altlengbach</v>
      </c>
      <c r="E724" s="8">
        <f>Gmden!E723</f>
        <v>2763</v>
      </c>
      <c r="F724" s="40">
        <f>Gmden!N723</f>
        <v>0</v>
      </c>
      <c r="G724" s="8">
        <f t="shared" si="57"/>
        <v>0</v>
      </c>
      <c r="H724" s="25">
        <f>ROUND(Anteile!$B$29/'Abs3'!$G$2107*'Abs3'!G724,0)</f>
        <v>0</v>
      </c>
      <c r="I724" s="40">
        <f>Gmden!O723</f>
        <v>0</v>
      </c>
      <c r="J724" s="8">
        <f t="shared" si="58"/>
        <v>0</v>
      </c>
      <c r="K724" s="25">
        <f>ROUND(Anteile!$B$30/'Abs3'!$J$2107*'Abs3'!J724,0)</f>
        <v>0</v>
      </c>
      <c r="L724" s="8">
        <f>Gmden!M723</f>
        <v>2886511.4614845491</v>
      </c>
      <c r="M724" s="8">
        <f ca="1">IF(AND(E724&gt;10000,Gmden!J723=500,Gmden!K723=500),MAX(0,OFFSET('Fk Abs3'!$E$7,'Abs3'!C724,0)*0.95*E724-L724),0)</f>
        <v>0</v>
      </c>
      <c r="N724" s="25">
        <f ca="1">ROUND(Anteile!$B$31/'Abs3'!$M$2107*'Abs3'!M724,0)</f>
        <v>0</v>
      </c>
      <c r="O724" s="27"/>
      <c r="P724" s="25">
        <f t="shared" ca="1" si="59"/>
        <v>0</v>
      </c>
    </row>
    <row r="725" spans="1:16" x14ac:dyDescent="0.25">
      <c r="A725" s="9">
        <f>Gmden!A724</f>
        <v>31902</v>
      </c>
      <c r="B725" s="9">
        <f t="shared" si="55"/>
        <v>3</v>
      </c>
      <c r="C725" s="9">
        <f t="shared" si="56"/>
        <v>0</v>
      </c>
      <c r="D725" s="7" t="str">
        <f>Gmden!D724</f>
        <v>Asperhofen</v>
      </c>
      <c r="E725" s="8">
        <f>Gmden!E724</f>
        <v>2215</v>
      </c>
      <c r="F725" s="40">
        <f>Gmden!N724</f>
        <v>0</v>
      </c>
      <c r="G725" s="8">
        <f t="shared" si="57"/>
        <v>0</v>
      </c>
      <c r="H725" s="25">
        <f>ROUND(Anteile!$B$29/'Abs3'!$G$2107*'Abs3'!G725,0)</f>
        <v>0</v>
      </c>
      <c r="I725" s="40">
        <f>Gmden!O724</f>
        <v>0</v>
      </c>
      <c r="J725" s="8">
        <f t="shared" si="58"/>
        <v>0</v>
      </c>
      <c r="K725" s="25">
        <f>ROUND(Anteile!$B$30/'Abs3'!$J$2107*'Abs3'!J725,0)</f>
        <v>0</v>
      </c>
      <c r="L725" s="8">
        <f>Gmden!M724</f>
        <v>2141353.9197246199</v>
      </c>
      <c r="M725" s="8">
        <f ca="1">IF(AND(E725&gt;10000,Gmden!J724=500,Gmden!K724=500),MAX(0,OFFSET('Fk Abs3'!$E$7,'Abs3'!C725,0)*0.95*E725-L725),0)</f>
        <v>0</v>
      </c>
      <c r="N725" s="25">
        <f ca="1">ROUND(Anteile!$B$31/'Abs3'!$M$2107*'Abs3'!M725,0)</f>
        <v>0</v>
      </c>
      <c r="O725" s="27"/>
      <c r="P725" s="25">
        <f t="shared" ca="1" si="59"/>
        <v>0</v>
      </c>
    </row>
    <row r="726" spans="1:16" x14ac:dyDescent="0.25">
      <c r="A726" s="9">
        <f>Gmden!A725</f>
        <v>31903</v>
      </c>
      <c r="B726" s="9">
        <f t="shared" si="55"/>
        <v>3</v>
      </c>
      <c r="C726" s="9">
        <f t="shared" si="56"/>
        <v>0</v>
      </c>
      <c r="D726" s="7" t="str">
        <f>Gmden!D725</f>
        <v>Böheimkirchen</v>
      </c>
      <c r="E726" s="8">
        <f>Gmden!E725</f>
        <v>4906</v>
      </c>
      <c r="F726" s="40">
        <f>Gmden!N725</f>
        <v>0</v>
      </c>
      <c r="G726" s="8">
        <f t="shared" si="57"/>
        <v>0</v>
      </c>
      <c r="H726" s="25">
        <f>ROUND(Anteile!$B$29/'Abs3'!$G$2107*'Abs3'!G726,0)</f>
        <v>0</v>
      </c>
      <c r="I726" s="40">
        <f>Gmden!O725</f>
        <v>0</v>
      </c>
      <c r="J726" s="8">
        <f t="shared" si="58"/>
        <v>0</v>
      </c>
      <c r="K726" s="25">
        <f>ROUND(Anteile!$B$30/'Abs3'!$J$2107*'Abs3'!J726,0)</f>
        <v>0</v>
      </c>
      <c r="L726" s="8">
        <f>Gmden!M725</f>
        <v>6549381.3239580076</v>
      </c>
      <c r="M726" s="8">
        <f ca="1">IF(AND(E726&gt;10000,Gmden!J725=500,Gmden!K725=500),MAX(0,OFFSET('Fk Abs3'!$E$7,'Abs3'!C726,0)*0.95*E726-L726),0)</f>
        <v>0</v>
      </c>
      <c r="N726" s="25">
        <f ca="1">ROUND(Anteile!$B$31/'Abs3'!$M$2107*'Abs3'!M726,0)</f>
        <v>0</v>
      </c>
      <c r="O726" s="27"/>
      <c r="P726" s="25">
        <f t="shared" ca="1" si="59"/>
        <v>0</v>
      </c>
    </row>
    <row r="727" spans="1:16" x14ac:dyDescent="0.25">
      <c r="A727" s="9">
        <f>Gmden!A726</f>
        <v>31904</v>
      </c>
      <c r="B727" s="9">
        <f t="shared" si="55"/>
        <v>3</v>
      </c>
      <c r="C727" s="9">
        <f t="shared" si="56"/>
        <v>0</v>
      </c>
      <c r="D727" s="7" t="str">
        <f>Gmden!D726</f>
        <v>Brand-Laaben</v>
      </c>
      <c r="E727" s="8">
        <f>Gmden!E726</f>
        <v>1196</v>
      </c>
      <c r="F727" s="40">
        <f>Gmden!N726</f>
        <v>0</v>
      </c>
      <c r="G727" s="8">
        <f t="shared" si="57"/>
        <v>0</v>
      </c>
      <c r="H727" s="25">
        <f>ROUND(Anteile!$B$29/'Abs3'!$G$2107*'Abs3'!G727,0)</f>
        <v>0</v>
      </c>
      <c r="I727" s="40">
        <f>Gmden!O726</f>
        <v>0</v>
      </c>
      <c r="J727" s="8">
        <f t="shared" si="58"/>
        <v>0</v>
      </c>
      <c r="K727" s="25">
        <f>ROUND(Anteile!$B$30/'Abs3'!$J$2107*'Abs3'!J727,0)</f>
        <v>0</v>
      </c>
      <c r="L727" s="8">
        <f>Gmden!M726</f>
        <v>1086277.9453955088</v>
      </c>
      <c r="M727" s="8">
        <f ca="1">IF(AND(E727&gt;10000,Gmden!J726=500,Gmden!K726=500),MAX(0,OFFSET('Fk Abs3'!$E$7,'Abs3'!C727,0)*0.95*E727-L727),0)</f>
        <v>0</v>
      </c>
      <c r="N727" s="25">
        <f ca="1">ROUND(Anteile!$B$31/'Abs3'!$M$2107*'Abs3'!M727,0)</f>
        <v>0</v>
      </c>
      <c r="O727" s="27"/>
      <c r="P727" s="25">
        <f t="shared" ca="1" si="59"/>
        <v>0</v>
      </c>
    </row>
    <row r="728" spans="1:16" x14ac:dyDescent="0.25">
      <c r="A728" s="9">
        <f>Gmden!A727</f>
        <v>31905</v>
      </c>
      <c r="B728" s="9">
        <f t="shared" si="55"/>
        <v>3</v>
      </c>
      <c r="C728" s="9">
        <f t="shared" si="56"/>
        <v>0</v>
      </c>
      <c r="D728" s="7" t="str">
        <f>Gmden!D727</f>
        <v>Eichgraben</v>
      </c>
      <c r="E728" s="8">
        <f>Gmden!E727</f>
        <v>4474</v>
      </c>
      <c r="F728" s="40">
        <f>Gmden!N727</f>
        <v>0</v>
      </c>
      <c r="G728" s="8">
        <f t="shared" si="57"/>
        <v>0</v>
      </c>
      <c r="H728" s="25">
        <f>ROUND(Anteile!$B$29/'Abs3'!$G$2107*'Abs3'!G728,0)</f>
        <v>0</v>
      </c>
      <c r="I728" s="40">
        <f>Gmden!O727</f>
        <v>0</v>
      </c>
      <c r="J728" s="8">
        <f t="shared" si="58"/>
        <v>0</v>
      </c>
      <c r="K728" s="25">
        <f>ROUND(Anteile!$B$30/'Abs3'!$J$2107*'Abs3'!J728,0)</f>
        <v>0</v>
      </c>
      <c r="L728" s="8">
        <f>Gmden!M727</f>
        <v>4030740.98551434</v>
      </c>
      <c r="M728" s="8">
        <f ca="1">IF(AND(E728&gt;10000,Gmden!J727=500,Gmden!K727=500),MAX(0,OFFSET('Fk Abs3'!$E$7,'Abs3'!C728,0)*0.95*E728-L728),0)</f>
        <v>0</v>
      </c>
      <c r="N728" s="25">
        <f ca="1">ROUND(Anteile!$B$31/'Abs3'!$M$2107*'Abs3'!M728,0)</f>
        <v>0</v>
      </c>
      <c r="O728" s="27"/>
      <c r="P728" s="25">
        <f t="shared" ca="1" si="59"/>
        <v>0</v>
      </c>
    </row>
    <row r="729" spans="1:16" x14ac:dyDescent="0.25">
      <c r="A729" s="9">
        <f>Gmden!A728</f>
        <v>31906</v>
      </c>
      <c r="B729" s="9">
        <f t="shared" si="55"/>
        <v>3</v>
      </c>
      <c r="C729" s="9">
        <f t="shared" si="56"/>
        <v>0</v>
      </c>
      <c r="D729" s="7" t="str">
        <f>Gmden!D728</f>
        <v>Frankenfels</v>
      </c>
      <c r="E729" s="8">
        <f>Gmden!E728</f>
        <v>2035</v>
      </c>
      <c r="F729" s="40">
        <f>Gmden!N728</f>
        <v>0</v>
      </c>
      <c r="G729" s="8">
        <f t="shared" si="57"/>
        <v>0</v>
      </c>
      <c r="H729" s="25">
        <f>ROUND(Anteile!$B$29/'Abs3'!$G$2107*'Abs3'!G729,0)</f>
        <v>0</v>
      </c>
      <c r="I729" s="40">
        <f>Gmden!O728</f>
        <v>0</v>
      </c>
      <c r="J729" s="8">
        <f t="shared" si="58"/>
        <v>0</v>
      </c>
      <c r="K729" s="25">
        <f>ROUND(Anteile!$B$30/'Abs3'!$J$2107*'Abs3'!J729,0)</f>
        <v>0</v>
      </c>
      <c r="L729" s="8">
        <f>Gmden!M728</f>
        <v>1805259.9553005642</v>
      </c>
      <c r="M729" s="8">
        <f ca="1">IF(AND(E729&gt;10000,Gmden!J728=500,Gmden!K728=500),MAX(0,OFFSET('Fk Abs3'!$E$7,'Abs3'!C729,0)*0.95*E729-L729),0)</f>
        <v>0</v>
      </c>
      <c r="N729" s="25">
        <f ca="1">ROUND(Anteile!$B$31/'Abs3'!$M$2107*'Abs3'!M729,0)</f>
        <v>0</v>
      </c>
      <c r="O729" s="27"/>
      <c r="P729" s="25">
        <f t="shared" ca="1" si="59"/>
        <v>0</v>
      </c>
    </row>
    <row r="730" spans="1:16" x14ac:dyDescent="0.25">
      <c r="A730" s="9">
        <f>Gmden!A729</f>
        <v>31907</v>
      </c>
      <c r="B730" s="9">
        <f t="shared" si="55"/>
        <v>3</v>
      </c>
      <c r="C730" s="9">
        <f t="shared" si="56"/>
        <v>0</v>
      </c>
      <c r="D730" s="7" t="str">
        <f>Gmden!D729</f>
        <v>Gerersdorf</v>
      </c>
      <c r="E730" s="8">
        <f>Gmden!E729</f>
        <v>917</v>
      </c>
      <c r="F730" s="40">
        <f>Gmden!N729</f>
        <v>0</v>
      </c>
      <c r="G730" s="8">
        <f t="shared" si="57"/>
        <v>0</v>
      </c>
      <c r="H730" s="25">
        <f>ROUND(Anteile!$B$29/'Abs3'!$G$2107*'Abs3'!G730,0)</f>
        <v>0</v>
      </c>
      <c r="I730" s="40">
        <f>Gmden!O729</f>
        <v>0</v>
      </c>
      <c r="J730" s="8">
        <f t="shared" si="58"/>
        <v>0</v>
      </c>
      <c r="K730" s="25">
        <f>ROUND(Anteile!$B$30/'Abs3'!$J$2107*'Abs3'!J730,0)</f>
        <v>0</v>
      </c>
      <c r="L730" s="8">
        <f>Gmden!M729</f>
        <v>1068549.9476714791</v>
      </c>
      <c r="M730" s="8">
        <f ca="1">IF(AND(E730&gt;10000,Gmden!J729=500,Gmden!K729=500),MAX(0,OFFSET('Fk Abs3'!$E$7,'Abs3'!C730,0)*0.95*E730-L730),0)</f>
        <v>0</v>
      </c>
      <c r="N730" s="25">
        <f ca="1">ROUND(Anteile!$B$31/'Abs3'!$M$2107*'Abs3'!M730,0)</f>
        <v>0</v>
      </c>
      <c r="O730" s="27"/>
      <c r="P730" s="25">
        <f t="shared" ca="1" si="59"/>
        <v>0</v>
      </c>
    </row>
    <row r="731" spans="1:16" x14ac:dyDescent="0.25">
      <c r="A731" s="9">
        <f>Gmden!A730</f>
        <v>31909</v>
      </c>
      <c r="B731" s="9">
        <f t="shared" si="55"/>
        <v>3</v>
      </c>
      <c r="C731" s="9">
        <f t="shared" si="56"/>
        <v>0</v>
      </c>
      <c r="D731" s="7" t="str">
        <f>Gmden!D730</f>
        <v>Hofstetten-Grünau</v>
      </c>
      <c r="E731" s="8">
        <f>Gmden!E730</f>
        <v>2604</v>
      </c>
      <c r="F731" s="40">
        <f>Gmden!N730</f>
        <v>0</v>
      </c>
      <c r="G731" s="8">
        <f t="shared" si="57"/>
        <v>0</v>
      </c>
      <c r="H731" s="25">
        <f>ROUND(Anteile!$B$29/'Abs3'!$G$2107*'Abs3'!G731,0)</f>
        <v>0</v>
      </c>
      <c r="I731" s="40">
        <f>Gmden!O730</f>
        <v>0</v>
      </c>
      <c r="J731" s="8">
        <f t="shared" si="58"/>
        <v>0</v>
      </c>
      <c r="K731" s="25">
        <f>ROUND(Anteile!$B$30/'Abs3'!$J$2107*'Abs3'!J731,0)</f>
        <v>0</v>
      </c>
      <c r="L731" s="8">
        <f>Gmden!M730</f>
        <v>2335960.2986067235</v>
      </c>
      <c r="M731" s="8">
        <f ca="1">IF(AND(E731&gt;10000,Gmden!J730=500,Gmden!K730=500),MAX(0,OFFSET('Fk Abs3'!$E$7,'Abs3'!C731,0)*0.95*E731-L731),0)</f>
        <v>0</v>
      </c>
      <c r="N731" s="25">
        <f ca="1">ROUND(Anteile!$B$31/'Abs3'!$M$2107*'Abs3'!M731,0)</f>
        <v>0</v>
      </c>
      <c r="O731" s="27"/>
      <c r="P731" s="25">
        <f t="shared" ca="1" si="59"/>
        <v>0</v>
      </c>
    </row>
    <row r="732" spans="1:16" x14ac:dyDescent="0.25">
      <c r="A732" s="9">
        <f>Gmden!A731</f>
        <v>31910</v>
      </c>
      <c r="B732" s="9">
        <f t="shared" si="55"/>
        <v>3</v>
      </c>
      <c r="C732" s="9">
        <f t="shared" si="56"/>
        <v>0</v>
      </c>
      <c r="D732" s="7" t="str">
        <f>Gmden!D731</f>
        <v>Hafnerbach</v>
      </c>
      <c r="E732" s="8">
        <f>Gmden!E731</f>
        <v>1571</v>
      </c>
      <c r="F732" s="40">
        <f>Gmden!N731</f>
        <v>0</v>
      </c>
      <c r="G732" s="8">
        <f t="shared" si="57"/>
        <v>0</v>
      </c>
      <c r="H732" s="25">
        <f>ROUND(Anteile!$B$29/'Abs3'!$G$2107*'Abs3'!G732,0)</f>
        <v>0</v>
      </c>
      <c r="I732" s="40">
        <f>Gmden!O731</f>
        <v>0</v>
      </c>
      <c r="J732" s="8">
        <f t="shared" si="58"/>
        <v>0</v>
      </c>
      <c r="K732" s="25">
        <f>ROUND(Anteile!$B$30/'Abs3'!$J$2107*'Abs3'!J732,0)</f>
        <v>0</v>
      </c>
      <c r="L732" s="8">
        <f>Gmden!M731</f>
        <v>1410331.8703232254</v>
      </c>
      <c r="M732" s="8">
        <f ca="1">IF(AND(E732&gt;10000,Gmden!J731=500,Gmden!K731=500),MAX(0,OFFSET('Fk Abs3'!$E$7,'Abs3'!C732,0)*0.95*E732-L732),0)</f>
        <v>0</v>
      </c>
      <c r="N732" s="25">
        <f ca="1">ROUND(Anteile!$B$31/'Abs3'!$M$2107*'Abs3'!M732,0)</f>
        <v>0</v>
      </c>
      <c r="O732" s="27"/>
      <c r="P732" s="25">
        <f t="shared" ca="1" si="59"/>
        <v>0</v>
      </c>
    </row>
    <row r="733" spans="1:16" x14ac:dyDescent="0.25">
      <c r="A733" s="9">
        <f>Gmden!A732</f>
        <v>31911</v>
      </c>
      <c r="B733" s="9">
        <f t="shared" si="55"/>
        <v>3</v>
      </c>
      <c r="C733" s="9">
        <f t="shared" si="56"/>
        <v>0</v>
      </c>
      <c r="D733" s="7" t="str">
        <f>Gmden!D732</f>
        <v>Haunoldstein</v>
      </c>
      <c r="E733" s="8">
        <f>Gmden!E732</f>
        <v>1123</v>
      </c>
      <c r="F733" s="40">
        <f>Gmden!N732</f>
        <v>0</v>
      </c>
      <c r="G733" s="8">
        <f t="shared" si="57"/>
        <v>0</v>
      </c>
      <c r="H733" s="25">
        <f>ROUND(Anteile!$B$29/'Abs3'!$G$2107*'Abs3'!G733,0)</f>
        <v>0</v>
      </c>
      <c r="I733" s="40">
        <f>Gmden!O732</f>
        <v>0</v>
      </c>
      <c r="J733" s="8">
        <f t="shared" si="58"/>
        <v>0</v>
      </c>
      <c r="K733" s="25">
        <f>ROUND(Anteile!$B$30/'Abs3'!$J$2107*'Abs3'!J733,0)</f>
        <v>0</v>
      </c>
      <c r="L733" s="8">
        <f>Gmden!M732</f>
        <v>981467.35941624118</v>
      </c>
      <c r="M733" s="8">
        <f ca="1">IF(AND(E733&gt;10000,Gmden!J732=500,Gmden!K732=500),MAX(0,OFFSET('Fk Abs3'!$E$7,'Abs3'!C733,0)*0.95*E733-L733),0)</f>
        <v>0</v>
      </c>
      <c r="N733" s="25">
        <f ca="1">ROUND(Anteile!$B$31/'Abs3'!$M$2107*'Abs3'!M733,0)</f>
        <v>0</v>
      </c>
      <c r="O733" s="27"/>
      <c r="P733" s="25">
        <f t="shared" ca="1" si="59"/>
        <v>0</v>
      </c>
    </row>
    <row r="734" spans="1:16" x14ac:dyDescent="0.25">
      <c r="A734" s="9">
        <f>Gmden!A733</f>
        <v>31912</v>
      </c>
      <c r="B734" s="9">
        <f t="shared" si="55"/>
        <v>3</v>
      </c>
      <c r="C734" s="9">
        <f t="shared" si="56"/>
        <v>0</v>
      </c>
      <c r="D734" s="7" t="str">
        <f>Gmden!D733</f>
        <v>Herzogenburg</v>
      </c>
      <c r="E734" s="8">
        <f>Gmden!E733</f>
        <v>7708</v>
      </c>
      <c r="F734" s="40">
        <f>Gmden!N733</f>
        <v>0</v>
      </c>
      <c r="G734" s="8">
        <f t="shared" si="57"/>
        <v>0</v>
      </c>
      <c r="H734" s="25">
        <f>ROUND(Anteile!$B$29/'Abs3'!$G$2107*'Abs3'!G734,0)</f>
        <v>0</v>
      </c>
      <c r="I734" s="40">
        <f>Gmden!O733</f>
        <v>0</v>
      </c>
      <c r="J734" s="8">
        <f t="shared" si="58"/>
        <v>0</v>
      </c>
      <c r="K734" s="25">
        <f>ROUND(Anteile!$B$30/'Abs3'!$J$2107*'Abs3'!J734,0)</f>
        <v>0</v>
      </c>
      <c r="L734" s="8">
        <f>Gmden!M733</f>
        <v>9554788.8798261471</v>
      </c>
      <c r="M734" s="8">
        <f ca="1">IF(AND(E734&gt;10000,Gmden!J733=500,Gmden!K733=500),MAX(0,OFFSET('Fk Abs3'!$E$7,'Abs3'!C734,0)*0.95*E734-L734),0)</f>
        <v>0</v>
      </c>
      <c r="N734" s="25">
        <f ca="1">ROUND(Anteile!$B$31/'Abs3'!$M$2107*'Abs3'!M734,0)</f>
        <v>0</v>
      </c>
      <c r="O734" s="27"/>
      <c r="P734" s="25">
        <f t="shared" ca="1" si="59"/>
        <v>0</v>
      </c>
    </row>
    <row r="735" spans="1:16" x14ac:dyDescent="0.25">
      <c r="A735" s="9">
        <f>Gmden!A734</f>
        <v>31913</v>
      </c>
      <c r="B735" s="9">
        <f t="shared" si="55"/>
        <v>3</v>
      </c>
      <c r="C735" s="9">
        <f t="shared" si="56"/>
        <v>0</v>
      </c>
      <c r="D735" s="7" t="str">
        <f>Gmden!D734</f>
        <v>Inzersdorf-Getzersdorf</v>
      </c>
      <c r="E735" s="8">
        <f>Gmden!E734</f>
        <v>1511</v>
      </c>
      <c r="F735" s="40">
        <f>Gmden!N734</f>
        <v>0</v>
      </c>
      <c r="G735" s="8">
        <f t="shared" si="57"/>
        <v>0</v>
      </c>
      <c r="H735" s="25">
        <f>ROUND(Anteile!$B$29/'Abs3'!$G$2107*'Abs3'!G735,0)</f>
        <v>0</v>
      </c>
      <c r="I735" s="40">
        <f>Gmden!O734</f>
        <v>0</v>
      </c>
      <c r="J735" s="8">
        <f t="shared" si="58"/>
        <v>0</v>
      </c>
      <c r="K735" s="25">
        <f>ROUND(Anteile!$B$30/'Abs3'!$J$2107*'Abs3'!J735,0)</f>
        <v>0</v>
      </c>
      <c r="L735" s="8">
        <f>Gmden!M734</f>
        <v>1818337.3259633658</v>
      </c>
      <c r="M735" s="8">
        <f ca="1">IF(AND(E735&gt;10000,Gmden!J734=500,Gmden!K734=500),MAX(0,OFFSET('Fk Abs3'!$E$7,'Abs3'!C735,0)*0.95*E735-L735),0)</f>
        <v>0</v>
      </c>
      <c r="N735" s="25">
        <f ca="1">ROUND(Anteile!$B$31/'Abs3'!$M$2107*'Abs3'!M735,0)</f>
        <v>0</v>
      </c>
      <c r="O735" s="27"/>
      <c r="P735" s="25">
        <f t="shared" ca="1" si="59"/>
        <v>0</v>
      </c>
    </row>
    <row r="736" spans="1:16" x14ac:dyDescent="0.25">
      <c r="A736" s="9">
        <f>Gmden!A735</f>
        <v>31915</v>
      </c>
      <c r="B736" s="9">
        <f t="shared" si="55"/>
        <v>3</v>
      </c>
      <c r="C736" s="9">
        <f t="shared" si="56"/>
        <v>0</v>
      </c>
      <c r="D736" s="7" t="str">
        <f>Gmden!D735</f>
        <v>Kapelln</v>
      </c>
      <c r="E736" s="8">
        <f>Gmden!E735</f>
        <v>1385</v>
      </c>
      <c r="F736" s="40">
        <f>Gmden!N735</f>
        <v>0</v>
      </c>
      <c r="G736" s="8">
        <f t="shared" si="57"/>
        <v>0</v>
      </c>
      <c r="H736" s="25">
        <f>ROUND(Anteile!$B$29/'Abs3'!$G$2107*'Abs3'!G736,0)</f>
        <v>0</v>
      </c>
      <c r="I736" s="40">
        <f>Gmden!O735</f>
        <v>0</v>
      </c>
      <c r="J736" s="8">
        <f t="shared" si="58"/>
        <v>0</v>
      </c>
      <c r="K736" s="25">
        <f>ROUND(Anteile!$B$30/'Abs3'!$J$2107*'Abs3'!J736,0)</f>
        <v>0</v>
      </c>
      <c r="L736" s="8">
        <f>Gmden!M735</f>
        <v>1247749.9028388297</v>
      </c>
      <c r="M736" s="8">
        <f ca="1">IF(AND(E736&gt;10000,Gmden!J735=500,Gmden!K735=500),MAX(0,OFFSET('Fk Abs3'!$E$7,'Abs3'!C736,0)*0.95*E736-L736),0)</f>
        <v>0</v>
      </c>
      <c r="N736" s="25">
        <f ca="1">ROUND(Anteile!$B$31/'Abs3'!$M$2107*'Abs3'!M736,0)</f>
        <v>0</v>
      </c>
      <c r="O736" s="27"/>
      <c r="P736" s="25">
        <f t="shared" ca="1" si="59"/>
        <v>0</v>
      </c>
    </row>
    <row r="737" spans="1:16" x14ac:dyDescent="0.25">
      <c r="A737" s="9">
        <f>Gmden!A736</f>
        <v>31916</v>
      </c>
      <c r="B737" s="9">
        <f t="shared" si="55"/>
        <v>3</v>
      </c>
      <c r="C737" s="9">
        <f t="shared" si="56"/>
        <v>0</v>
      </c>
      <c r="D737" s="7" t="str">
        <f>Gmden!D736</f>
        <v>Karlstetten</v>
      </c>
      <c r="E737" s="8">
        <f>Gmden!E736</f>
        <v>2109</v>
      </c>
      <c r="F737" s="40">
        <f>Gmden!N736</f>
        <v>0</v>
      </c>
      <c r="G737" s="8">
        <f t="shared" si="57"/>
        <v>0</v>
      </c>
      <c r="H737" s="25">
        <f>ROUND(Anteile!$B$29/'Abs3'!$G$2107*'Abs3'!G737,0)</f>
        <v>0</v>
      </c>
      <c r="I737" s="40">
        <f>Gmden!O736</f>
        <v>0</v>
      </c>
      <c r="J737" s="8">
        <f t="shared" si="58"/>
        <v>0</v>
      </c>
      <c r="K737" s="25">
        <f>ROUND(Anteile!$B$30/'Abs3'!$J$2107*'Abs3'!J737,0)</f>
        <v>0</v>
      </c>
      <c r="L737" s="8">
        <f>Gmden!M736</f>
        <v>2099930.6238159863</v>
      </c>
      <c r="M737" s="8">
        <f ca="1">IF(AND(E737&gt;10000,Gmden!J736=500,Gmden!K736=500),MAX(0,OFFSET('Fk Abs3'!$E$7,'Abs3'!C737,0)*0.95*E737-L737),0)</f>
        <v>0</v>
      </c>
      <c r="N737" s="25">
        <f ca="1">ROUND(Anteile!$B$31/'Abs3'!$M$2107*'Abs3'!M737,0)</f>
        <v>0</v>
      </c>
      <c r="O737" s="27"/>
      <c r="P737" s="25">
        <f t="shared" ca="1" si="59"/>
        <v>0</v>
      </c>
    </row>
    <row r="738" spans="1:16" x14ac:dyDescent="0.25">
      <c r="A738" s="9">
        <f>Gmden!A737</f>
        <v>31917</v>
      </c>
      <c r="B738" s="9">
        <f t="shared" si="55"/>
        <v>3</v>
      </c>
      <c r="C738" s="9">
        <f t="shared" si="56"/>
        <v>0</v>
      </c>
      <c r="D738" s="7" t="str">
        <f>Gmden!D737</f>
        <v>Kasten bei Böheimkirchen</v>
      </c>
      <c r="E738" s="8">
        <f>Gmden!E737</f>
        <v>1374</v>
      </c>
      <c r="F738" s="40">
        <f>Gmden!N737</f>
        <v>0</v>
      </c>
      <c r="G738" s="8">
        <f t="shared" si="57"/>
        <v>0</v>
      </c>
      <c r="H738" s="25">
        <f>ROUND(Anteile!$B$29/'Abs3'!$G$2107*'Abs3'!G738,0)</f>
        <v>0</v>
      </c>
      <c r="I738" s="40">
        <f>Gmden!O737</f>
        <v>0</v>
      </c>
      <c r="J738" s="8">
        <f t="shared" si="58"/>
        <v>0</v>
      </c>
      <c r="K738" s="25">
        <f>ROUND(Anteile!$B$30/'Abs3'!$J$2107*'Abs3'!J738,0)</f>
        <v>0</v>
      </c>
      <c r="L738" s="8">
        <f>Gmden!M737</f>
        <v>1261714.9396877794</v>
      </c>
      <c r="M738" s="8">
        <f ca="1">IF(AND(E738&gt;10000,Gmden!J737=500,Gmden!K737=500),MAX(0,OFFSET('Fk Abs3'!$E$7,'Abs3'!C738,0)*0.95*E738-L738),0)</f>
        <v>0</v>
      </c>
      <c r="N738" s="25">
        <f ca="1">ROUND(Anteile!$B$31/'Abs3'!$M$2107*'Abs3'!M738,0)</f>
        <v>0</v>
      </c>
      <c r="O738" s="27"/>
      <c r="P738" s="25">
        <f t="shared" ca="1" si="59"/>
        <v>0</v>
      </c>
    </row>
    <row r="739" spans="1:16" x14ac:dyDescent="0.25">
      <c r="A739" s="9">
        <f>Gmden!A738</f>
        <v>31918</v>
      </c>
      <c r="B739" s="9">
        <f t="shared" si="55"/>
        <v>3</v>
      </c>
      <c r="C739" s="9">
        <f t="shared" si="56"/>
        <v>0</v>
      </c>
      <c r="D739" s="7" t="str">
        <f>Gmden!D738</f>
        <v>Kirchberg an der Pielach</v>
      </c>
      <c r="E739" s="8">
        <f>Gmden!E738</f>
        <v>3137</v>
      </c>
      <c r="F739" s="40">
        <f>Gmden!N738</f>
        <v>0</v>
      </c>
      <c r="G739" s="8">
        <f t="shared" si="57"/>
        <v>0</v>
      </c>
      <c r="H739" s="25">
        <f>ROUND(Anteile!$B$29/'Abs3'!$G$2107*'Abs3'!G739,0)</f>
        <v>0</v>
      </c>
      <c r="I739" s="40">
        <f>Gmden!O738</f>
        <v>0</v>
      </c>
      <c r="J739" s="8">
        <f t="shared" si="58"/>
        <v>0</v>
      </c>
      <c r="K739" s="25">
        <f>ROUND(Anteile!$B$30/'Abs3'!$J$2107*'Abs3'!J739,0)</f>
        <v>0</v>
      </c>
      <c r="L739" s="8">
        <f>Gmden!M738</f>
        <v>3021078.0027739517</v>
      </c>
      <c r="M739" s="8">
        <f ca="1">IF(AND(E739&gt;10000,Gmden!J738=500,Gmden!K738=500),MAX(0,OFFSET('Fk Abs3'!$E$7,'Abs3'!C739,0)*0.95*E739-L739),0)</f>
        <v>0</v>
      </c>
      <c r="N739" s="25">
        <f ca="1">ROUND(Anteile!$B$31/'Abs3'!$M$2107*'Abs3'!M739,0)</f>
        <v>0</v>
      </c>
      <c r="O739" s="27"/>
      <c r="P739" s="25">
        <f t="shared" ca="1" si="59"/>
        <v>0</v>
      </c>
    </row>
    <row r="740" spans="1:16" x14ac:dyDescent="0.25">
      <c r="A740" s="9">
        <f>Gmden!A739</f>
        <v>31919</v>
      </c>
      <c r="B740" s="9">
        <f t="shared" si="55"/>
        <v>3</v>
      </c>
      <c r="C740" s="9">
        <f t="shared" si="56"/>
        <v>0</v>
      </c>
      <c r="D740" s="7" t="str">
        <f>Gmden!D739</f>
        <v>Kirchstetten</v>
      </c>
      <c r="E740" s="8">
        <f>Gmden!E739</f>
        <v>2092</v>
      </c>
      <c r="F740" s="40">
        <f>Gmden!N739</f>
        <v>0</v>
      </c>
      <c r="G740" s="8">
        <f t="shared" si="57"/>
        <v>0</v>
      </c>
      <c r="H740" s="25">
        <f>ROUND(Anteile!$B$29/'Abs3'!$G$2107*'Abs3'!G740,0)</f>
        <v>0</v>
      </c>
      <c r="I740" s="40">
        <f>Gmden!O739</f>
        <v>0</v>
      </c>
      <c r="J740" s="8">
        <f t="shared" si="58"/>
        <v>0</v>
      </c>
      <c r="K740" s="25">
        <f>ROUND(Anteile!$B$30/'Abs3'!$J$2107*'Abs3'!J740,0)</f>
        <v>0</v>
      </c>
      <c r="L740" s="8">
        <f>Gmden!M739</f>
        <v>1945795.0668589959</v>
      </c>
      <c r="M740" s="8">
        <f ca="1">IF(AND(E740&gt;10000,Gmden!J739=500,Gmden!K739=500),MAX(0,OFFSET('Fk Abs3'!$E$7,'Abs3'!C740,0)*0.95*E740-L740),0)</f>
        <v>0</v>
      </c>
      <c r="N740" s="25">
        <f ca="1">ROUND(Anteile!$B$31/'Abs3'!$M$2107*'Abs3'!M740,0)</f>
        <v>0</v>
      </c>
      <c r="O740" s="27"/>
      <c r="P740" s="25">
        <f t="shared" ca="1" si="59"/>
        <v>0</v>
      </c>
    </row>
    <row r="741" spans="1:16" x14ac:dyDescent="0.25">
      <c r="A741" s="9">
        <f>Gmden!A740</f>
        <v>31920</v>
      </c>
      <c r="B741" s="9">
        <f t="shared" si="55"/>
        <v>3</v>
      </c>
      <c r="C741" s="9">
        <f t="shared" si="56"/>
        <v>0</v>
      </c>
      <c r="D741" s="7" t="str">
        <f>Gmden!D740</f>
        <v>Loich</v>
      </c>
      <c r="E741" s="8">
        <f>Gmden!E740</f>
        <v>606</v>
      </c>
      <c r="F741" s="40">
        <f>Gmden!N740</f>
        <v>0</v>
      </c>
      <c r="G741" s="8">
        <f t="shared" si="57"/>
        <v>0</v>
      </c>
      <c r="H741" s="25">
        <f>ROUND(Anteile!$B$29/'Abs3'!$G$2107*'Abs3'!G741,0)</f>
        <v>0</v>
      </c>
      <c r="I741" s="40">
        <f>Gmden!O740</f>
        <v>0</v>
      </c>
      <c r="J741" s="8">
        <f t="shared" si="58"/>
        <v>0</v>
      </c>
      <c r="K741" s="25">
        <f>ROUND(Anteile!$B$30/'Abs3'!$J$2107*'Abs3'!J741,0)</f>
        <v>0</v>
      </c>
      <c r="L741" s="8">
        <f>Gmden!M740</f>
        <v>563984.43644946732</v>
      </c>
      <c r="M741" s="8">
        <f ca="1">IF(AND(E741&gt;10000,Gmden!J740=500,Gmden!K740=500),MAX(0,OFFSET('Fk Abs3'!$E$7,'Abs3'!C741,0)*0.95*E741-L741),0)</f>
        <v>0</v>
      </c>
      <c r="N741" s="25">
        <f ca="1">ROUND(Anteile!$B$31/'Abs3'!$M$2107*'Abs3'!M741,0)</f>
        <v>0</v>
      </c>
      <c r="O741" s="27"/>
      <c r="P741" s="25">
        <f t="shared" ca="1" si="59"/>
        <v>0</v>
      </c>
    </row>
    <row r="742" spans="1:16" x14ac:dyDescent="0.25">
      <c r="A742" s="9">
        <f>Gmden!A741</f>
        <v>31921</v>
      </c>
      <c r="B742" s="9">
        <f t="shared" si="55"/>
        <v>3</v>
      </c>
      <c r="C742" s="9">
        <f t="shared" si="56"/>
        <v>0</v>
      </c>
      <c r="D742" s="7" t="str">
        <f>Gmden!D741</f>
        <v>Maria-Anzbach</v>
      </c>
      <c r="E742" s="8">
        <f>Gmden!E741</f>
        <v>2898</v>
      </c>
      <c r="F742" s="40">
        <f>Gmden!N741</f>
        <v>0</v>
      </c>
      <c r="G742" s="8">
        <f t="shared" si="57"/>
        <v>0</v>
      </c>
      <c r="H742" s="25">
        <f>ROUND(Anteile!$B$29/'Abs3'!$G$2107*'Abs3'!G742,0)</f>
        <v>0</v>
      </c>
      <c r="I742" s="40">
        <f>Gmden!O741</f>
        <v>0</v>
      </c>
      <c r="J742" s="8">
        <f t="shared" si="58"/>
        <v>0</v>
      </c>
      <c r="K742" s="25">
        <f>ROUND(Anteile!$B$30/'Abs3'!$J$2107*'Abs3'!J742,0)</f>
        <v>0</v>
      </c>
      <c r="L742" s="8">
        <f>Gmden!M741</f>
        <v>2739023.6508847568</v>
      </c>
      <c r="M742" s="8">
        <f ca="1">IF(AND(E742&gt;10000,Gmden!J741=500,Gmden!K741=500),MAX(0,OFFSET('Fk Abs3'!$E$7,'Abs3'!C742,0)*0.95*E742-L742),0)</f>
        <v>0</v>
      </c>
      <c r="N742" s="25">
        <f ca="1">ROUND(Anteile!$B$31/'Abs3'!$M$2107*'Abs3'!M742,0)</f>
        <v>0</v>
      </c>
      <c r="O742" s="27"/>
      <c r="P742" s="25">
        <f t="shared" ca="1" si="59"/>
        <v>0</v>
      </c>
    </row>
    <row r="743" spans="1:16" x14ac:dyDescent="0.25">
      <c r="A743" s="9">
        <f>Gmden!A742</f>
        <v>31922</v>
      </c>
      <c r="B743" s="9">
        <f t="shared" si="55"/>
        <v>3</v>
      </c>
      <c r="C743" s="9">
        <f t="shared" si="56"/>
        <v>0</v>
      </c>
      <c r="D743" s="7" t="str">
        <f>Gmden!D742</f>
        <v>Markersdorf-Haindorf</v>
      </c>
      <c r="E743" s="8">
        <f>Gmden!E742</f>
        <v>2030</v>
      </c>
      <c r="F743" s="40">
        <f>Gmden!N742</f>
        <v>0</v>
      </c>
      <c r="G743" s="8">
        <f t="shared" si="57"/>
        <v>0</v>
      </c>
      <c r="H743" s="25">
        <f>ROUND(Anteile!$B$29/'Abs3'!$G$2107*'Abs3'!G743,0)</f>
        <v>0</v>
      </c>
      <c r="I743" s="40">
        <f>Gmden!O742</f>
        <v>0</v>
      </c>
      <c r="J743" s="8">
        <f t="shared" si="58"/>
        <v>0</v>
      </c>
      <c r="K743" s="25">
        <f>ROUND(Anteile!$B$30/'Abs3'!$J$2107*'Abs3'!J743,0)</f>
        <v>0</v>
      </c>
      <c r="L743" s="8">
        <f>Gmden!M742</f>
        <v>1929247.3601518327</v>
      </c>
      <c r="M743" s="8">
        <f ca="1">IF(AND(E743&gt;10000,Gmden!J742=500,Gmden!K742=500),MAX(0,OFFSET('Fk Abs3'!$E$7,'Abs3'!C743,0)*0.95*E743-L743),0)</f>
        <v>0</v>
      </c>
      <c r="N743" s="25">
        <f ca="1">ROUND(Anteile!$B$31/'Abs3'!$M$2107*'Abs3'!M743,0)</f>
        <v>0</v>
      </c>
      <c r="O743" s="27"/>
      <c r="P743" s="25">
        <f t="shared" ca="1" si="59"/>
        <v>0</v>
      </c>
    </row>
    <row r="744" spans="1:16" x14ac:dyDescent="0.25">
      <c r="A744" s="9">
        <f>Gmden!A743</f>
        <v>31923</v>
      </c>
      <c r="B744" s="9">
        <f t="shared" si="55"/>
        <v>3</v>
      </c>
      <c r="C744" s="9">
        <f t="shared" si="56"/>
        <v>0</v>
      </c>
      <c r="D744" s="7" t="str">
        <f>Gmden!D743</f>
        <v>Michelbach</v>
      </c>
      <c r="E744" s="8">
        <f>Gmden!E743</f>
        <v>900</v>
      </c>
      <c r="F744" s="40">
        <f>Gmden!N743</f>
        <v>0</v>
      </c>
      <c r="G744" s="8">
        <f t="shared" si="57"/>
        <v>0</v>
      </c>
      <c r="H744" s="25">
        <f>ROUND(Anteile!$B$29/'Abs3'!$G$2107*'Abs3'!G744,0)</f>
        <v>0</v>
      </c>
      <c r="I744" s="40">
        <f>Gmden!O743</f>
        <v>0</v>
      </c>
      <c r="J744" s="8">
        <f t="shared" si="58"/>
        <v>0</v>
      </c>
      <c r="K744" s="25">
        <f>ROUND(Anteile!$B$30/'Abs3'!$J$2107*'Abs3'!J744,0)</f>
        <v>0</v>
      </c>
      <c r="L744" s="8">
        <f>Gmden!M743</f>
        <v>774912.05216396938</v>
      </c>
      <c r="M744" s="8">
        <f ca="1">IF(AND(E744&gt;10000,Gmden!J743=500,Gmden!K743=500),MAX(0,OFFSET('Fk Abs3'!$E$7,'Abs3'!C744,0)*0.95*E744-L744),0)</f>
        <v>0</v>
      </c>
      <c r="N744" s="25">
        <f ca="1">ROUND(Anteile!$B$31/'Abs3'!$M$2107*'Abs3'!M744,0)</f>
        <v>0</v>
      </c>
      <c r="O744" s="27"/>
      <c r="P744" s="25">
        <f t="shared" ca="1" si="59"/>
        <v>0</v>
      </c>
    </row>
    <row r="745" spans="1:16" x14ac:dyDescent="0.25">
      <c r="A745" s="9">
        <f>Gmden!A744</f>
        <v>31925</v>
      </c>
      <c r="B745" s="9">
        <f t="shared" si="55"/>
        <v>3</v>
      </c>
      <c r="C745" s="9">
        <f t="shared" si="56"/>
        <v>0</v>
      </c>
      <c r="D745" s="7" t="str">
        <f>Gmden!D744</f>
        <v>Neidling</v>
      </c>
      <c r="E745" s="8">
        <f>Gmden!E744</f>
        <v>1489</v>
      </c>
      <c r="F745" s="40">
        <f>Gmden!N744</f>
        <v>0</v>
      </c>
      <c r="G745" s="8">
        <f t="shared" si="57"/>
        <v>0</v>
      </c>
      <c r="H745" s="25">
        <f>ROUND(Anteile!$B$29/'Abs3'!$G$2107*'Abs3'!G745,0)</f>
        <v>0</v>
      </c>
      <c r="I745" s="40">
        <f>Gmden!O744</f>
        <v>0</v>
      </c>
      <c r="J745" s="8">
        <f t="shared" si="58"/>
        <v>0</v>
      </c>
      <c r="K745" s="25">
        <f>ROUND(Anteile!$B$30/'Abs3'!$J$2107*'Abs3'!J745,0)</f>
        <v>0</v>
      </c>
      <c r="L745" s="8">
        <f>Gmden!M744</f>
        <v>1550683.0102586078</v>
      </c>
      <c r="M745" s="8">
        <f ca="1">IF(AND(E745&gt;10000,Gmden!J744=500,Gmden!K744=500),MAX(0,OFFSET('Fk Abs3'!$E$7,'Abs3'!C745,0)*0.95*E745-L745),0)</f>
        <v>0</v>
      </c>
      <c r="N745" s="25">
        <f ca="1">ROUND(Anteile!$B$31/'Abs3'!$M$2107*'Abs3'!M745,0)</f>
        <v>0</v>
      </c>
      <c r="O745" s="27"/>
      <c r="P745" s="25">
        <f t="shared" ca="1" si="59"/>
        <v>0</v>
      </c>
    </row>
    <row r="746" spans="1:16" x14ac:dyDescent="0.25">
      <c r="A746" s="9">
        <f>Gmden!A745</f>
        <v>31926</v>
      </c>
      <c r="B746" s="9">
        <f t="shared" si="55"/>
        <v>3</v>
      </c>
      <c r="C746" s="9">
        <f t="shared" si="56"/>
        <v>0</v>
      </c>
      <c r="D746" s="7" t="str">
        <f>Gmden!D745</f>
        <v>Neulengbach</v>
      </c>
      <c r="E746" s="8">
        <f>Gmden!E745</f>
        <v>7951</v>
      </c>
      <c r="F746" s="40">
        <f>Gmden!N745</f>
        <v>0</v>
      </c>
      <c r="G746" s="8">
        <f t="shared" si="57"/>
        <v>0</v>
      </c>
      <c r="H746" s="25">
        <f>ROUND(Anteile!$B$29/'Abs3'!$G$2107*'Abs3'!G746,0)</f>
        <v>0</v>
      </c>
      <c r="I746" s="40">
        <f>Gmden!O745</f>
        <v>0</v>
      </c>
      <c r="J746" s="8">
        <f t="shared" si="58"/>
        <v>0</v>
      </c>
      <c r="K746" s="25">
        <f>ROUND(Anteile!$B$30/'Abs3'!$J$2107*'Abs3'!J746,0)</f>
        <v>0</v>
      </c>
      <c r="L746" s="8">
        <f>Gmden!M745</f>
        <v>8376062.2906195149</v>
      </c>
      <c r="M746" s="8">
        <f ca="1">IF(AND(E746&gt;10000,Gmden!J745=500,Gmden!K745=500),MAX(0,OFFSET('Fk Abs3'!$E$7,'Abs3'!C746,0)*0.95*E746-L746),0)</f>
        <v>0</v>
      </c>
      <c r="N746" s="25">
        <f ca="1">ROUND(Anteile!$B$31/'Abs3'!$M$2107*'Abs3'!M746,0)</f>
        <v>0</v>
      </c>
      <c r="O746" s="27"/>
      <c r="P746" s="25">
        <f t="shared" ca="1" si="59"/>
        <v>0</v>
      </c>
    </row>
    <row r="747" spans="1:16" x14ac:dyDescent="0.25">
      <c r="A747" s="9">
        <f>Gmden!A746</f>
        <v>31927</v>
      </c>
      <c r="B747" s="9">
        <f t="shared" si="55"/>
        <v>3</v>
      </c>
      <c r="C747" s="9">
        <f t="shared" si="56"/>
        <v>0</v>
      </c>
      <c r="D747" s="7" t="str">
        <f>Gmden!D746</f>
        <v>Neustift-Innermanzing</v>
      </c>
      <c r="E747" s="8">
        <f>Gmden!E746</f>
        <v>1488</v>
      </c>
      <c r="F747" s="40">
        <f>Gmden!N746</f>
        <v>0</v>
      </c>
      <c r="G747" s="8">
        <f t="shared" si="57"/>
        <v>0</v>
      </c>
      <c r="H747" s="25">
        <f>ROUND(Anteile!$B$29/'Abs3'!$G$2107*'Abs3'!G747,0)</f>
        <v>0</v>
      </c>
      <c r="I747" s="40">
        <f>Gmden!O746</f>
        <v>0</v>
      </c>
      <c r="J747" s="8">
        <f t="shared" si="58"/>
        <v>0</v>
      </c>
      <c r="K747" s="25">
        <f>ROUND(Anteile!$B$30/'Abs3'!$J$2107*'Abs3'!J747,0)</f>
        <v>0</v>
      </c>
      <c r="L747" s="8">
        <f>Gmden!M746</f>
        <v>1437443.5571373967</v>
      </c>
      <c r="M747" s="8">
        <f ca="1">IF(AND(E747&gt;10000,Gmden!J746=500,Gmden!K746=500),MAX(0,OFFSET('Fk Abs3'!$E$7,'Abs3'!C747,0)*0.95*E747-L747),0)</f>
        <v>0</v>
      </c>
      <c r="N747" s="25">
        <f ca="1">ROUND(Anteile!$B$31/'Abs3'!$M$2107*'Abs3'!M747,0)</f>
        <v>0</v>
      </c>
      <c r="O747" s="27"/>
      <c r="P747" s="25">
        <f t="shared" ca="1" si="59"/>
        <v>0</v>
      </c>
    </row>
    <row r="748" spans="1:16" x14ac:dyDescent="0.25">
      <c r="A748" s="9">
        <f>Gmden!A747</f>
        <v>31928</v>
      </c>
      <c r="B748" s="9">
        <f t="shared" si="55"/>
        <v>3</v>
      </c>
      <c r="C748" s="9">
        <f t="shared" si="56"/>
        <v>0</v>
      </c>
      <c r="D748" s="7" t="str">
        <f>Gmden!D747</f>
        <v>Nußdorf ob der Traisen</v>
      </c>
      <c r="E748" s="8">
        <f>Gmden!E747</f>
        <v>1712</v>
      </c>
      <c r="F748" s="40">
        <f>Gmden!N747</f>
        <v>0</v>
      </c>
      <c r="G748" s="8">
        <f t="shared" si="57"/>
        <v>0</v>
      </c>
      <c r="H748" s="25">
        <f>ROUND(Anteile!$B$29/'Abs3'!$G$2107*'Abs3'!G748,0)</f>
        <v>0</v>
      </c>
      <c r="I748" s="40">
        <f>Gmden!O747</f>
        <v>0</v>
      </c>
      <c r="J748" s="8">
        <f t="shared" si="58"/>
        <v>0</v>
      </c>
      <c r="K748" s="25">
        <f>ROUND(Anteile!$B$30/'Abs3'!$J$2107*'Abs3'!J748,0)</f>
        <v>0</v>
      </c>
      <c r="L748" s="8">
        <f>Gmden!M747</f>
        <v>2159325.2620720342</v>
      </c>
      <c r="M748" s="8">
        <f ca="1">IF(AND(E748&gt;10000,Gmden!J747=500,Gmden!K747=500),MAX(0,OFFSET('Fk Abs3'!$E$7,'Abs3'!C748,0)*0.95*E748-L748),0)</f>
        <v>0</v>
      </c>
      <c r="N748" s="25">
        <f ca="1">ROUND(Anteile!$B$31/'Abs3'!$M$2107*'Abs3'!M748,0)</f>
        <v>0</v>
      </c>
      <c r="O748" s="27"/>
      <c r="P748" s="25">
        <f t="shared" ca="1" si="59"/>
        <v>0</v>
      </c>
    </row>
    <row r="749" spans="1:16" x14ac:dyDescent="0.25">
      <c r="A749" s="9">
        <f>Gmden!A748</f>
        <v>31929</v>
      </c>
      <c r="B749" s="9">
        <f t="shared" si="55"/>
        <v>3</v>
      </c>
      <c r="C749" s="9">
        <f t="shared" si="56"/>
        <v>0</v>
      </c>
      <c r="D749" s="7" t="str">
        <f>Gmden!D748</f>
        <v>Ober-Grafendorf</v>
      </c>
      <c r="E749" s="8">
        <f>Gmden!E748</f>
        <v>4576</v>
      </c>
      <c r="F749" s="40">
        <f>Gmden!N748</f>
        <v>0</v>
      </c>
      <c r="G749" s="8">
        <f t="shared" si="57"/>
        <v>0</v>
      </c>
      <c r="H749" s="25">
        <f>ROUND(Anteile!$B$29/'Abs3'!$G$2107*'Abs3'!G749,0)</f>
        <v>0</v>
      </c>
      <c r="I749" s="40">
        <f>Gmden!O748</f>
        <v>0</v>
      </c>
      <c r="J749" s="8">
        <f t="shared" si="58"/>
        <v>0</v>
      </c>
      <c r="K749" s="25">
        <f>ROUND(Anteile!$B$30/'Abs3'!$J$2107*'Abs3'!J749,0)</f>
        <v>0</v>
      </c>
      <c r="L749" s="8">
        <f>Gmden!M748</f>
        <v>5138594.4111255473</v>
      </c>
      <c r="M749" s="8">
        <f ca="1">IF(AND(E749&gt;10000,Gmden!J748=500,Gmden!K748=500),MAX(0,OFFSET('Fk Abs3'!$E$7,'Abs3'!C749,0)*0.95*E749-L749),0)</f>
        <v>0</v>
      </c>
      <c r="N749" s="25">
        <f ca="1">ROUND(Anteile!$B$31/'Abs3'!$M$2107*'Abs3'!M749,0)</f>
        <v>0</v>
      </c>
      <c r="O749" s="27"/>
      <c r="P749" s="25">
        <f t="shared" ca="1" si="59"/>
        <v>0</v>
      </c>
    </row>
    <row r="750" spans="1:16" x14ac:dyDescent="0.25">
      <c r="A750" s="9">
        <f>Gmden!A749</f>
        <v>31930</v>
      </c>
      <c r="B750" s="9">
        <f t="shared" si="55"/>
        <v>3</v>
      </c>
      <c r="C750" s="9">
        <f t="shared" si="56"/>
        <v>0</v>
      </c>
      <c r="D750" s="7" t="str">
        <f>Gmden!D749</f>
        <v>Obritzberg-Rust</v>
      </c>
      <c r="E750" s="8">
        <f>Gmden!E749</f>
        <v>2297</v>
      </c>
      <c r="F750" s="40">
        <f>Gmden!N749</f>
        <v>0</v>
      </c>
      <c r="G750" s="8">
        <f t="shared" si="57"/>
        <v>0</v>
      </c>
      <c r="H750" s="25">
        <f>ROUND(Anteile!$B$29/'Abs3'!$G$2107*'Abs3'!G750,0)</f>
        <v>0</v>
      </c>
      <c r="I750" s="40">
        <f>Gmden!O749</f>
        <v>0</v>
      </c>
      <c r="J750" s="8">
        <f t="shared" si="58"/>
        <v>0</v>
      </c>
      <c r="K750" s="25">
        <f>ROUND(Anteile!$B$30/'Abs3'!$J$2107*'Abs3'!J750,0)</f>
        <v>0</v>
      </c>
      <c r="L750" s="8">
        <f>Gmden!M749</f>
        <v>2165229.6039216993</v>
      </c>
      <c r="M750" s="8">
        <f ca="1">IF(AND(E750&gt;10000,Gmden!J749=500,Gmden!K749=500),MAX(0,OFFSET('Fk Abs3'!$E$7,'Abs3'!C750,0)*0.95*E750-L750),0)</f>
        <v>0</v>
      </c>
      <c r="N750" s="25">
        <f ca="1">ROUND(Anteile!$B$31/'Abs3'!$M$2107*'Abs3'!M750,0)</f>
        <v>0</v>
      </c>
      <c r="O750" s="27"/>
      <c r="P750" s="25">
        <f t="shared" ca="1" si="59"/>
        <v>0</v>
      </c>
    </row>
    <row r="751" spans="1:16" x14ac:dyDescent="0.25">
      <c r="A751" s="9">
        <f>Gmden!A750</f>
        <v>31932</v>
      </c>
      <c r="B751" s="9">
        <f t="shared" si="55"/>
        <v>3</v>
      </c>
      <c r="C751" s="9">
        <f t="shared" si="56"/>
        <v>0</v>
      </c>
      <c r="D751" s="7" t="str">
        <f>Gmden!D750</f>
        <v>Prinzersdorf</v>
      </c>
      <c r="E751" s="8">
        <f>Gmden!E750</f>
        <v>1612</v>
      </c>
      <c r="F751" s="40">
        <f>Gmden!N750</f>
        <v>0</v>
      </c>
      <c r="G751" s="8">
        <f t="shared" si="57"/>
        <v>0</v>
      </c>
      <c r="H751" s="25">
        <f>ROUND(Anteile!$B$29/'Abs3'!$G$2107*'Abs3'!G751,0)</f>
        <v>0</v>
      </c>
      <c r="I751" s="40">
        <f>Gmden!O750</f>
        <v>0</v>
      </c>
      <c r="J751" s="8">
        <f t="shared" si="58"/>
        <v>0</v>
      </c>
      <c r="K751" s="25">
        <f>ROUND(Anteile!$B$30/'Abs3'!$J$2107*'Abs3'!J751,0)</f>
        <v>0</v>
      </c>
      <c r="L751" s="8">
        <f>Gmden!M750</f>
        <v>1744305.3669687412</v>
      </c>
      <c r="M751" s="8">
        <f ca="1">IF(AND(E751&gt;10000,Gmden!J750=500,Gmden!K750=500),MAX(0,OFFSET('Fk Abs3'!$E$7,'Abs3'!C751,0)*0.95*E751-L751),0)</f>
        <v>0</v>
      </c>
      <c r="N751" s="25">
        <f ca="1">ROUND(Anteile!$B$31/'Abs3'!$M$2107*'Abs3'!M751,0)</f>
        <v>0</v>
      </c>
      <c r="O751" s="27"/>
      <c r="P751" s="25">
        <f t="shared" ca="1" si="59"/>
        <v>0</v>
      </c>
    </row>
    <row r="752" spans="1:16" x14ac:dyDescent="0.25">
      <c r="A752" s="9">
        <f>Gmden!A751</f>
        <v>31934</v>
      </c>
      <c r="B752" s="9">
        <f t="shared" si="55"/>
        <v>3</v>
      </c>
      <c r="C752" s="9">
        <f t="shared" si="56"/>
        <v>0</v>
      </c>
      <c r="D752" s="7" t="str">
        <f>Gmden!D751</f>
        <v>Pyhra</v>
      </c>
      <c r="E752" s="8">
        <f>Gmden!E751</f>
        <v>3480</v>
      </c>
      <c r="F752" s="40">
        <f>Gmden!N751</f>
        <v>0</v>
      </c>
      <c r="G752" s="8">
        <f t="shared" si="57"/>
        <v>0</v>
      </c>
      <c r="H752" s="25">
        <f>ROUND(Anteile!$B$29/'Abs3'!$G$2107*'Abs3'!G752,0)</f>
        <v>0</v>
      </c>
      <c r="I752" s="40">
        <f>Gmden!O751</f>
        <v>0</v>
      </c>
      <c r="J752" s="8">
        <f t="shared" si="58"/>
        <v>0</v>
      </c>
      <c r="K752" s="25">
        <f>ROUND(Anteile!$B$30/'Abs3'!$J$2107*'Abs3'!J752,0)</f>
        <v>0</v>
      </c>
      <c r="L752" s="8">
        <f>Gmden!M751</f>
        <v>3197002.7042811625</v>
      </c>
      <c r="M752" s="8">
        <f ca="1">IF(AND(E752&gt;10000,Gmden!J751=500,Gmden!K751=500),MAX(0,OFFSET('Fk Abs3'!$E$7,'Abs3'!C752,0)*0.95*E752-L752),0)</f>
        <v>0</v>
      </c>
      <c r="N752" s="25">
        <f ca="1">ROUND(Anteile!$B$31/'Abs3'!$M$2107*'Abs3'!M752,0)</f>
        <v>0</v>
      </c>
      <c r="O752" s="27"/>
      <c r="P752" s="25">
        <f t="shared" ca="1" si="59"/>
        <v>0</v>
      </c>
    </row>
    <row r="753" spans="1:16" x14ac:dyDescent="0.25">
      <c r="A753" s="9">
        <f>Gmden!A752</f>
        <v>31935</v>
      </c>
      <c r="B753" s="9">
        <f t="shared" si="55"/>
        <v>3</v>
      </c>
      <c r="C753" s="9">
        <f t="shared" si="56"/>
        <v>0</v>
      </c>
      <c r="D753" s="7" t="str">
        <f>Gmden!D752</f>
        <v>Rabenstein an der Pielach</v>
      </c>
      <c r="E753" s="8">
        <f>Gmden!E752</f>
        <v>2449</v>
      </c>
      <c r="F753" s="40">
        <f>Gmden!N752</f>
        <v>0</v>
      </c>
      <c r="G753" s="8">
        <f t="shared" si="57"/>
        <v>0</v>
      </c>
      <c r="H753" s="25">
        <f>ROUND(Anteile!$B$29/'Abs3'!$G$2107*'Abs3'!G753,0)</f>
        <v>0</v>
      </c>
      <c r="I753" s="40">
        <f>Gmden!O752</f>
        <v>0</v>
      </c>
      <c r="J753" s="8">
        <f t="shared" si="58"/>
        <v>0</v>
      </c>
      <c r="K753" s="25">
        <f>ROUND(Anteile!$B$30/'Abs3'!$J$2107*'Abs3'!J753,0)</f>
        <v>0</v>
      </c>
      <c r="L753" s="8">
        <f>Gmden!M752</f>
        <v>2206010.9361687843</v>
      </c>
      <c r="M753" s="8">
        <f ca="1">IF(AND(E753&gt;10000,Gmden!J752=500,Gmden!K752=500),MAX(0,OFFSET('Fk Abs3'!$E$7,'Abs3'!C753,0)*0.95*E753-L753),0)</f>
        <v>0</v>
      </c>
      <c r="N753" s="25">
        <f ca="1">ROUND(Anteile!$B$31/'Abs3'!$M$2107*'Abs3'!M753,0)</f>
        <v>0</v>
      </c>
      <c r="O753" s="27"/>
      <c r="P753" s="25">
        <f t="shared" ca="1" si="59"/>
        <v>0</v>
      </c>
    </row>
    <row r="754" spans="1:16" x14ac:dyDescent="0.25">
      <c r="A754" s="9">
        <f>Gmden!A753</f>
        <v>31938</v>
      </c>
      <c r="B754" s="9">
        <f t="shared" si="55"/>
        <v>3</v>
      </c>
      <c r="C754" s="9">
        <f t="shared" si="56"/>
        <v>0</v>
      </c>
      <c r="D754" s="7" t="str">
        <f>Gmden!D753</f>
        <v>St. Margarethen an der Sierning</v>
      </c>
      <c r="E754" s="8">
        <f>Gmden!E753</f>
        <v>1031</v>
      </c>
      <c r="F754" s="40">
        <f>Gmden!N753</f>
        <v>0</v>
      </c>
      <c r="G754" s="8">
        <f t="shared" si="57"/>
        <v>0</v>
      </c>
      <c r="H754" s="25">
        <f>ROUND(Anteile!$B$29/'Abs3'!$G$2107*'Abs3'!G754,0)</f>
        <v>0</v>
      </c>
      <c r="I754" s="40">
        <f>Gmden!O753</f>
        <v>0</v>
      </c>
      <c r="J754" s="8">
        <f t="shared" si="58"/>
        <v>0</v>
      </c>
      <c r="K754" s="25">
        <f>ROUND(Anteile!$B$30/'Abs3'!$J$2107*'Abs3'!J754,0)</f>
        <v>0</v>
      </c>
      <c r="L754" s="8">
        <f>Gmden!M753</f>
        <v>927441.92898229521</v>
      </c>
      <c r="M754" s="8">
        <f ca="1">IF(AND(E754&gt;10000,Gmden!J753=500,Gmden!K753=500),MAX(0,OFFSET('Fk Abs3'!$E$7,'Abs3'!C754,0)*0.95*E754-L754),0)</f>
        <v>0</v>
      </c>
      <c r="N754" s="25">
        <f ca="1">ROUND(Anteile!$B$31/'Abs3'!$M$2107*'Abs3'!M754,0)</f>
        <v>0</v>
      </c>
      <c r="O754" s="27"/>
      <c r="P754" s="25">
        <f t="shared" ca="1" si="59"/>
        <v>0</v>
      </c>
    </row>
    <row r="755" spans="1:16" x14ac:dyDescent="0.25">
      <c r="A755" s="9">
        <f>Gmden!A754</f>
        <v>31939</v>
      </c>
      <c r="B755" s="9">
        <f t="shared" si="55"/>
        <v>3</v>
      </c>
      <c r="C755" s="9">
        <f t="shared" si="56"/>
        <v>0</v>
      </c>
      <c r="D755" s="7" t="str">
        <f>Gmden!D754</f>
        <v>Schwarzenbach an der Pielach</v>
      </c>
      <c r="E755" s="8">
        <f>Gmden!E754</f>
        <v>369</v>
      </c>
      <c r="F755" s="40">
        <f>Gmden!N754</f>
        <v>0</v>
      </c>
      <c r="G755" s="8">
        <f t="shared" si="57"/>
        <v>0</v>
      </c>
      <c r="H755" s="25">
        <f>ROUND(Anteile!$B$29/'Abs3'!$G$2107*'Abs3'!G755,0)</f>
        <v>0</v>
      </c>
      <c r="I755" s="40">
        <f>Gmden!O754</f>
        <v>0</v>
      </c>
      <c r="J755" s="8">
        <f t="shared" si="58"/>
        <v>0</v>
      </c>
      <c r="K755" s="25">
        <f>ROUND(Anteile!$B$30/'Abs3'!$J$2107*'Abs3'!J755,0)</f>
        <v>0</v>
      </c>
      <c r="L755" s="8">
        <f>Gmden!M754</f>
        <v>316913.71157190757</v>
      </c>
      <c r="M755" s="8">
        <f ca="1">IF(AND(E755&gt;10000,Gmden!J754=500,Gmden!K754=500),MAX(0,OFFSET('Fk Abs3'!$E$7,'Abs3'!C755,0)*0.95*E755-L755),0)</f>
        <v>0</v>
      </c>
      <c r="N755" s="25">
        <f ca="1">ROUND(Anteile!$B$31/'Abs3'!$M$2107*'Abs3'!M755,0)</f>
        <v>0</v>
      </c>
      <c r="O755" s="27"/>
      <c r="P755" s="25">
        <f t="shared" ca="1" si="59"/>
        <v>0</v>
      </c>
    </row>
    <row r="756" spans="1:16" x14ac:dyDescent="0.25">
      <c r="A756" s="9">
        <f>Gmden!A755</f>
        <v>31940</v>
      </c>
      <c r="B756" s="9">
        <f t="shared" si="55"/>
        <v>3</v>
      </c>
      <c r="C756" s="9">
        <f t="shared" si="56"/>
        <v>0</v>
      </c>
      <c r="D756" s="7" t="str">
        <f>Gmden!D755</f>
        <v>Statzendorf</v>
      </c>
      <c r="E756" s="8">
        <f>Gmden!E755</f>
        <v>1393</v>
      </c>
      <c r="F756" s="40">
        <f>Gmden!N755</f>
        <v>0</v>
      </c>
      <c r="G756" s="8">
        <f t="shared" si="57"/>
        <v>0</v>
      </c>
      <c r="H756" s="25">
        <f>ROUND(Anteile!$B$29/'Abs3'!$G$2107*'Abs3'!G756,0)</f>
        <v>0</v>
      </c>
      <c r="I756" s="40">
        <f>Gmden!O755</f>
        <v>0</v>
      </c>
      <c r="J756" s="8">
        <f t="shared" si="58"/>
        <v>0</v>
      </c>
      <c r="K756" s="25">
        <f>ROUND(Anteile!$B$30/'Abs3'!$J$2107*'Abs3'!J756,0)</f>
        <v>0</v>
      </c>
      <c r="L756" s="8">
        <f>Gmden!M755</f>
        <v>1405933.6641558714</v>
      </c>
      <c r="M756" s="8">
        <f ca="1">IF(AND(E756&gt;10000,Gmden!J755=500,Gmden!K755=500),MAX(0,OFFSET('Fk Abs3'!$E$7,'Abs3'!C756,0)*0.95*E756-L756),0)</f>
        <v>0</v>
      </c>
      <c r="N756" s="25">
        <f ca="1">ROUND(Anteile!$B$31/'Abs3'!$M$2107*'Abs3'!M756,0)</f>
        <v>0</v>
      </c>
      <c r="O756" s="27"/>
      <c r="P756" s="25">
        <f t="shared" ca="1" si="59"/>
        <v>0</v>
      </c>
    </row>
    <row r="757" spans="1:16" x14ac:dyDescent="0.25">
      <c r="A757" s="9">
        <f>Gmden!A756</f>
        <v>31941</v>
      </c>
      <c r="B757" s="9">
        <f t="shared" si="55"/>
        <v>3</v>
      </c>
      <c r="C757" s="9">
        <f t="shared" si="56"/>
        <v>0</v>
      </c>
      <c r="D757" s="7" t="str">
        <f>Gmden!D756</f>
        <v>Stössing</v>
      </c>
      <c r="E757" s="8">
        <f>Gmden!E756</f>
        <v>814</v>
      </c>
      <c r="F757" s="40">
        <f>Gmden!N756</f>
        <v>0</v>
      </c>
      <c r="G757" s="8">
        <f t="shared" si="57"/>
        <v>0</v>
      </c>
      <c r="H757" s="25">
        <f>ROUND(Anteile!$B$29/'Abs3'!$G$2107*'Abs3'!G757,0)</f>
        <v>0</v>
      </c>
      <c r="I757" s="40">
        <f>Gmden!O756</f>
        <v>0</v>
      </c>
      <c r="J757" s="8">
        <f t="shared" si="58"/>
        <v>0</v>
      </c>
      <c r="K757" s="25">
        <f>ROUND(Anteile!$B$30/'Abs3'!$J$2107*'Abs3'!J757,0)</f>
        <v>0</v>
      </c>
      <c r="L757" s="8">
        <f>Gmden!M756</f>
        <v>746815.53843397694</v>
      </c>
      <c r="M757" s="8">
        <f ca="1">IF(AND(E757&gt;10000,Gmden!J756=500,Gmden!K756=500),MAX(0,OFFSET('Fk Abs3'!$E$7,'Abs3'!C757,0)*0.95*E757-L757),0)</f>
        <v>0</v>
      </c>
      <c r="N757" s="25">
        <f ca="1">ROUND(Anteile!$B$31/'Abs3'!$M$2107*'Abs3'!M757,0)</f>
        <v>0</v>
      </c>
      <c r="O757" s="27"/>
      <c r="P757" s="25">
        <f t="shared" ca="1" si="59"/>
        <v>0</v>
      </c>
    </row>
    <row r="758" spans="1:16" x14ac:dyDescent="0.25">
      <c r="A758" s="9">
        <f>Gmden!A757</f>
        <v>31943</v>
      </c>
      <c r="B758" s="9">
        <f t="shared" si="55"/>
        <v>3</v>
      </c>
      <c r="C758" s="9">
        <f t="shared" si="56"/>
        <v>0</v>
      </c>
      <c r="D758" s="7" t="str">
        <f>Gmden!D757</f>
        <v>Traismauer</v>
      </c>
      <c r="E758" s="8">
        <f>Gmden!E757</f>
        <v>5946</v>
      </c>
      <c r="F758" s="40">
        <f>Gmden!N757</f>
        <v>0</v>
      </c>
      <c r="G758" s="8">
        <f t="shared" si="57"/>
        <v>0</v>
      </c>
      <c r="H758" s="25">
        <f>ROUND(Anteile!$B$29/'Abs3'!$G$2107*'Abs3'!G758,0)</f>
        <v>0</v>
      </c>
      <c r="I758" s="40">
        <f>Gmden!O757</f>
        <v>0</v>
      </c>
      <c r="J758" s="8">
        <f t="shared" si="58"/>
        <v>0</v>
      </c>
      <c r="K758" s="25">
        <f>ROUND(Anteile!$B$30/'Abs3'!$J$2107*'Abs3'!J758,0)</f>
        <v>0</v>
      </c>
      <c r="L758" s="8">
        <f>Gmden!M757</f>
        <v>5791522.4139830079</v>
      </c>
      <c r="M758" s="8">
        <f ca="1">IF(AND(E758&gt;10000,Gmden!J757=500,Gmden!K757=500),MAX(0,OFFSET('Fk Abs3'!$E$7,'Abs3'!C758,0)*0.95*E758-L758),0)</f>
        <v>0</v>
      </c>
      <c r="N758" s="25">
        <f ca="1">ROUND(Anteile!$B$31/'Abs3'!$M$2107*'Abs3'!M758,0)</f>
        <v>0</v>
      </c>
      <c r="O758" s="27"/>
      <c r="P758" s="25">
        <f t="shared" ca="1" si="59"/>
        <v>0</v>
      </c>
    </row>
    <row r="759" spans="1:16" x14ac:dyDescent="0.25">
      <c r="A759" s="9">
        <f>Gmden!A758</f>
        <v>31945</v>
      </c>
      <c r="B759" s="9">
        <f t="shared" si="55"/>
        <v>3</v>
      </c>
      <c r="C759" s="9">
        <f t="shared" si="56"/>
        <v>0</v>
      </c>
      <c r="D759" s="7" t="str">
        <f>Gmden!D758</f>
        <v>Weinburg</v>
      </c>
      <c r="E759" s="8">
        <f>Gmden!E758</f>
        <v>1311</v>
      </c>
      <c r="F759" s="40">
        <f>Gmden!N758</f>
        <v>0</v>
      </c>
      <c r="G759" s="8">
        <f t="shared" si="57"/>
        <v>0</v>
      </c>
      <c r="H759" s="25">
        <f>ROUND(Anteile!$B$29/'Abs3'!$G$2107*'Abs3'!G759,0)</f>
        <v>0</v>
      </c>
      <c r="I759" s="40">
        <f>Gmden!O758</f>
        <v>0</v>
      </c>
      <c r="J759" s="8">
        <f t="shared" si="58"/>
        <v>0</v>
      </c>
      <c r="K759" s="25">
        <f>ROUND(Anteile!$B$30/'Abs3'!$J$2107*'Abs3'!J759,0)</f>
        <v>0</v>
      </c>
      <c r="L759" s="8">
        <f>Gmden!M758</f>
        <v>2402593.9877444874</v>
      </c>
      <c r="M759" s="8">
        <f ca="1">IF(AND(E759&gt;10000,Gmden!J758=500,Gmden!K758=500),MAX(0,OFFSET('Fk Abs3'!$E$7,'Abs3'!C759,0)*0.95*E759-L759),0)</f>
        <v>0</v>
      </c>
      <c r="N759" s="25">
        <f ca="1">ROUND(Anteile!$B$31/'Abs3'!$M$2107*'Abs3'!M759,0)</f>
        <v>0</v>
      </c>
      <c r="O759" s="27"/>
      <c r="P759" s="25">
        <f t="shared" ca="1" si="59"/>
        <v>0</v>
      </c>
    </row>
    <row r="760" spans="1:16" x14ac:dyDescent="0.25">
      <c r="A760" s="9">
        <f>Gmden!A759</f>
        <v>31946</v>
      </c>
      <c r="B760" s="9">
        <f t="shared" si="55"/>
        <v>3</v>
      </c>
      <c r="C760" s="9">
        <f t="shared" si="56"/>
        <v>0</v>
      </c>
      <c r="D760" s="7" t="str">
        <f>Gmden!D759</f>
        <v>Perschling</v>
      </c>
      <c r="E760" s="8">
        <f>Gmden!E759</f>
        <v>1321</v>
      </c>
      <c r="F760" s="40">
        <f>Gmden!N759</f>
        <v>0</v>
      </c>
      <c r="G760" s="8">
        <f t="shared" si="57"/>
        <v>0</v>
      </c>
      <c r="H760" s="25">
        <f>ROUND(Anteile!$B$29/'Abs3'!$G$2107*'Abs3'!G760,0)</f>
        <v>0</v>
      </c>
      <c r="I760" s="40">
        <f>Gmden!O759</f>
        <v>0</v>
      </c>
      <c r="J760" s="8">
        <f t="shared" si="58"/>
        <v>0</v>
      </c>
      <c r="K760" s="25">
        <f>ROUND(Anteile!$B$30/'Abs3'!$J$2107*'Abs3'!J760,0)</f>
        <v>0</v>
      </c>
      <c r="L760" s="8">
        <f>Gmden!M759</f>
        <v>1224631.7580426771</v>
      </c>
      <c r="M760" s="8">
        <f ca="1">IF(AND(E760&gt;10000,Gmden!J759=500,Gmden!K759=500),MAX(0,OFFSET('Fk Abs3'!$E$7,'Abs3'!C760,0)*0.95*E760-L760),0)</f>
        <v>0</v>
      </c>
      <c r="N760" s="25">
        <f ca="1">ROUND(Anteile!$B$31/'Abs3'!$M$2107*'Abs3'!M760,0)</f>
        <v>0</v>
      </c>
      <c r="O760" s="27"/>
      <c r="P760" s="25">
        <f t="shared" ca="1" si="59"/>
        <v>0</v>
      </c>
    </row>
    <row r="761" spans="1:16" x14ac:dyDescent="0.25">
      <c r="A761" s="9">
        <f>Gmden!A760</f>
        <v>31947</v>
      </c>
      <c r="B761" s="9">
        <f t="shared" si="55"/>
        <v>3</v>
      </c>
      <c r="C761" s="9">
        <f t="shared" si="56"/>
        <v>0</v>
      </c>
      <c r="D761" s="7" t="str">
        <f>Gmden!D760</f>
        <v>Wilhelmsburg</v>
      </c>
      <c r="E761" s="8">
        <f>Gmden!E760</f>
        <v>6544</v>
      </c>
      <c r="F761" s="40">
        <f>Gmden!N760</f>
        <v>0</v>
      </c>
      <c r="G761" s="8">
        <f t="shared" si="57"/>
        <v>0</v>
      </c>
      <c r="H761" s="25">
        <f>ROUND(Anteile!$B$29/'Abs3'!$G$2107*'Abs3'!G761,0)</f>
        <v>0</v>
      </c>
      <c r="I761" s="40">
        <f>Gmden!O760</f>
        <v>0</v>
      </c>
      <c r="J761" s="8">
        <f t="shared" si="58"/>
        <v>0</v>
      </c>
      <c r="K761" s="25">
        <f>ROUND(Anteile!$B$30/'Abs3'!$J$2107*'Abs3'!J761,0)</f>
        <v>0</v>
      </c>
      <c r="L761" s="8">
        <f>Gmden!M760</f>
        <v>6611405.6645598933</v>
      </c>
      <c r="M761" s="8">
        <f ca="1">IF(AND(E761&gt;10000,Gmden!J760=500,Gmden!K760=500),MAX(0,OFFSET('Fk Abs3'!$E$7,'Abs3'!C761,0)*0.95*E761-L761),0)</f>
        <v>0</v>
      </c>
      <c r="N761" s="25">
        <f ca="1">ROUND(Anteile!$B$31/'Abs3'!$M$2107*'Abs3'!M761,0)</f>
        <v>0</v>
      </c>
      <c r="O761" s="27"/>
      <c r="P761" s="25">
        <f t="shared" ca="1" si="59"/>
        <v>0</v>
      </c>
    </row>
    <row r="762" spans="1:16" x14ac:dyDescent="0.25">
      <c r="A762" s="9">
        <f>Gmden!A761</f>
        <v>31948</v>
      </c>
      <c r="B762" s="9">
        <f t="shared" si="55"/>
        <v>3</v>
      </c>
      <c r="C762" s="9">
        <f t="shared" si="56"/>
        <v>0</v>
      </c>
      <c r="D762" s="7" t="str">
        <f>Gmden!D761</f>
        <v>Wölbling</v>
      </c>
      <c r="E762" s="8">
        <f>Gmden!E761</f>
        <v>2471</v>
      </c>
      <c r="F762" s="40">
        <f>Gmden!N761</f>
        <v>0</v>
      </c>
      <c r="G762" s="8">
        <f t="shared" si="57"/>
        <v>0</v>
      </c>
      <c r="H762" s="25">
        <f>ROUND(Anteile!$B$29/'Abs3'!$G$2107*'Abs3'!G762,0)</f>
        <v>0</v>
      </c>
      <c r="I762" s="40">
        <f>Gmden!O761</f>
        <v>0</v>
      </c>
      <c r="J762" s="8">
        <f t="shared" si="58"/>
        <v>0</v>
      </c>
      <c r="K762" s="25">
        <f>ROUND(Anteile!$B$30/'Abs3'!$J$2107*'Abs3'!J762,0)</f>
        <v>0</v>
      </c>
      <c r="L762" s="8">
        <f>Gmden!M761</f>
        <v>2291228.551923987</v>
      </c>
      <c r="M762" s="8">
        <f ca="1">IF(AND(E762&gt;10000,Gmden!J761=500,Gmden!K761=500),MAX(0,OFFSET('Fk Abs3'!$E$7,'Abs3'!C762,0)*0.95*E762-L762),0)</f>
        <v>0</v>
      </c>
      <c r="N762" s="25">
        <f ca="1">ROUND(Anteile!$B$31/'Abs3'!$M$2107*'Abs3'!M762,0)</f>
        <v>0</v>
      </c>
      <c r="O762" s="27"/>
      <c r="P762" s="25">
        <f t="shared" ca="1" si="59"/>
        <v>0</v>
      </c>
    </row>
    <row r="763" spans="1:16" x14ac:dyDescent="0.25">
      <c r="A763" s="9">
        <f>Gmden!A762</f>
        <v>31949</v>
      </c>
      <c r="B763" s="9">
        <f t="shared" si="55"/>
        <v>3</v>
      </c>
      <c r="C763" s="9">
        <f t="shared" si="56"/>
        <v>0</v>
      </c>
      <c r="D763" s="7" t="str">
        <f>Gmden!D762</f>
        <v>Gablitz</v>
      </c>
      <c r="E763" s="8">
        <f>Gmden!E762</f>
        <v>4805</v>
      </c>
      <c r="F763" s="40">
        <f>Gmden!N762</f>
        <v>0</v>
      </c>
      <c r="G763" s="8">
        <f t="shared" si="57"/>
        <v>0</v>
      </c>
      <c r="H763" s="25">
        <f>ROUND(Anteile!$B$29/'Abs3'!$G$2107*'Abs3'!G763,0)</f>
        <v>0</v>
      </c>
      <c r="I763" s="40">
        <f>Gmden!O762</f>
        <v>0</v>
      </c>
      <c r="J763" s="8">
        <f t="shared" si="58"/>
        <v>0</v>
      </c>
      <c r="K763" s="25">
        <f>ROUND(Anteile!$B$30/'Abs3'!$J$2107*'Abs3'!J763,0)</f>
        <v>0</v>
      </c>
      <c r="L763" s="8">
        <f>Gmden!M762</f>
        <v>4620415.1838218048</v>
      </c>
      <c r="M763" s="8">
        <f ca="1">IF(AND(E763&gt;10000,Gmden!J762=500,Gmden!K762=500),MAX(0,OFFSET('Fk Abs3'!$E$7,'Abs3'!C763,0)*0.95*E763-L763),0)</f>
        <v>0</v>
      </c>
      <c r="N763" s="25">
        <f ca="1">ROUND(Anteile!$B$31/'Abs3'!$M$2107*'Abs3'!M763,0)</f>
        <v>0</v>
      </c>
      <c r="O763" s="27"/>
      <c r="P763" s="25">
        <f t="shared" ca="1" si="59"/>
        <v>0</v>
      </c>
    </row>
    <row r="764" spans="1:16" x14ac:dyDescent="0.25">
      <c r="A764" s="9">
        <f>Gmden!A763</f>
        <v>31950</v>
      </c>
      <c r="B764" s="9">
        <f t="shared" si="55"/>
        <v>3</v>
      </c>
      <c r="C764" s="9">
        <f t="shared" si="56"/>
        <v>0</v>
      </c>
      <c r="D764" s="7" t="str">
        <f>Gmden!D763</f>
        <v>Mauerbach</v>
      </c>
      <c r="E764" s="8">
        <f>Gmden!E763</f>
        <v>3746</v>
      </c>
      <c r="F764" s="40">
        <f>Gmden!N763</f>
        <v>0</v>
      </c>
      <c r="G764" s="8">
        <f t="shared" si="57"/>
        <v>0</v>
      </c>
      <c r="H764" s="25">
        <f>ROUND(Anteile!$B$29/'Abs3'!$G$2107*'Abs3'!G764,0)</f>
        <v>0</v>
      </c>
      <c r="I764" s="40">
        <f>Gmden!O763</f>
        <v>0</v>
      </c>
      <c r="J764" s="8">
        <f t="shared" si="58"/>
        <v>0</v>
      </c>
      <c r="K764" s="25">
        <f>ROUND(Anteile!$B$30/'Abs3'!$J$2107*'Abs3'!J764,0)</f>
        <v>0</v>
      </c>
      <c r="L764" s="8">
        <f>Gmden!M763</f>
        <v>3622240.2956765788</v>
      </c>
      <c r="M764" s="8">
        <f ca="1">IF(AND(E764&gt;10000,Gmden!J763=500,Gmden!K763=500),MAX(0,OFFSET('Fk Abs3'!$E$7,'Abs3'!C764,0)*0.95*E764-L764),0)</f>
        <v>0</v>
      </c>
      <c r="N764" s="25">
        <f ca="1">ROUND(Anteile!$B$31/'Abs3'!$M$2107*'Abs3'!M764,0)</f>
        <v>0</v>
      </c>
      <c r="O764" s="27"/>
      <c r="P764" s="25">
        <f t="shared" ca="1" si="59"/>
        <v>0</v>
      </c>
    </row>
    <row r="765" spans="1:16" x14ac:dyDescent="0.25">
      <c r="A765" s="9">
        <f>Gmden!A764</f>
        <v>31951</v>
      </c>
      <c r="B765" s="9">
        <f t="shared" si="55"/>
        <v>3</v>
      </c>
      <c r="C765" s="9">
        <f t="shared" si="56"/>
        <v>0</v>
      </c>
      <c r="D765" s="7" t="str">
        <f>Gmden!D764</f>
        <v>Pressbaum</v>
      </c>
      <c r="E765" s="8">
        <f>Gmden!E764</f>
        <v>7165</v>
      </c>
      <c r="F765" s="40">
        <f>Gmden!N764</f>
        <v>0</v>
      </c>
      <c r="G765" s="8">
        <f t="shared" si="57"/>
        <v>0</v>
      </c>
      <c r="H765" s="25">
        <f>ROUND(Anteile!$B$29/'Abs3'!$G$2107*'Abs3'!G765,0)</f>
        <v>0</v>
      </c>
      <c r="I765" s="40">
        <f>Gmden!O764</f>
        <v>0</v>
      </c>
      <c r="J765" s="8">
        <f t="shared" si="58"/>
        <v>0</v>
      </c>
      <c r="K765" s="25">
        <f>ROUND(Anteile!$B$30/'Abs3'!$J$2107*'Abs3'!J765,0)</f>
        <v>0</v>
      </c>
      <c r="L765" s="8">
        <f>Gmden!M764</f>
        <v>7069301.1340635344</v>
      </c>
      <c r="M765" s="8">
        <f ca="1">IF(AND(E765&gt;10000,Gmden!J764=500,Gmden!K764=500),MAX(0,OFFSET('Fk Abs3'!$E$7,'Abs3'!C765,0)*0.95*E765-L765),0)</f>
        <v>0</v>
      </c>
      <c r="N765" s="25">
        <f ca="1">ROUND(Anteile!$B$31/'Abs3'!$M$2107*'Abs3'!M765,0)</f>
        <v>0</v>
      </c>
      <c r="O765" s="27"/>
      <c r="P765" s="25">
        <f t="shared" ca="1" si="59"/>
        <v>0</v>
      </c>
    </row>
    <row r="766" spans="1:16" x14ac:dyDescent="0.25">
      <c r="A766" s="9">
        <f>Gmden!A765</f>
        <v>31952</v>
      </c>
      <c r="B766" s="9">
        <f t="shared" si="55"/>
        <v>3</v>
      </c>
      <c r="C766" s="9">
        <f t="shared" si="56"/>
        <v>0</v>
      </c>
      <c r="D766" s="7" t="str">
        <f>Gmden!D765</f>
        <v>Purkersdorf</v>
      </c>
      <c r="E766" s="8">
        <f>Gmden!E765</f>
        <v>9401</v>
      </c>
      <c r="F766" s="40">
        <f>Gmden!N765</f>
        <v>0</v>
      </c>
      <c r="G766" s="8">
        <f t="shared" si="57"/>
        <v>0</v>
      </c>
      <c r="H766" s="25">
        <f>ROUND(Anteile!$B$29/'Abs3'!$G$2107*'Abs3'!G766,0)</f>
        <v>0</v>
      </c>
      <c r="I766" s="40">
        <f>Gmden!O765</f>
        <v>0</v>
      </c>
      <c r="J766" s="8">
        <f t="shared" si="58"/>
        <v>0</v>
      </c>
      <c r="K766" s="25">
        <f>ROUND(Anteile!$B$30/'Abs3'!$J$2107*'Abs3'!J766,0)</f>
        <v>0</v>
      </c>
      <c r="L766" s="8">
        <f>Gmden!M765</f>
        <v>10149230.649322186</v>
      </c>
      <c r="M766" s="8">
        <f ca="1">IF(AND(E766&gt;10000,Gmden!J765=500,Gmden!K765=500),MAX(0,OFFSET('Fk Abs3'!$E$7,'Abs3'!C766,0)*0.95*E766-L766),0)</f>
        <v>0</v>
      </c>
      <c r="N766" s="25">
        <f ca="1">ROUND(Anteile!$B$31/'Abs3'!$M$2107*'Abs3'!M766,0)</f>
        <v>0</v>
      </c>
      <c r="O766" s="27"/>
      <c r="P766" s="25">
        <f t="shared" ca="1" si="59"/>
        <v>0</v>
      </c>
    </row>
    <row r="767" spans="1:16" x14ac:dyDescent="0.25">
      <c r="A767" s="9">
        <f>Gmden!A766</f>
        <v>31953</v>
      </c>
      <c r="B767" s="9">
        <f t="shared" si="55"/>
        <v>3</v>
      </c>
      <c r="C767" s="9">
        <f t="shared" si="56"/>
        <v>0</v>
      </c>
      <c r="D767" s="7" t="str">
        <f>Gmden!D766</f>
        <v>Tullnerbach</v>
      </c>
      <c r="E767" s="8">
        <f>Gmden!E766</f>
        <v>2725</v>
      </c>
      <c r="F767" s="40">
        <f>Gmden!N766</f>
        <v>0</v>
      </c>
      <c r="G767" s="8">
        <f t="shared" si="57"/>
        <v>0</v>
      </c>
      <c r="H767" s="25">
        <f>ROUND(Anteile!$B$29/'Abs3'!$G$2107*'Abs3'!G767,0)</f>
        <v>0</v>
      </c>
      <c r="I767" s="40">
        <f>Gmden!O766</f>
        <v>0</v>
      </c>
      <c r="J767" s="8">
        <f t="shared" si="58"/>
        <v>0</v>
      </c>
      <c r="K767" s="25">
        <f>ROUND(Anteile!$B$30/'Abs3'!$J$2107*'Abs3'!J767,0)</f>
        <v>0</v>
      </c>
      <c r="L767" s="8">
        <f>Gmden!M766</f>
        <v>2572110.8853623304</v>
      </c>
      <c r="M767" s="8">
        <f ca="1">IF(AND(E767&gt;10000,Gmden!J766=500,Gmden!K766=500),MAX(0,OFFSET('Fk Abs3'!$E$7,'Abs3'!C767,0)*0.95*E767-L767),0)</f>
        <v>0</v>
      </c>
      <c r="N767" s="25">
        <f ca="1">ROUND(Anteile!$B$31/'Abs3'!$M$2107*'Abs3'!M767,0)</f>
        <v>0</v>
      </c>
      <c r="O767" s="27"/>
      <c r="P767" s="25">
        <f t="shared" ca="1" si="59"/>
        <v>0</v>
      </c>
    </row>
    <row r="768" spans="1:16" x14ac:dyDescent="0.25">
      <c r="A768" s="9">
        <f>Gmden!A767</f>
        <v>31954</v>
      </c>
      <c r="B768" s="9">
        <f t="shared" si="55"/>
        <v>3</v>
      </c>
      <c r="C768" s="9">
        <f t="shared" si="56"/>
        <v>0</v>
      </c>
      <c r="D768" s="7" t="str">
        <f>Gmden!D767</f>
        <v>Wolfsgraben</v>
      </c>
      <c r="E768" s="8">
        <f>Gmden!E767</f>
        <v>1691</v>
      </c>
      <c r="F768" s="40">
        <f>Gmden!N767</f>
        <v>0</v>
      </c>
      <c r="G768" s="8">
        <f t="shared" si="57"/>
        <v>0</v>
      </c>
      <c r="H768" s="25">
        <f>ROUND(Anteile!$B$29/'Abs3'!$G$2107*'Abs3'!G768,0)</f>
        <v>0</v>
      </c>
      <c r="I768" s="40">
        <f>Gmden!O767</f>
        <v>0</v>
      </c>
      <c r="J768" s="8">
        <f t="shared" si="58"/>
        <v>0</v>
      </c>
      <c r="K768" s="25">
        <f>ROUND(Anteile!$B$30/'Abs3'!$J$2107*'Abs3'!J768,0)</f>
        <v>0</v>
      </c>
      <c r="L768" s="8">
        <f>Gmden!M767</f>
        <v>1562997.3736498212</v>
      </c>
      <c r="M768" s="8">
        <f ca="1">IF(AND(E768&gt;10000,Gmden!J767=500,Gmden!K767=500),MAX(0,OFFSET('Fk Abs3'!$E$7,'Abs3'!C768,0)*0.95*E768-L768),0)</f>
        <v>0</v>
      </c>
      <c r="N768" s="25">
        <f ca="1">ROUND(Anteile!$B$31/'Abs3'!$M$2107*'Abs3'!M768,0)</f>
        <v>0</v>
      </c>
      <c r="O768" s="27"/>
      <c r="P768" s="25">
        <f t="shared" ca="1" si="59"/>
        <v>0</v>
      </c>
    </row>
    <row r="769" spans="1:16" x14ac:dyDescent="0.25">
      <c r="A769" s="9">
        <f>Gmden!A768</f>
        <v>32001</v>
      </c>
      <c r="B769" s="9">
        <f t="shared" si="55"/>
        <v>3</v>
      </c>
      <c r="C769" s="9">
        <f t="shared" si="56"/>
        <v>0</v>
      </c>
      <c r="D769" s="7" t="str">
        <f>Gmden!D768</f>
        <v>Gaming</v>
      </c>
      <c r="E769" s="8">
        <f>Gmden!E768</f>
        <v>3165</v>
      </c>
      <c r="F769" s="40">
        <f>Gmden!N768</f>
        <v>0</v>
      </c>
      <c r="G769" s="8">
        <f t="shared" si="57"/>
        <v>0</v>
      </c>
      <c r="H769" s="25">
        <f>ROUND(Anteile!$B$29/'Abs3'!$G$2107*'Abs3'!G769,0)</f>
        <v>0</v>
      </c>
      <c r="I769" s="40">
        <f>Gmden!O768</f>
        <v>0</v>
      </c>
      <c r="J769" s="8">
        <f t="shared" si="58"/>
        <v>0</v>
      </c>
      <c r="K769" s="25">
        <f>ROUND(Anteile!$B$30/'Abs3'!$J$2107*'Abs3'!J769,0)</f>
        <v>0</v>
      </c>
      <c r="L769" s="8">
        <f>Gmden!M768</f>
        <v>3737843.1782537941</v>
      </c>
      <c r="M769" s="8">
        <f ca="1">IF(AND(E769&gt;10000,Gmden!J768=500,Gmden!K768=500),MAX(0,OFFSET('Fk Abs3'!$E$7,'Abs3'!C769,0)*0.95*E769-L769),0)</f>
        <v>0</v>
      </c>
      <c r="N769" s="25">
        <f ca="1">ROUND(Anteile!$B$31/'Abs3'!$M$2107*'Abs3'!M769,0)</f>
        <v>0</v>
      </c>
      <c r="O769" s="27"/>
      <c r="P769" s="25">
        <f t="shared" ca="1" si="59"/>
        <v>0</v>
      </c>
    </row>
    <row r="770" spans="1:16" x14ac:dyDescent="0.25">
      <c r="A770" s="9">
        <f>Gmden!A769</f>
        <v>32002</v>
      </c>
      <c r="B770" s="9">
        <f t="shared" si="55"/>
        <v>3</v>
      </c>
      <c r="C770" s="9">
        <f t="shared" si="56"/>
        <v>0</v>
      </c>
      <c r="D770" s="7" t="str">
        <f>Gmden!D769</f>
        <v>Göstling an der Ybbs</v>
      </c>
      <c r="E770" s="8">
        <f>Gmden!E769</f>
        <v>2077</v>
      </c>
      <c r="F770" s="40">
        <f>Gmden!N769</f>
        <v>0</v>
      </c>
      <c r="G770" s="8">
        <f t="shared" si="57"/>
        <v>0</v>
      </c>
      <c r="H770" s="25">
        <f>ROUND(Anteile!$B$29/'Abs3'!$G$2107*'Abs3'!G770,0)</f>
        <v>0</v>
      </c>
      <c r="I770" s="40">
        <f>Gmden!O769</f>
        <v>0</v>
      </c>
      <c r="J770" s="8">
        <f t="shared" si="58"/>
        <v>0</v>
      </c>
      <c r="K770" s="25">
        <f>ROUND(Anteile!$B$30/'Abs3'!$J$2107*'Abs3'!J770,0)</f>
        <v>0</v>
      </c>
      <c r="L770" s="8">
        <f>Gmden!M769</f>
        <v>2295750.8470905614</v>
      </c>
      <c r="M770" s="8">
        <f ca="1">IF(AND(E770&gt;10000,Gmden!J769=500,Gmden!K769=500),MAX(0,OFFSET('Fk Abs3'!$E$7,'Abs3'!C770,0)*0.95*E770-L770),0)</f>
        <v>0</v>
      </c>
      <c r="N770" s="25">
        <f ca="1">ROUND(Anteile!$B$31/'Abs3'!$M$2107*'Abs3'!M770,0)</f>
        <v>0</v>
      </c>
      <c r="O770" s="27"/>
      <c r="P770" s="25">
        <f t="shared" ca="1" si="59"/>
        <v>0</v>
      </c>
    </row>
    <row r="771" spans="1:16" x14ac:dyDescent="0.25">
      <c r="A771" s="9">
        <f>Gmden!A770</f>
        <v>32003</v>
      </c>
      <c r="B771" s="9">
        <f t="shared" si="55"/>
        <v>3</v>
      </c>
      <c r="C771" s="9">
        <f t="shared" si="56"/>
        <v>0</v>
      </c>
      <c r="D771" s="7" t="str">
        <f>Gmden!D770</f>
        <v>Gresten</v>
      </c>
      <c r="E771" s="8">
        <f>Gmden!E770</f>
        <v>1997</v>
      </c>
      <c r="F771" s="40">
        <f>Gmden!N770</f>
        <v>0</v>
      </c>
      <c r="G771" s="8">
        <f t="shared" si="57"/>
        <v>0</v>
      </c>
      <c r="H771" s="25">
        <f>ROUND(Anteile!$B$29/'Abs3'!$G$2107*'Abs3'!G771,0)</f>
        <v>0</v>
      </c>
      <c r="I771" s="40">
        <f>Gmden!O770</f>
        <v>0</v>
      </c>
      <c r="J771" s="8">
        <f t="shared" si="58"/>
        <v>0</v>
      </c>
      <c r="K771" s="25">
        <f>ROUND(Anteile!$B$30/'Abs3'!$J$2107*'Abs3'!J771,0)</f>
        <v>0</v>
      </c>
      <c r="L771" s="8">
        <f>Gmden!M770</f>
        <v>2772318.0562675074</v>
      </c>
      <c r="M771" s="8">
        <f ca="1">IF(AND(E771&gt;10000,Gmden!J770=500,Gmden!K770=500),MAX(0,OFFSET('Fk Abs3'!$E$7,'Abs3'!C771,0)*0.95*E771-L771),0)</f>
        <v>0</v>
      </c>
      <c r="N771" s="25">
        <f ca="1">ROUND(Anteile!$B$31/'Abs3'!$M$2107*'Abs3'!M771,0)</f>
        <v>0</v>
      </c>
      <c r="O771" s="27"/>
      <c r="P771" s="25">
        <f t="shared" ca="1" si="59"/>
        <v>0</v>
      </c>
    </row>
    <row r="772" spans="1:16" x14ac:dyDescent="0.25">
      <c r="A772" s="9">
        <f>Gmden!A771</f>
        <v>32004</v>
      </c>
      <c r="B772" s="9">
        <f t="shared" si="55"/>
        <v>3</v>
      </c>
      <c r="C772" s="9">
        <f t="shared" si="56"/>
        <v>0</v>
      </c>
      <c r="D772" s="7" t="str">
        <f>Gmden!D771</f>
        <v>Gresten-Land</v>
      </c>
      <c r="E772" s="8">
        <f>Gmden!E771</f>
        <v>1541</v>
      </c>
      <c r="F772" s="40">
        <f>Gmden!N771</f>
        <v>0</v>
      </c>
      <c r="G772" s="8">
        <f t="shared" si="57"/>
        <v>0</v>
      </c>
      <c r="H772" s="25">
        <f>ROUND(Anteile!$B$29/'Abs3'!$G$2107*'Abs3'!G772,0)</f>
        <v>0</v>
      </c>
      <c r="I772" s="40">
        <f>Gmden!O771</f>
        <v>0</v>
      </c>
      <c r="J772" s="8">
        <f t="shared" si="58"/>
        <v>0</v>
      </c>
      <c r="K772" s="25">
        <f>ROUND(Anteile!$B$30/'Abs3'!$J$2107*'Abs3'!J772,0)</f>
        <v>0</v>
      </c>
      <c r="L772" s="8">
        <f>Gmden!M771</f>
        <v>1732102.8937749029</v>
      </c>
      <c r="M772" s="8">
        <f ca="1">IF(AND(E772&gt;10000,Gmden!J771=500,Gmden!K771=500),MAX(0,OFFSET('Fk Abs3'!$E$7,'Abs3'!C772,0)*0.95*E772-L772),0)</f>
        <v>0</v>
      </c>
      <c r="N772" s="25">
        <f ca="1">ROUND(Anteile!$B$31/'Abs3'!$M$2107*'Abs3'!M772,0)</f>
        <v>0</v>
      </c>
      <c r="O772" s="27"/>
      <c r="P772" s="25">
        <f t="shared" ca="1" si="59"/>
        <v>0</v>
      </c>
    </row>
    <row r="773" spans="1:16" x14ac:dyDescent="0.25">
      <c r="A773" s="9">
        <f>Gmden!A772</f>
        <v>32005</v>
      </c>
      <c r="B773" s="9">
        <f t="shared" si="55"/>
        <v>3</v>
      </c>
      <c r="C773" s="9">
        <f t="shared" si="56"/>
        <v>0</v>
      </c>
      <c r="D773" s="7" t="str">
        <f>Gmden!D772</f>
        <v>Lunz am See</v>
      </c>
      <c r="E773" s="8">
        <f>Gmden!E772</f>
        <v>1794</v>
      </c>
      <c r="F773" s="40">
        <f>Gmden!N772</f>
        <v>0</v>
      </c>
      <c r="G773" s="8">
        <f t="shared" si="57"/>
        <v>0</v>
      </c>
      <c r="H773" s="25">
        <f>ROUND(Anteile!$B$29/'Abs3'!$G$2107*'Abs3'!G773,0)</f>
        <v>0</v>
      </c>
      <c r="I773" s="40">
        <f>Gmden!O772</f>
        <v>0</v>
      </c>
      <c r="J773" s="8">
        <f t="shared" si="58"/>
        <v>0</v>
      </c>
      <c r="K773" s="25">
        <f>ROUND(Anteile!$B$30/'Abs3'!$J$2107*'Abs3'!J773,0)</f>
        <v>0</v>
      </c>
      <c r="L773" s="8">
        <f>Gmden!M772</f>
        <v>1908133.8803964318</v>
      </c>
      <c r="M773" s="8">
        <f ca="1">IF(AND(E773&gt;10000,Gmden!J772=500,Gmden!K772=500),MAX(0,OFFSET('Fk Abs3'!$E$7,'Abs3'!C773,0)*0.95*E773-L773),0)</f>
        <v>0</v>
      </c>
      <c r="N773" s="25">
        <f ca="1">ROUND(Anteile!$B$31/'Abs3'!$M$2107*'Abs3'!M773,0)</f>
        <v>0</v>
      </c>
      <c r="O773" s="27"/>
      <c r="P773" s="25">
        <f t="shared" ca="1" si="59"/>
        <v>0</v>
      </c>
    </row>
    <row r="774" spans="1:16" x14ac:dyDescent="0.25">
      <c r="A774" s="9">
        <f>Gmden!A773</f>
        <v>32006</v>
      </c>
      <c r="B774" s="9">
        <f t="shared" si="55"/>
        <v>3</v>
      </c>
      <c r="C774" s="9">
        <f t="shared" si="56"/>
        <v>0</v>
      </c>
      <c r="D774" s="7" t="str">
        <f>Gmden!D773</f>
        <v>Oberndorf an der Melk</v>
      </c>
      <c r="E774" s="8">
        <f>Gmden!E773</f>
        <v>2966</v>
      </c>
      <c r="F774" s="40">
        <f>Gmden!N773</f>
        <v>0</v>
      </c>
      <c r="G774" s="8">
        <f t="shared" si="57"/>
        <v>0</v>
      </c>
      <c r="H774" s="25">
        <f>ROUND(Anteile!$B$29/'Abs3'!$G$2107*'Abs3'!G774,0)</f>
        <v>0</v>
      </c>
      <c r="I774" s="40">
        <f>Gmden!O773</f>
        <v>0</v>
      </c>
      <c r="J774" s="8">
        <f t="shared" si="58"/>
        <v>0</v>
      </c>
      <c r="K774" s="25">
        <f>ROUND(Anteile!$B$30/'Abs3'!$J$2107*'Abs3'!J774,0)</f>
        <v>0</v>
      </c>
      <c r="L774" s="8">
        <f>Gmden!M773</f>
        <v>2770802.2032911214</v>
      </c>
      <c r="M774" s="8">
        <f ca="1">IF(AND(E774&gt;10000,Gmden!J773=500,Gmden!K773=500),MAX(0,OFFSET('Fk Abs3'!$E$7,'Abs3'!C774,0)*0.95*E774-L774),0)</f>
        <v>0</v>
      </c>
      <c r="N774" s="25">
        <f ca="1">ROUND(Anteile!$B$31/'Abs3'!$M$2107*'Abs3'!M774,0)</f>
        <v>0</v>
      </c>
      <c r="O774" s="27"/>
      <c r="P774" s="25">
        <f t="shared" ca="1" si="59"/>
        <v>0</v>
      </c>
    </row>
    <row r="775" spans="1:16" x14ac:dyDescent="0.25">
      <c r="A775" s="9">
        <f>Gmden!A774</f>
        <v>32007</v>
      </c>
      <c r="B775" s="9">
        <f t="shared" si="55"/>
        <v>3</v>
      </c>
      <c r="C775" s="9">
        <f t="shared" si="56"/>
        <v>0</v>
      </c>
      <c r="D775" s="7" t="str">
        <f>Gmden!D774</f>
        <v>Puchenstuben</v>
      </c>
      <c r="E775" s="8">
        <f>Gmden!E774</f>
        <v>325</v>
      </c>
      <c r="F775" s="40">
        <f>Gmden!N774</f>
        <v>0</v>
      </c>
      <c r="G775" s="8">
        <f t="shared" si="57"/>
        <v>0</v>
      </c>
      <c r="H775" s="25">
        <f>ROUND(Anteile!$B$29/'Abs3'!$G$2107*'Abs3'!G775,0)</f>
        <v>0</v>
      </c>
      <c r="I775" s="40">
        <f>Gmden!O774</f>
        <v>0</v>
      </c>
      <c r="J775" s="8">
        <f t="shared" si="58"/>
        <v>0</v>
      </c>
      <c r="K775" s="25">
        <f>ROUND(Anteile!$B$30/'Abs3'!$J$2107*'Abs3'!J775,0)</f>
        <v>0</v>
      </c>
      <c r="L775" s="8">
        <f>Gmden!M774</f>
        <v>343540.6974730147</v>
      </c>
      <c r="M775" s="8">
        <f ca="1">IF(AND(E775&gt;10000,Gmden!J774=500,Gmden!K774=500),MAX(0,OFFSET('Fk Abs3'!$E$7,'Abs3'!C775,0)*0.95*E775-L775),0)</f>
        <v>0</v>
      </c>
      <c r="N775" s="25">
        <f ca="1">ROUND(Anteile!$B$31/'Abs3'!$M$2107*'Abs3'!M775,0)</f>
        <v>0</v>
      </c>
      <c r="O775" s="27"/>
      <c r="P775" s="25">
        <f t="shared" ca="1" si="59"/>
        <v>0</v>
      </c>
    </row>
    <row r="776" spans="1:16" x14ac:dyDescent="0.25">
      <c r="A776" s="9">
        <f>Gmden!A775</f>
        <v>32008</v>
      </c>
      <c r="B776" s="9">
        <f t="shared" ref="B776:B839" si="60">INT(A776/10000)</f>
        <v>3</v>
      </c>
      <c r="C776" s="9">
        <f t="shared" ref="C776:C839" si="61">IF(E776&lt;=10000,0,IF(E776&lt;=20000,1,IF(E776&lt;=50000,2,3)))</f>
        <v>0</v>
      </c>
      <c r="D776" s="7" t="str">
        <f>Gmden!D775</f>
        <v>Purgstall an der Erlauf</v>
      </c>
      <c r="E776" s="8">
        <f>Gmden!E775</f>
        <v>5356</v>
      </c>
      <c r="F776" s="40">
        <f>Gmden!N775</f>
        <v>0</v>
      </c>
      <c r="G776" s="8">
        <f t="shared" ref="G776:G839" si="62">IF(AND(E776&gt;$G$5,F776=1),E776,0)</f>
        <v>0</v>
      </c>
      <c r="H776" s="25">
        <f>ROUND(Anteile!$B$29/'Abs3'!$G$2107*'Abs3'!G776,0)</f>
        <v>0</v>
      </c>
      <c r="I776" s="40">
        <f>Gmden!O775</f>
        <v>0</v>
      </c>
      <c r="J776" s="8">
        <f t="shared" ref="J776:J839" si="63">IF(I776=1,E776,0)</f>
        <v>0</v>
      </c>
      <c r="K776" s="25">
        <f>ROUND(Anteile!$B$30/'Abs3'!$J$2107*'Abs3'!J776,0)</f>
        <v>0</v>
      </c>
      <c r="L776" s="8">
        <f>Gmden!M775</f>
        <v>6119518.7462991979</v>
      </c>
      <c r="M776" s="8">
        <f ca="1">IF(AND(E776&gt;10000,Gmden!J775=500,Gmden!K775=500),MAX(0,OFFSET('Fk Abs3'!$E$7,'Abs3'!C776,0)*0.95*E776-L776),0)</f>
        <v>0</v>
      </c>
      <c r="N776" s="25">
        <f ca="1">ROUND(Anteile!$B$31/'Abs3'!$M$2107*'Abs3'!M776,0)</f>
        <v>0</v>
      </c>
      <c r="O776" s="27"/>
      <c r="P776" s="25">
        <f t="shared" ref="P776:P839" ca="1" si="64">H776+K776+N776+O776</f>
        <v>0</v>
      </c>
    </row>
    <row r="777" spans="1:16" x14ac:dyDescent="0.25">
      <c r="A777" s="9">
        <f>Gmden!A776</f>
        <v>32009</v>
      </c>
      <c r="B777" s="9">
        <f t="shared" si="60"/>
        <v>3</v>
      </c>
      <c r="C777" s="9">
        <f t="shared" si="61"/>
        <v>0</v>
      </c>
      <c r="D777" s="7" t="str">
        <f>Gmden!D776</f>
        <v>Randegg</v>
      </c>
      <c r="E777" s="8">
        <f>Gmden!E776</f>
        <v>1926</v>
      </c>
      <c r="F777" s="40">
        <f>Gmden!N776</f>
        <v>0</v>
      </c>
      <c r="G777" s="8">
        <f t="shared" si="62"/>
        <v>0</v>
      </c>
      <c r="H777" s="25">
        <f>ROUND(Anteile!$B$29/'Abs3'!$G$2107*'Abs3'!G777,0)</f>
        <v>0</v>
      </c>
      <c r="I777" s="40">
        <f>Gmden!O776</f>
        <v>0</v>
      </c>
      <c r="J777" s="8">
        <f t="shared" si="63"/>
        <v>0</v>
      </c>
      <c r="K777" s="25">
        <f>ROUND(Anteile!$B$30/'Abs3'!$J$2107*'Abs3'!J777,0)</f>
        <v>0</v>
      </c>
      <c r="L777" s="8">
        <f>Gmden!M776</f>
        <v>1875421.9675692313</v>
      </c>
      <c r="M777" s="8">
        <f ca="1">IF(AND(E777&gt;10000,Gmden!J776=500,Gmden!K776=500),MAX(0,OFFSET('Fk Abs3'!$E$7,'Abs3'!C777,0)*0.95*E777-L777),0)</f>
        <v>0</v>
      </c>
      <c r="N777" s="25">
        <f ca="1">ROUND(Anteile!$B$31/'Abs3'!$M$2107*'Abs3'!M777,0)</f>
        <v>0</v>
      </c>
      <c r="O777" s="27"/>
      <c r="P777" s="25">
        <f t="shared" ca="1" si="64"/>
        <v>0</v>
      </c>
    </row>
    <row r="778" spans="1:16" x14ac:dyDescent="0.25">
      <c r="A778" s="9">
        <f>Gmden!A777</f>
        <v>32010</v>
      </c>
      <c r="B778" s="9">
        <f t="shared" si="60"/>
        <v>3</v>
      </c>
      <c r="C778" s="9">
        <f t="shared" si="61"/>
        <v>0</v>
      </c>
      <c r="D778" s="7" t="str">
        <f>Gmden!D777</f>
        <v>Reinsberg</v>
      </c>
      <c r="E778" s="8">
        <f>Gmden!E777</f>
        <v>1003</v>
      </c>
      <c r="F778" s="40">
        <f>Gmden!N777</f>
        <v>0</v>
      </c>
      <c r="G778" s="8">
        <f t="shared" si="62"/>
        <v>0</v>
      </c>
      <c r="H778" s="25">
        <f>ROUND(Anteile!$B$29/'Abs3'!$G$2107*'Abs3'!G778,0)</f>
        <v>0</v>
      </c>
      <c r="I778" s="40">
        <f>Gmden!O777</f>
        <v>0</v>
      </c>
      <c r="J778" s="8">
        <f t="shared" si="63"/>
        <v>0</v>
      </c>
      <c r="K778" s="25">
        <f>ROUND(Anteile!$B$30/'Abs3'!$J$2107*'Abs3'!J778,0)</f>
        <v>0</v>
      </c>
      <c r="L778" s="8">
        <f>Gmden!M777</f>
        <v>872933.96071777598</v>
      </c>
      <c r="M778" s="8">
        <f ca="1">IF(AND(E778&gt;10000,Gmden!J777=500,Gmden!K777=500),MAX(0,OFFSET('Fk Abs3'!$E$7,'Abs3'!C778,0)*0.95*E778-L778),0)</f>
        <v>0</v>
      </c>
      <c r="N778" s="25">
        <f ca="1">ROUND(Anteile!$B$31/'Abs3'!$M$2107*'Abs3'!M778,0)</f>
        <v>0</v>
      </c>
      <c r="O778" s="27"/>
      <c r="P778" s="25">
        <f t="shared" ca="1" si="64"/>
        <v>0</v>
      </c>
    </row>
    <row r="779" spans="1:16" x14ac:dyDescent="0.25">
      <c r="A779" s="9">
        <f>Gmden!A778</f>
        <v>32011</v>
      </c>
      <c r="B779" s="9">
        <f t="shared" si="60"/>
        <v>3</v>
      </c>
      <c r="C779" s="9">
        <f t="shared" si="61"/>
        <v>0</v>
      </c>
      <c r="D779" s="7" t="str">
        <f>Gmden!D778</f>
        <v>St. Anton an der Jeßnitz</v>
      </c>
      <c r="E779" s="8">
        <f>Gmden!E778</f>
        <v>1227</v>
      </c>
      <c r="F779" s="40">
        <f>Gmden!N778</f>
        <v>0</v>
      </c>
      <c r="G779" s="8">
        <f t="shared" si="62"/>
        <v>0</v>
      </c>
      <c r="H779" s="25">
        <f>ROUND(Anteile!$B$29/'Abs3'!$G$2107*'Abs3'!G779,0)</f>
        <v>0</v>
      </c>
      <c r="I779" s="40">
        <f>Gmden!O778</f>
        <v>0</v>
      </c>
      <c r="J779" s="8">
        <f t="shared" si="63"/>
        <v>0</v>
      </c>
      <c r="K779" s="25">
        <f>ROUND(Anteile!$B$30/'Abs3'!$J$2107*'Abs3'!J779,0)</f>
        <v>0</v>
      </c>
      <c r="L779" s="8">
        <f>Gmden!M778</f>
        <v>1047296.0000562976</v>
      </c>
      <c r="M779" s="8">
        <f ca="1">IF(AND(E779&gt;10000,Gmden!J778=500,Gmden!K778=500),MAX(0,OFFSET('Fk Abs3'!$E$7,'Abs3'!C779,0)*0.95*E779-L779),0)</f>
        <v>0</v>
      </c>
      <c r="N779" s="25">
        <f ca="1">ROUND(Anteile!$B$31/'Abs3'!$M$2107*'Abs3'!M779,0)</f>
        <v>0</v>
      </c>
      <c r="O779" s="27"/>
      <c r="P779" s="25">
        <f t="shared" ca="1" si="64"/>
        <v>0</v>
      </c>
    </row>
    <row r="780" spans="1:16" x14ac:dyDescent="0.25">
      <c r="A780" s="9">
        <f>Gmden!A779</f>
        <v>32012</v>
      </c>
      <c r="B780" s="9">
        <f t="shared" si="60"/>
        <v>3</v>
      </c>
      <c r="C780" s="9">
        <f t="shared" si="61"/>
        <v>0</v>
      </c>
      <c r="D780" s="7" t="str">
        <f>Gmden!D779</f>
        <v>St. Georgen an der Leys</v>
      </c>
      <c r="E780" s="8">
        <f>Gmden!E779</f>
        <v>1330</v>
      </c>
      <c r="F780" s="40">
        <f>Gmden!N779</f>
        <v>0</v>
      </c>
      <c r="G780" s="8">
        <f t="shared" si="62"/>
        <v>0</v>
      </c>
      <c r="H780" s="25">
        <f>ROUND(Anteile!$B$29/'Abs3'!$G$2107*'Abs3'!G780,0)</f>
        <v>0</v>
      </c>
      <c r="I780" s="40">
        <f>Gmden!O779</f>
        <v>0</v>
      </c>
      <c r="J780" s="8">
        <f t="shared" si="63"/>
        <v>0</v>
      </c>
      <c r="K780" s="25">
        <f>ROUND(Anteile!$B$30/'Abs3'!$J$2107*'Abs3'!J780,0)</f>
        <v>0</v>
      </c>
      <c r="L780" s="8">
        <f>Gmden!M779</f>
        <v>1174011.4655837794</v>
      </c>
      <c r="M780" s="8">
        <f ca="1">IF(AND(E780&gt;10000,Gmden!J779=500,Gmden!K779=500),MAX(0,OFFSET('Fk Abs3'!$E$7,'Abs3'!C780,0)*0.95*E780-L780),0)</f>
        <v>0</v>
      </c>
      <c r="N780" s="25">
        <f ca="1">ROUND(Anteile!$B$31/'Abs3'!$M$2107*'Abs3'!M780,0)</f>
        <v>0</v>
      </c>
      <c r="O780" s="27"/>
      <c r="P780" s="25">
        <f t="shared" ca="1" si="64"/>
        <v>0</v>
      </c>
    </row>
    <row r="781" spans="1:16" x14ac:dyDescent="0.25">
      <c r="A781" s="9">
        <f>Gmden!A780</f>
        <v>32013</v>
      </c>
      <c r="B781" s="9">
        <f t="shared" si="60"/>
        <v>3</v>
      </c>
      <c r="C781" s="9">
        <f t="shared" si="61"/>
        <v>0</v>
      </c>
      <c r="D781" s="7" t="str">
        <f>Gmden!D780</f>
        <v>Scheibbs</v>
      </c>
      <c r="E781" s="8">
        <f>Gmden!E780</f>
        <v>4232</v>
      </c>
      <c r="F781" s="40">
        <f>Gmden!N780</f>
        <v>0</v>
      </c>
      <c r="G781" s="8">
        <f t="shared" si="62"/>
        <v>0</v>
      </c>
      <c r="H781" s="25">
        <f>ROUND(Anteile!$B$29/'Abs3'!$G$2107*'Abs3'!G781,0)</f>
        <v>0</v>
      </c>
      <c r="I781" s="40">
        <f>Gmden!O780</f>
        <v>0</v>
      </c>
      <c r="J781" s="8">
        <f t="shared" si="63"/>
        <v>0</v>
      </c>
      <c r="K781" s="25">
        <f>ROUND(Anteile!$B$30/'Abs3'!$J$2107*'Abs3'!J781,0)</f>
        <v>0</v>
      </c>
      <c r="L781" s="8">
        <f>Gmden!M780</f>
        <v>5086290.611369377</v>
      </c>
      <c r="M781" s="8">
        <f ca="1">IF(AND(E781&gt;10000,Gmden!J780=500,Gmden!K780=500),MAX(0,OFFSET('Fk Abs3'!$E$7,'Abs3'!C781,0)*0.95*E781-L781),0)</f>
        <v>0</v>
      </c>
      <c r="N781" s="25">
        <f ca="1">ROUND(Anteile!$B$31/'Abs3'!$M$2107*'Abs3'!M781,0)</f>
        <v>0</v>
      </c>
      <c r="O781" s="27"/>
      <c r="P781" s="25">
        <f t="shared" ca="1" si="64"/>
        <v>0</v>
      </c>
    </row>
    <row r="782" spans="1:16" x14ac:dyDescent="0.25">
      <c r="A782" s="9">
        <f>Gmden!A781</f>
        <v>32014</v>
      </c>
      <c r="B782" s="9">
        <f t="shared" si="60"/>
        <v>3</v>
      </c>
      <c r="C782" s="9">
        <f t="shared" si="61"/>
        <v>0</v>
      </c>
      <c r="D782" s="7" t="str">
        <f>Gmden!D781</f>
        <v>Steinakirchen am Forst</v>
      </c>
      <c r="E782" s="8">
        <f>Gmden!E781</f>
        <v>2269</v>
      </c>
      <c r="F782" s="40">
        <f>Gmden!N781</f>
        <v>0</v>
      </c>
      <c r="G782" s="8">
        <f t="shared" si="62"/>
        <v>0</v>
      </c>
      <c r="H782" s="25">
        <f>ROUND(Anteile!$B$29/'Abs3'!$G$2107*'Abs3'!G782,0)</f>
        <v>0</v>
      </c>
      <c r="I782" s="40">
        <f>Gmden!O781</f>
        <v>0</v>
      </c>
      <c r="J782" s="8">
        <f t="shared" si="63"/>
        <v>0</v>
      </c>
      <c r="K782" s="25">
        <f>ROUND(Anteile!$B$30/'Abs3'!$J$2107*'Abs3'!J782,0)</f>
        <v>0</v>
      </c>
      <c r="L782" s="8">
        <f>Gmden!M781</f>
        <v>2189072.452458981</v>
      </c>
      <c r="M782" s="8">
        <f ca="1">IF(AND(E782&gt;10000,Gmden!J781=500,Gmden!K781=500),MAX(0,OFFSET('Fk Abs3'!$E$7,'Abs3'!C782,0)*0.95*E782-L782),0)</f>
        <v>0</v>
      </c>
      <c r="N782" s="25">
        <f ca="1">ROUND(Anteile!$B$31/'Abs3'!$M$2107*'Abs3'!M782,0)</f>
        <v>0</v>
      </c>
      <c r="O782" s="27"/>
      <c r="P782" s="25">
        <f t="shared" ca="1" si="64"/>
        <v>0</v>
      </c>
    </row>
    <row r="783" spans="1:16" x14ac:dyDescent="0.25">
      <c r="A783" s="9">
        <f>Gmden!A782</f>
        <v>32015</v>
      </c>
      <c r="B783" s="9">
        <f t="shared" si="60"/>
        <v>3</v>
      </c>
      <c r="C783" s="9">
        <f t="shared" si="61"/>
        <v>0</v>
      </c>
      <c r="D783" s="7" t="str">
        <f>Gmden!D782</f>
        <v>Wang</v>
      </c>
      <c r="E783" s="8">
        <f>Gmden!E782</f>
        <v>1298</v>
      </c>
      <c r="F783" s="40">
        <f>Gmden!N782</f>
        <v>0</v>
      </c>
      <c r="G783" s="8">
        <f t="shared" si="62"/>
        <v>0</v>
      </c>
      <c r="H783" s="25">
        <f>ROUND(Anteile!$B$29/'Abs3'!$G$2107*'Abs3'!G783,0)</f>
        <v>0</v>
      </c>
      <c r="I783" s="40">
        <f>Gmden!O782</f>
        <v>0</v>
      </c>
      <c r="J783" s="8">
        <f t="shared" si="63"/>
        <v>0</v>
      </c>
      <c r="K783" s="25">
        <f>ROUND(Anteile!$B$30/'Abs3'!$J$2107*'Abs3'!J783,0)</f>
        <v>0</v>
      </c>
      <c r="L783" s="8">
        <f>Gmden!M782</f>
        <v>1141642.4458554308</v>
      </c>
      <c r="M783" s="8">
        <f ca="1">IF(AND(E783&gt;10000,Gmden!J782=500,Gmden!K782=500),MAX(0,OFFSET('Fk Abs3'!$E$7,'Abs3'!C783,0)*0.95*E783-L783),0)</f>
        <v>0</v>
      </c>
      <c r="N783" s="25">
        <f ca="1">ROUND(Anteile!$B$31/'Abs3'!$M$2107*'Abs3'!M783,0)</f>
        <v>0</v>
      </c>
      <c r="O783" s="27"/>
      <c r="P783" s="25">
        <f t="shared" ca="1" si="64"/>
        <v>0</v>
      </c>
    </row>
    <row r="784" spans="1:16" x14ac:dyDescent="0.25">
      <c r="A784" s="9">
        <f>Gmden!A783</f>
        <v>32016</v>
      </c>
      <c r="B784" s="9">
        <f t="shared" si="60"/>
        <v>3</v>
      </c>
      <c r="C784" s="9">
        <f t="shared" si="61"/>
        <v>0</v>
      </c>
      <c r="D784" s="7" t="str">
        <f>Gmden!D783</f>
        <v>Wieselburg</v>
      </c>
      <c r="E784" s="8">
        <f>Gmden!E783</f>
        <v>3839</v>
      </c>
      <c r="F784" s="40">
        <f>Gmden!N783</f>
        <v>0</v>
      </c>
      <c r="G784" s="8">
        <f t="shared" si="62"/>
        <v>0</v>
      </c>
      <c r="H784" s="25">
        <f>ROUND(Anteile!$B$29/'Abs3'!$G$2107*'Abs3'!G784,0)</f>
        <v>0</v>
      </c>
      <c r="I784" s="40">
        <f>Gmden!O783</f>
        <v>0</v>
      </c>
      <c r="J784" s="8">
        <f t="shared" si="63"/>
        <v>0</v>
      </c>
      <c r="K784" s="25">
        <f>ROUND(Anteile!$B$30/'Abs3'!$J$2107*'Abs3'!J784,0)</f>
        <v>0</v>
      </c>
      <c r="L784" s="8">
        <f>Gmden!M783</f>
        <v>7788259.1478786133</v>
      </c>
      <c r="M784" s="8">
        <f ca="1">IF(AND(E784&gt;10000,Gmden!J783=500,Gmden!K783=500),MAX(0,OFFSET('Fk Abs3'!$E$7,'Abs3'!C784,0)*0.95*E784-L784),0)</f>
        <v>0</v>
      </c>
      <c r="N784" s="25">
        <f ca="1">ROUND(Anteile!$B$31/'Abs3'!$M$2107*'Abs3'!M784,0)</f>
        <v>0</v>
      </c>
      <c r="O784" s="27"/>
      <c r="P784" s="25">
        <f t="shared" ca="1" si="64"/>
        <v>0</v>
      </c>
    </row>
    <row r="785" spans="1:16" x14ac:dyDescent="0.25">
      <c r="A785" s="9">
        <f>Gmden!A784</f>
        <v>32017</v>
      </c>
      <c r="B785" s="9">
        <f t="shared" si="60"/>
        <v>3</v>
      </c>
      <c r="C785" s="9">
        <f t="shared" si="61"/>
        <v>0</v>
      </c>
      <c r="D785" s="7" t="str">
        <f>Gmden!D784</f>
        <v>Wieselburg-Land</v>
      </c>
      <c r="E785" s="8">
        <f>Gmden!E784</f>
        <v>3255</v>
      </c>
      <c r="F785" s="40">
        <f>Gmden!N784</f>
        <v>0</v>
      </c>
      <c r="G785" s="8">
        <f t="shared" si="62"/>
        <v>0</v>
      </c>
      <c r="H785" s="25">
        <f>ROUND(Anteile!$B$29/'Abs3'!$G$2107*'Abs3'!G785,0)</f>
        <v>0</v>
      </c>
      <c r="I785" s="40">
        <f>Gmden!O784</f>
        <v>0</v>
      </c>
      <c r="J785" s="8">
        <f t="shared" si="63"/>
        <v>0</v>
      </c>
      <c r="K785" s="25">
        <f>ROUND(Anteile!$B$30/'Abs3'!$J$2107*'Abs3'!J785,0)</f>
        <v>0</v>
      </c>
      <c r="L785" s="8">
        <f>Gmden!M784</f>
        <v>3222988.6250860654</v>
      </c>
      <c r="M785" s="8">
        <f ca="1">IF(AND(E785&gt;10000,Gmden!J784=500,Gmden!K784=500),MAX(0,OFFSET('Fk Abs3'!$E$7,'Abs3'!C785,0)*0.95*E785-L785),0)</f>
        <v>0</v>
      </c>
      <c r="N785" s="25">
        <f ca="1">ROUND(Anteile!$B$31/'Abs3'!$M$2107*'Abs3'!M785,0)</f>
        <v>0</v>
      </c>
      <c r="O785" s="27"/>
      <c r="P785" s="25">
        <f t="shared" ca="1" si="64"/>
        <v>0</v>
      </c>
    </row>
    <row r="786" spans="1:16" x14ac:dyDescent="0.25">
      <c r="A786" s="9">
        <f>Gmden!A785</f>
        <v>32018</v>
      </c>
      <c r="B786" s="9">
        <f t="shared" si="60"/>
        <v>3</v>
      </c>
      <c r="C786" s="9">
        <f t="shared" si="61"/>
        <v>0</v>
      </c>
      <c r="D786" s="7" t="str">
        <f>Gmden!D785</f>
        <v>Wolfpassing</v>
      </c>
      <c r="E786" s="8">
        <f>Gmden!E785</f>
        <v>1496</v>
      </c>
      <c r="F786" s="40">
        <f>Gmden!N785</f>
        <v>0</v>
      </c>
      <c r="G786" s="8">
        <f t="shared" si="62"/>
        <v>0</v>
      </c>
      <c r="H786" s="25">
        <f>ROUND(Anteile!$B$29/'Abs3'!$G$2107*'Abs3'!G786,0)</f>
        <v>0</v>
      </c>
      <c r="I786" s="40">
        <f>Gmden!O785</f>
        <v>0</v>
      </c>
      <c r="J786" s="8">
        <f t="shared" si="63"/>
        <v>0</v>
      </c>
      <c r="K786" s="25">
        <f>ROUND(Anteile!$B$30/'Abs3'!$J$2107*'Abs3'!J786,0)</f>
        <v>0</v>
      </c>
      <c r="L786" s="8">
        <f>Gmden!M785</f>
        <v>1351146.0148818239</v>
      </c>
      <c r="M786" s="8">
        <f ca="1">IF(AND(E786&gt;10000,Gmden!J785=500,Gmden!K785=500),MAX(0,OFFSET('Fk Abs3'!$E$7,'Abs3'!C786,0)*0.95*E786-L786),0)</f>
        <v>0</v>
      </c>
      <c r="N786" s="25">
        <f ca="1">ROUND(Anteile!$B$31/'Abs3'!$M$2107*'Abs3'!M786,0)</f>
        <v>0</v>
      </c>
      <c r="O786" s="27"/>
      <c r="P786" s="25">
        <f t="shared" ca="1" si="64"/>
        <v>0</v>
      </c>
    </row>
    <row r="787" spans="1:16" x14ac:dyDescent="0.25">
      <c r="A787" s="9">
        <f>Gmden!A786</f>
        <v>32101</v>
      </c>
      <c r="B787" s="9">
        <f t="shared" si="60"/>
        <v>3</v>
      </c>
      <c r="C787" s="9">
        <f t="shared" si="61"/>
        <v>0</v>
      </c>
      <c r="D787" s="7" t="str">
        <f>Gmden!D786</f>
        <v>Absdorf</v>
      </c>
      <c r="E787" s="8">
        <f>Gmden!E786</f>
        <v>1885</v>
      </c>
      <c r="F787" s="40">
        <f>Gmden!N786</f>
        <v>0</v>
      </c>
      <c r="G787" s="8">
        <f t="shared" si="62"/>
        <v>0</v>
      </c>
      <c r="H787" s="25">
        <f>ROUND(Anteile!$B$29/'Abs3'!$G$2107*'Abs3'!G787,0)</f>
        <v>0</v>
      </c>
      <c r="I787" s="40">
        <f>Gmden!O786</f>
        <v>0</v>
      </c>
      <c r="J787" s="8">
        <f t="shared" si="63"/>
        <v>0</v>
      </c>
      <c r="K787" s="25">
        <f>ROUND(Anteile!$B$30/'Abs3'!$J$2107*'Abs3'!J787,0)</f>
        <v>0</v>
      </c>
      <c r="L787" s="8">
        <f>Gmden!M786</f>
        <v>1848072.794729281</v>
      </c>
      <c r="M787" s="8">
        <f ca="1">IF(AND(E787&gt;10000,Gmden!J786=500,Gmden!K786=500),MAX(0,OFFSET('Fk Abs3'!$E$7,'Abs3'!C787,0)*0.95*E787-L787),0)</f>
        <v>0</v>
      </c>
      <c r="N787" s="25">
        <f ca="1">ROUND(Anteile!$B$31/'Abs3'!$M$2107*'Abs3'!M787,0)</f>
        <v>0</v>
      </c>
      <c r="O787" s="27"/>
      <c r="P787" s="25">
        <f t="shared" ca="1" si="64"/>
        <v>0</v>
      </c>
    </row>
    <row r="788" spans="1:16" x14ac:dyDescent="0.25">
      <c r="A788" s="9">
        <f>Gmden!A787</f>
        <v>32104</v>
      </c>
      <c r="B788" s="9">
        <f t="shared" si="60"/>
        <v>3</v>
      </c>
      <c r="C788" s="9">
        <f t="shared" si="61"/>
        <v>0</v>
      </c>
      <c r="D788" s="7" t="str">
        <f>Gmden!D787</f>
        <v>Atzenbrugg</v>
      </c>
      <c r="E788" s="8">
        <f>Gmden!E787</f>
        <v>2759</v>
      </c>
      <c r="F788" s="40">
        <f>Gmden!N787</f>
        <v>0</v>
      </c>
      <c r="G788" s="8">
        <f t="shared" si="62"/>
        <v>0</v>
      </c>
      <c r="H788" s="25">
        <f>ROUND(Anteile!$B$29/'Abs3'!$G$2107*'Abs3'!G788,0)</f>
        <v>0</v>
      </c>
      <c r="I788" s="40">
        <f>Gmden!O787</f>
        <v>0</v>
      </c>
      <c r="J788" s="8">
        <f t="shared" si="63"/>
        <v>0</v>
      </c>
      <c r="K788" s="25">
        <f>ROUND(Anteile!$B$30/'Abs3'!$J$2107*'Abs3'!J788,0)</f>
        <v>0</v>
      </c>
      <c r="L788" s="8">
        <f>Gmden!M787</f>
        <v>2797826.8654688266</v>
      </c>
      <c r="M788" s="8">
        <f ca="1">IF(AND(E788&gt;10000,Gmden!J787=500,Gmden!K787=500),MAX(0,OFFSET('Fk Abs3'!$E$7,'Abs3'!C788,0)*0.95*E788-L788),0)</f>
        <v>0</v>
      </c>
      <c r="N788" s="25">
        <f ca="1">ROUND(Anteile!$B$31/'Abs3'!$M$2107*'Abs3'!M788,0)</f>
        <v>0</v>
      </c>
      <c r="O788" s="27"/>
      <c r="P788" s="25">
        <f t="shared" ca="1" si="64"/>
        <v>0</v>
      </c>
    </row>
    <row r="789" spans="1:16" x14ac:dyDescent="0.25">
      <c r="A789" s="9">
        <f>Gmden!A788</f>
        <v>32106</v>
      </c>
      <c r="B789" s="9">
        <f t="shared" si="60"/>
        <v>3</v>
      </c>
      <c r="C789" s="9">
        <f t="shared" si="61"/>
        <v>0</v>
      </c>
      <c r="D789" s="7" t="str">
        <f>Gmden!D788</f>
        <v>Fels am Wagram</v>
      </c>
      <c r="E789" s="8">
        <f>Gmden!E788</f>
        <v>2174</v>
      </c>
      <c r="F789" s="40">
        <f>Gmden!N788</f>
        <v>0</v>
      </c>
      <c r="G789" s="8">
        <f t="shared" si="62"/>
        <v>0</v>
      </c>
      <c r="H789" s="25">
        <f>ROUND(Anteile!$B$29/'Abs3'!$G$2107*'Abs3'!G789,0)</f>
        <v>0</v>
      </c>
      <c r="I789" s="40">
        <f>Gmden!O788</f>
        <v>0</v>
      </c>
      <c r="J789" s="8">
        <f t="shared" si="63"/>
        <v>0</v>
      </c>
      <c r="K789" s="25">
        <f>ROUND(Anteile!$B$30/'Abs3'!$J$2107*'Abs3'!J789,0)</f>
        <v>0</v>
      </c>
      <c r="L789" s="8">
        <f>Gmden!M788</f>
        <v>2062250.2239592986</v>
      </c>
      <c r="M789" s="8">
        <f ca="1">IF(AND(E789&gt;10000,Gmden!J788=500,Gmden!K788=500),MAX(0,OFFSET('Fk Abs3'!$E$7,'Abs3'!C789,0)*0.95*E789-L789),0)</f>
        <v>0</v>
      </c>
      <c r="N789" s="25">
        <f ca="1">ROUND(Anteile!$B$31/'Abs3'!$M$2107*'Abs3'!M789,0)</f>
        <v>0</v>
      </c>
      <c r="O789" s="27"/>
      <c r="P789" s="25">
        <f t="shared" ca="1" si="64"/>
        <v>0</v>
      </c>
    </row>
    <row r="790" spans="1:16" x14ac:dyDescent="0.25">
      <c r="A790" s="9">
        <f>Gmden!A789</f>
        <v>32107</v>
      </c>
      <c r="B790" s="9">
        <f t="shared" si="60"/>
        <v>3</v>
      </c>
      <c r="C790" s="9">
        <f t="shared" si="61"/>
        <v>0</v>
      </c>
      <c r="D790" s="7" t="str">
        <f>Gmden!D789</f>
        <v>Grafenwörth</v>
      </c>
      <c r="E790" s="8">
        <f>Gmden!E789</f>
        <v>3106</v>
      </c>
      <c r="F790" s="40">
        <f>Gmden!N789</f>
        <v>0</v>
      </c>
      <c r="G790" s="8">
        <f t="shared" si="62"/>
        <v>0</v>
      </c>
      <c r="H790" s="25">
        <f>ROUND(Anteile!$B$29/'Abs3'!$G$2107*'Abs3'!G790,0)</f>
        <v>0</v>
      </c>
      <c r="I790" s="40">
        <f>Gmden!O789</f>
        <v>0</v>
      </c>
      <c r="J790" s="8">
        <f t="shared" si="63"/>
        <v>0</v>
      </c>
      <c r="K790" s="25">
        <f>ROUND(Anteile!$B$30/'Abs3'!$J$2107*'Abs3'!J790,0)</f>
        <v>0</v>
      </c>
      <c r="L790" s="8">
        <f>Gmden!M789</f>
        <v>3153341.4609957896</v>
      </c>
      <c r="M790" s="8">
        <f ca="1">IF(AND(E790&gt;10000,Gmden!J789=500,Gmden!K789=500),MAX(0,OFFSET('Fk Abs3'!$E$7,'Abs3'!C790,0)*0.95*E790-L790),0)</f>
        <v>0</v>
      </c>
      <c r="N790" s="25">
        <f ca="1">ROUND(Anteile!$B$31/'Abs3'!$M$2107*'Abs3'!M790,0)</f>
        <v>0</v>
      </c>
      <c r="O790" s="27"/>
      <c r="P790" s="25">
        <f t="shared" ca="1" si="64"/>
        <v>0</v>
      </c>
    </row>
    <row r="791" spans="1:16" x14ac:dyDescent="0.25">
      <c r="A791" s="9">
        <f>Gmden!A790</f>
        <v>32109</v>
      </c>
      <c r="B791" s="9">
        <f t="shared" si="60"/>
        <v>3</v>
      </c>
      <c r="C791" s="9">
        <f t="shared" si="61"/>
        <v>0</v>
      </c>
      <c r="D791" s="7" t="str">
        <f>Gmden!D790</f>
        <v>Großriedenthal</v>
      </c>
      <c r="E791" s="8">
        <f>Gmden!E790</f>
        <v>934</v>
      </c>
      <c r="F791" s="40">
        <f>Gmden!N790</f>
        <v>0</v>
      </c>
      <c r="G791" s="8">
        <f t="shared" si="62"/>
        <v>0</v>
      </c>
      <c r="H791" s="25">
        <f>ROUND(Anteile!$B$29/'Abs3'!$G$2107*'Abs3'!G791,0)</f>
        <v>0</v>
      </c>
      <c r="I791" s="40">
        <f>Gmden!O790</f>
        <v>0</v>
      </c>
      <c r="J791" s="8">
        <f t="shared" si="63"/>
        <v>0</v>
      </c>
      <c r="K791" s="25">
        <f>ROUND(Anteile!$B$30/'Abs3'!$J$2107*'Abs3'!J791,0)</f>
        <v>0</v>
      </c>
      <c r="L791" s="8">
        <f>Gmden!M790</f>
        <v>851251.79795235489</v>
      </c>
      <c r="M791" s="8">
        <f ca="1">IF(AND(E791&gt;10000,Gmden!J790=500,Gmden!K790=500),MAX(0,OFFSET('Fk Abs3'!$E$7,'Abs3'!C791,0)*0.95*E791-L791),0)</f>
        <v>0</v>
      </c>
      <c r="N791" s="25">
        <f ca="1">ROUND(Anteile!$B$31/'Abs3'!$M$2107*'Abs3'!M791,0)</f>
        <v>0</v>
      </c>
      <c r="O791" s="27"/>
      <c r="P791" s="25">
        <f t="shared" ca="1" si="64"/>
        <v>0</v>
      </c>
    </row>
    <row r="792" spans="1:16" x14ac:dyDescent="0.25">
      <c r="A792" s="9">
        <f>Gmden!A791</f>
        <v>32110</v>
      </c>
      <c r="B792" s="9">
        <f t="shared" si="60"/>
        <v>3</v>
      </c>
      <c r="C792" s="9">
        <f t="shared" si="61"/>
        <v>0</v>
      </c>
      <c r="D792" s="7" t="str">
        <f>Gmden!D791</f>
        <v>Großweikersdorf</v>
      </c>
      <c r="E792" s="8">
        <f>Gmden!E791</f>
        <v>3083</v>
      </c>
      <c r="F792" s="40">
        <f>Gmden!N791</f>
        <v>0</v>
      </c>
      <c r="G792" s="8">
        <f t="shared" si="62"/>
        <v>0</v>
      </c>
      <c r="H792" s="25">
        <f>ROUND(Anteile!$B$29/'Abs3'!$G$2107*'Abs3'!G792,0)</f>
        <v>0</v>
      </c>
      <c r="I792" s="40">
        <f>Gmden!O791</f>
        <v>0</v>
      </c>
      <c r="J792" s="8">
        <f t="shared" si="63"/>
        <v>0</v>
      </c>
      <c r="K792" s="25">
        <f>ROUND(Anteile!$B$30/'Abs3'!$J$2107*'Abs3'!J792,0)</f>
        <v>0</v>
      </c>
      <c r="L792" s="8">
        <f>Gmden!M791</f>
        <v>2931232.5271258014</v>
      </c>
      <c r="M792" s="8">
        <f ca="1">IF(AND(E792&gt;10000,Gmden!J791=500,Gmden!K791=500),MAX(0,OFFSET('Fk Abs3'!$E$7,'Abs3'!C792,0)*0.95*E792-L792),0)</f>
        <v>0</v>
      </c>
      <c r="N792" s="25">
        <f ca="1">ROUND(Anteile!$B$31/'Abs3'!$M$2107*'Abs3'!M792,0)</f>
        <v>0</v>
      </c>
      <c r="O792" s="27"/>
      <c r="P792" s="25">
        <f t="shared" ca="1" si="64"/>
        <v>0</v>
      </c>
    </row>
    <row r="793" spans="1:16" x14ac:dyDescent="0.25">
      <c r="A793" s="9">
        <f>Gmden!A792</f>
        <v>32112</v>
      </c>
      <c r="B793" s="9">
        <f t="shared" si="60"/>
        <v>3</v>
      </c>
      <c r="C793" s="9">
        <f t="shared" si="61"/>
        <v>0</v>
      </c>
      <c r="D793" s="7" t="str">
        <f>Gmden!D792</f>
        <v>Judenau-Baumgarten</v>
      </c>
      <c r="E793" s="8">
        <f>Gmden!E792</f>
        <v>2196</v>
      </c>
      <c r="F793" s="40">
        <f>Gmden!N792</f>
        <v>0</v>
      </c>
      <c r="G793" s="8">
        <f t="shared" si="62"/>
        <v>0</v>
      </c>
      <c r="H793" s="25">
        <f>ROUND(Anteile!$B$29/'Abs3'!$G$2107*'Abs3'!G793,0)</f>
        <v>0</v>
      </c>
      <c r="I793" s="40">
        <f>Gmden!O792</f>
        <v>0</v>
      </c>
      <c r="J793" s="8">
        <f t="shared" si="63"/>
        <v>0</v>
      </c>
      <c r="K793" s="25">
        <f>ROUND(Anteile!$B$30/'Abs3'!$J$2107*'Abs3'!J793,0)</f>
        <v>0</v>
      </c>
      <c r="L793" s="8">
        <f>Gmden!M792</f>
        <v>2098449.8571354738</v>
      </c>
      <c r="M793" s="8">
        <f ca="1">IF(AND(E793&gt;10000,Gmden!J792=500,Gmden!K792=500),MAX(0,OFFSET('Fk Abs3'!$E$7,'Abs3'!C793,0)*0.95*E793-L793),0)</f>
        <v>0</v>
      </c>
      <c r="N793" s="25">
        <f ca="1">ROUND(Anteile!$B$31/'Abs3'!$M$2107*'Abs3'!M793,0)</f>
        <v>0</v>
      </c>
      <c r="O793" s="27"/>
      <c r="P793" s="25">
        <f t="shared" ca="1" si="64"/>
        <v>0</v>
      </c>
    </row>
    <row r="794" spans="1:16" x14ac:dyDescent="0.25">
      <c r="A794" s="9">
        <f>Gmden!A793</f>
        <v>32114</v>
      </c>
      <c r="B794" s="9">
        <f t="shared" si="60"/>
        <v>3</v>
      </c>
      <c r="C794" s="9">
        <f t="shared" si="61"/>
        <v>0</v>
      </c>
      <c r="D794" s="7" t="str">
        <f>Gmden!D793</f>
        <v>Kirchberg am Wagram</v>
      </c>
      <c r="E794" s="8">
        <f>Gmden!E793</f>
        <v>3553</v>
      </c>
      <c r="F794" s="40">
        <f>Gmden!N793</f>
        <v>0</v>
      </c>
      <c r="G794" s="8">
        <f t="shared" si="62"/>
        <v>0</v>
      </c>
      <c r="H794" s="25">
        <f>ROUND(Anteile!$B$29/'Abs3'!$G$2107*'Abs3'!G794,0)</f>
        <v>0</v>
      </c>
      <c r="I794" s="40">
        <f>Gmden!O793</f>
        <v>0</v>
      </c>
      <c r="J794" s="8">
        <f t="shared" si="63"/>
        <v>0</v>
      </c>
      <c r="K794" s="25">
        <f>ROUND(Anteile!$B$30/'Abs3'!$J$2107*'Abs3'!J794,0)</f>
        <v>0</v>
      </c>
      <c r="L794" s="8">
        <f>Gmden!M793</f>
        <v>3547782.439905094</v>
      </c>
      <c r="M794" s="8">
        <f ca="1">IF(AND(E794&gt;10000,Gmden!J793=500,Gmden!K793=500),MAX(0,OFFSET('Fk Abs3'!$E$7,'Abs3'!C794,0)*0.95*E794-L794),0)</f>
        <v>0</v>
      </c>
      <c r="N794" s="25">
        <f ca="1">ROUND(Anteile!$B$31/'Abs3'!$M$2107*'Abs3'!M794,0)</f>
        <v>0</v>
      </c>
      <c r="O794" s="27"/>
      <c r="P794" s="25">
        <f t="shared" ca="1" si="64"/>
        <v>0</v>
      </c>
    </row>
    <row r="795" spans="1:16" x14ac:dyDescent="0.25">
      <c r="A795" s="9">
        <f>Gmden!A794</f>
        <v>32115</v>
      </c>
      <c r="B795" s="9">
        <f t="shared" si="60"/>
        <v>3</v>
      </c>
      <c r="C795" s="9">
        <f t="shared" si="61"/>
        <v>0</v>
      </c>
      <c r="D795" s="7" t="str">
        <f>Gmden!D794</f>
        <v>Königsbrunn am Wagram</v>
      </c>
      <c r="E795" s="8">
        <f>Gmden!E794</f>
        <v>1333</v>
      </c>
      <c r="F795" s="40">
        <f>Gmden!N794</f>
        <v>0</v>
      </c>
      <c r="G795" s="8">
        <f t="shared" si="62"/>
        <v>0</v>
      </c>
      <c r="H795" s="25">
        <f>ROUND(Anteile!$B$29/'Abs3'!$G$2107*'Abs3'!G795,0)</f>
        <v>0</v>
      </c>
      <c r="I795" s="40">
        <f>Gmden!O794</f>
        <v>0</v>
      </c>
      <c r="J795" s="8">
        <f t="shared" si="63"/>
        <v>0</v>
      </c>
      <c r="K795" s="25">
        <f>ROUND(Anteile!$B$30/'Abs3'!$J$2107*'Abs3'!J795,0)</f>
        <v>0</v>
      </c>
      <c r="L795" s="8">
        <f>Gmden!M794</f>
        <v>1311900.4158988637</v>
      </c>
      <c r="M795" s="8">
        <f ca="1">IF(AND(E795&gt;10000,Gmden!J794=500,Gmden!K794=500),MAX(0,OFFSET('Fk Abs3'!$E$7,'Abs3'!C795,0)*0.95*E795-L795),0)</f>
        <v>0</v>
      </c>
      <c r="N795" s="25">
        <f ca="1">ROUND(Anteile!$B$31/'Abs3'!$M$2107*'Abs3'!M795,0)</f>
        <v>0</v>
      </c>
      <c r="O795" s="27"/>
      <c r="P795" s="25">
        <f t="shared" ca="1" si="64"/>
        <v>0</v>
      </c>
    </row>
    <row r="796" spans="1:16" x14ac:dyDescent="0.25">
      <c r="A796" s="9">
        <f>Gmden!A795</f>
        <v>32116</v>
      </c>
      <c r="B796" s="9">
        <f t="shared" si="60"/>
        <v>3</v>
      </c>
      <c r="C796" s="9">
        <f t="shared" si="61"/>
        <v>0</v>
      </c>
      <c r="D796" s="7" t="str">
        <f>Gmden!D795</f>
        <v>Königstetten</v>
      </c>
      <c r="E796" s="8">
        <f>Gmden!E795</f>
        <v>2177</v>
      </c>
      <c r="F796" s="40">
        <f>Gmden!N795</f>
        <v>0</v>
      </c>
      <c r="G796" s="8">
        <f t="shared" si="62"/>
        <v>0</v>
      </c>
      <c r="H796" s="25">
        <f>ROUND(Anteile!$B$29/'Abs3'!$G$2107*'Abs3'!G796,0)</f>
        <v>0</v>
      </c>
      <c r="I796" s="40">
        <f>Gmden!O795</f>
        <v>0</v>
      </c>
      <c r="J796" s="8">
        <f t="shared" si="63"/>
        <v>0</v>
      </c>
      <c r="K796" s="25">
        <f>ROUND(Anteile!$B$30/'Abs3'!$J$2107*'Abs3'!J796,0)</f>
        <v>0</v>
      </c>
      <c r="L796" s="8">
        <f>Gmden!M795</f>
        <v>1969277.0253619298</v>
      </c>
      <c r="M796" s="8">
        <f ca="1">IF(AND(E796&gt;10000,Gmden!J795=500,Gmden!K795=500),MAX(0,OFFSET('Fk Abs3'!$E$7,'Abs3'!C796,0)*0.95*E796-L796),0)</f>
        <v>0</v>
      </c>
      <c r="N796" s="25">
        <f ca="1">ROUND(Anteile!$B$31/'Abs3'!$M$2107*'Abs3'!M796,0)</f>
        <v>0</v>
      </c>
      <c r="O796" s="27"/>
      <c r="P796" s="25">
        <f t="shared" ca="1" si="64"/>
        <v>0</v>
      </c>
    </row>
    <row r="797" spans="1:16" x14ac:dyDescent="0.25">
      <c r="A797" s="9">
        <f>Gmden!A796</f>
        <v>32119</v>
      </c>
      <c r="B797" s="9">
        <f t="shared" si="60"/>
        <v>3</v>
      </c>
      <c r="C797" s="9">
        <f t="shared" si="61"/>
        <v>0</v>
      </c>
      <c r="D797" s="7" t="str">
        <f>Gmden!D796</f>
        <v>Langenrohr</v>
      </c>
      <c r="E797" s="8">
        <f>Gmden!E796</f>
        <v>2337</v>
      </c>
      <c r="F797" s="40">
        <f>Gmden!N796</f>
        <v>0</v>
      </c>
      <c r="G797" s="8">
        <f t="shared" si="62"/>
        <v>0</v>
      </c>
      <c r="H797" s="25">
        <f>ROUND(Anteile!$B$29/'Abs3'!$G$2107*'Abs3'!G797,0)</f>
        <v>0</v>
      </c>
      <c r="I797" s="40">
        <f>Gmden!O796</f>
        <v>0</v>
      </c>
      <c r="J797" s="8">
        <f t="shared" si="63"/>
        <v>0</v>
      </c>
      <c r="K797" s="25">
        <f>ROUND(Anteile!$B$30/'Abs3'!$J$2107*'Abs3'!J797,0)</f>
        <v>0</v>
      </c>
      <c r="L797" s="8">
        <f>Gmden!M796</f>
        <v>2619630.6245811237</v>
      </c>
      <c r="M797" s="8">
        <f ca="1">IF(AND(E797&gt;10000,Gmden!J796=500,Gmden!K796=500),MAX(0,OFFSET('Fk Abs3'!$E$7,'Abs3'!C797,0)*0.95*E797-L797),0)</f>
        <v>0</v>
      </c>
      <c r="N797" s="25">
        <f ca="1">ROUND(Anteile!$B$31/'Abs3'!$M$2107*'Abs3'!M797,0)</f>
        <v>0</v>
      </c>
      <c r="O797" s="27"/>
      <c r="P797" s="25">
        <f t="shared" ca="1" si="64"/>
        <v>0</v>
      </c>
    </row>
    <row r="798" spans="1:16" x14ac:dyDescent="0.25">
      <c r="A798" s="9">
        <f>Gmden!A797</f>
        <v>32120</v>
      </c>
      <c r="B798" s="9">
        <f t="shared" si="60"/>
        <v>3</v>
      </c>
      <c r="C798" s="9">
        <f t="shared" si="61"/>
        <v>0</v>
      </c>
      <c r="D798" s="7" t="str">
        <f>Gmden!D797</f>
        <v>Michelhausen</v>
      </c>
      <c r="E798" s="8">
        <f>Gmden!E797</f>
        <v>2740</v>
      </c>
      <c r="F798" s="40">
        <f>Gmden!N797</f>
        <v>0</v>
      </c>
      <c r="G798" s="8">
        <f t="shared" si="62"/>
        <v>0</v>
      </c>
      <c r="H798" s="25">
        <f>ROUND(Anteile!$B$29/'Abs3'!$G$2107*'Abs3'!G798,0)</f>
        <v>0</v>
      </c>
      <c r="I798" s="40">
        <f>Gmden!O797</f>
        <v>0</v>
      </c>
      <c r="J798" s="8">
        <f t="shared" si="63"/>
        <v>0</v>
      </c>
      <c r="K798" s="25">
        <f>ROUND(Anteile!$B$30/'Abs3'!$J$2107*'Abs3'!J798,0)</f>
        <v>0</v>
      </c>
      <c r="L798" s="8">
        <f>Gmden!M797</f>
        <v>3180265.8741029939</v>
      </c>
      <c r="M798" s="8">
        <f ca="1">IF(AND(E798&gt;10000,Gmden!J797=500,Gmden!K797=500),MAX(0,OFFSET('Fk Abs3'!$E$7,'Abs3'!C798,0)*0.95*E798-L798),0)</f>
        <v>0</v>
      </c>
      <c r="N798" s="25">
        <f ca="1">ROUND(Anteile!$B$31/'Abs3'!$M$2107*'Abs3'!M798,0)</f>
        <v>0</v>
      </c>
      <c r="O798" s="27"/>
      <c r="P798" s="25">
        <f t="shared" ca="1" si="64"/>
        <v>0</v>
      </c>
    </row>
    <row r="799" spans="1:16" x14ac:dyDescent="0.25">
      <c r="A799" s="9">
        <f>Gmden!A798</f>
        <v>32131</v>
      </c>
      <c r="B799" s="9">
        <f t="shared" si="60"/>
        <v>3</v>
      </c>
      <c r="C799" s="9">
        <f t="shared" si="61"/>
        <v>0</v>
      </c>
      <c r="D799" s="7" t="str">
        <f>Gmden!D798</f>
        <v>Sieghartskirchen</v>
      </c>
      <c r="E799" s="8">
        <f>Gmden!E798</f>
        <v>7258</v>
      </c>
      <c r="F799" s="40">
        <f>Gmden!N798</f>
        <v>0</v>
      </c>
      <c r="G799" s="8">
        <f t="shared" si="62"/>
        <v>0</v>
      </c>
      <c r="H799" s="25">
        <f>ROUND(Anteile!$B$29/'Abs3'!$G$2107*'Abs3'!G799,0)</f>
        <v>0</v>
      </c>
      <c r="I799" s="40">
        <f>Gmden!O798</f>
        <v>0</v>
      </c>
      <c r="J799" s="8">
        <f t="shared" si="63"/>
        <v>0</v>
      </c>
      <c r="K799" s="25">
        <f>ROUND(Anteile!$B$30/'Abs3'!$J$2107*'Abs3'!J799,0)</f>
        <v>0</v>
      </c>
      <c r="L799" s="8">
        <f>Gmden!M798</f>
        <v>7340827.0947127575</v>
      </c>
      <c r="M799" s="8">
        <f ca="1">IF(AND(E799&gt;10000,Gmden!J798=500,Gmden!K798=500),MAX(0,OFFSET('Fk Abs3'!$E$7,'Abs3'!C799,0)*0.95*E799-L799),0)</f>
        <v>0</v>
      </c>
      <c r="N799" s="25">
        <f ca="1">ROUND(Anteile!$B$31/'Abs3'!$M$2107*'Abs3'!M799,0)</f>
        <v>0</v>
      </c>
      <c r="O799" s="27"/>
      <c r="P799" s="25">
        <f t="shared" ca="1" si="64"/>
        <v>0</v>
      </c>
    </row>
    <row r="800" spans="1:16" x14ac:dyDescent="0.25">
      <c r="A800" s="9">
        <f>Gmden!A799</f>
        <v>32132</v>
      </c>
      <c r="B800" s="9">
        <f t="shared" si="60"/>
        <v>3</v>
      </c>
      <c r="C800" s="9">
        <f t="shared" si="61"/>
        <v>0</v>
      </c>
      <c r="D800" s="7" t="str">
        <f>Gmden!D799</f>
        <v>Sitzenberg-Reidling</v>
      </c>
      <c r="E800" s="8">
        <f>Gmden!E799</f>
        <v>2021</v>
      </c>
      <c r="F800" s="40">
        <f>Gmden!N799</f>
        <v>0</v>
      </c>
      <c r="G800" s="8">
        <f t="shared" si="62"/>
        <v>0</v>
      </c>
      <c r="H800" s="25">
        <f>ROUND(Anteile!$B$29/'Abs3'!$G$2107*'Abs3'!G800,0)</f>
        <v>0</v>
      </c>
      <c r="I800" s="40">
        <f>Gmden!O799</f>
        <v>0</v>
      </c>
      <c r="J800" s="8">
        <f t="shared" si="63"/>
        <v>0</v>
      </c>
      <c r="K800" s="25">
        <f>ROUND(Anteile!$B$30/'Abs3'!$J$2107*'Abs3'!J800,0)</f>
        <v>0</v>
      </c>
      <c r="L800" s="8">
        <f>Gmden!M799</f>
        <v>2127300.0239726547</v>
      </c>
      <c r="M800" s="8">
        <f ca="1">IF(AND(E800&gt;10000,Gmden!J799=500,Gmden!K799=500),MAX(0,OFFSET('Fk Abs3'!$E$7,'Abs3'!C800,0)*0.95*E800-L800),0)</f>
        <v>0</v>
      </c>
      <c r="N800" s="25">
        <f ca="1">ROUND(Anteile!$B$31/'Abs3'!$M$2107*'Abs3'!M800,0)</f>
        <v>0</v>
      </c>
      <c r="O800" s="27"/>
      <c r="P800" s="25">
        <f t="shared" ca="1" si="64"/>
        <v>0</v>
      </c>
    </row>
    <row r="801" spans="1:16" x14ac:dyDescent="0.25">
      <c r="A801" s="9">
        <f>Gmden!A800</f>
        <v>32134</v>
      </c>
      <c r="B801" s="9">
        <f t="shared" si="60"/>
        <v>3</v>
      </c>
      <c r="C801" s="9">
        <f t="shared" si="61"/>
        <v>0</v>
      </c>
      <c r="D801" s="7" t="str">
        <f>Gmden!D800</f>
        <v>Tulbing</v>
      </c>
      <c r="E801" s="8">
        <f>Gmden!E800</f>
        <v>2883</v>
      </c>
      <c r="F801" s="40">
        <f>Gmden!N800</f>
        <v>0</v>
      </c>
      <c r="G801" s="8">
        <f t="shared" si="62"/>
        <v>0</v>
      </c>
      <c r="H801" s="25">
        <f>ROUND(Anteile!$B$29/'Abs3'!$G$2107*'Abs3'!G801,0)</f>
        <v>0</v>
      </c>
      <c r="I801" s="40">
        <f>Gmden!O800</f>
        <v>0</v>
      </c>
      <c r="J801" s="8">
        <f t="shared" si="63"/>
        <v>0</v>
      </c>
      <c r="K801" s="25">
        <f>ROUND(Anteile!$B$30/'Abs3'!$J$2107*'Abs3'!J801,0)</f>
        <v>0</v>
      </c>
      <c r="L801" s="8">
        <f>Gmden!M800</f>
        <v>2726416.2328083422</v>
      </c>
      <c r="M801" s="8">
        <f ca="1">IF(AND(E801&gt;10000,Gmden!J800=500,Gmden!K800=500),MAX(0,OFFSET('Fk Abs3'!$E$7,'Abs3'!C801,0)*0.95*E801-L801),0)</f>
        <v>0</v>
      </c>
      <c r="N801" s="25">
        <f ca="1">ROUND(Anteile!$B$31/'Abs3'!$M$2107*'Abs3'!M801,0)</f>
        <v>0</v>
      </c>
      <c r="O801" s="27"/>
      <c r="P801" s="25">
        <f t="shared" ca="1" si="64"/>
        <v>0</v>
      </c>
    </row>
    <row r="802" spans="1:16" x14ac:dyDescent="0.25">
      <c r="A802" s="9">
        <f>Gmden!A801</f>
        <v>32135</v>
      </c>
      <c r="B802" s="9">
        <f t="shared" si="60"/>
        <v>3</v>
      </c>
      <c r="C802" s="9">
        <f t="shared" si="61"/>
        <v>1</v>
      </c>
      <c r="D802" s="7" t="str">
        <f>Gmden!D801</f>
        <v>Tulln an der Donau</v>
      </c>
      <c r="E802" s="8">
        <f>Gmden!E801</f>
        <v>15763</v>
      </c>
      <c r="F802" s="40">
        <f>Gmden!N801</f>
        <v>0</v>
      </c>
      <c r="G802" s="8">
        <f t="shared" si="62"/>
        <v>0</v>
      </c>
      <c r="H802" s="25">
        <f>ROUND(Anteile!$B$29/'Abs3'!$G$2107*'Abs3'!G802,0)</f>
        <v>0</v>
      </c>
      <c r="I802" s="40">
        <f>Gmden!O801</f>
        <v>0</v>
      </c>
      <c r="J802" s="8">
        <f t="shared" si="63"/>
        <v>0</v>
      </c>
      <c r="K802" s="25">
        <f>ROUND(Anteile!$B$30/'Abs3'!$J$2107*'Abs3'!J802,0)</f>
        <v>0</v>
      </c>
      <c r="L802" s="8">
        <f>Gmden!M801</f>
        <v>23460079.168084539</v>
      </c>
      <c r="M802" s="8">
        <f ca="1">IF(AND(E802&gt;10000,Gmden!J801=500,Gmden!K801=500),MAX(0,OFFSET('Fk Abs3'!$E$7,'Abs3'!C802,0)*0.95*E802-L802),0)</f>
        <v>0</v>
      </c>
      <c r="N802" s="25">
        <f ca="1">ROUND(Anteile!$B$31/'Abs3'!$M$2107*'Abs3'!M802,0)</f>
        <v>0</v>
      </c>
      <c r="O802" s="27"/>
      <c r="P802" s="25">
        <f t="shared" ca="1" si="64"/>
        <v>0</v>
      </c>
    </row>
    <row r="803" spans="1:16" x14ac:dyDescent="0.25">
      <c r="A803" s="9">
        <f>Gmden!A802</f>
        <v>32139</v>
      </c>
      <c r="B803" s="9">
        <f t="shared" si="60"/>
        <v>3</v>
      </c>
      <c r="C803" s="9">
        <f t="shared" si="61"/>
        <v>0</v>
      </c>
      <c r="D803" s="7" t="str">
        <f>Gmden!D802</f>
        <v>Würmla</v>
      </c>
      <c r="E803" s="8">
        <f>Gmden!E802</f>
        <v>1288</v>
      </c>
      <c r="F803" s="40">
        <f>Gmden!N802</f>
        <v>0</v>
      </c>
      <c r="G803" s="8">
        <f t="shared" si="62"/>
        <v>0</v>
      </c>
      <c r="H803" s="25">
        <f>ROUND(Anteile!$B$29/'Abs3'!$G$2107*'Abs3'!G803,0)</f>
        <v>0</v>
      </c>
      <c r="I803" s="40">
        <f>Gmden!O802</f>
        <v>0</v>
      </c>
      <c r="J803" s="8">
        <f t="shared" si="63"/>
        <v>0</v>
      </c>
      <c r="K803" s="25">
        <f>ROUND(Anteile!$B$30/'Abs3'!$J$2107*'Abs3'!J803,0)</f>
        <v>0</v>
      </c>
      <c r="L803" s="8">
        <f>Gmden!M802</f>
        <v>1251303.0004865634</v>
      </c>
      <c r="M803" s="8">
        <f ca="1">IF(AND(E803&gt;10000,Gmden!J802=500,Gmden!K802=500),MAX(0,OFFSET('Fk Abs3'!$E$7,'Abs3'!C803,0)*0.95*E803-L803),0)</f>
        <v>0</v>
      </c>
      <c r="N803" s="25">
        <f ca="1">ROUND(Anteile!$B$31/'Abs3'!$M$2107*'Abs3'!M803,0)</f>
        <v>0</v>
      </c>
      <c r="O803" s="27"/>
      <c r="P803" s="25">
        <f t="shared" ca="1" si="64"/>
        <v>0</v>
      </c>
    </row>
    <row r="804" spans="1:16" x14ac:dyDescent="0.25">
      <c r="A804" s="9">
        <f>Gmden!A803</f>
        <v>32140</v>
      </c>
      <c r="B804" s="9">
        <f t="shared" si="60"/>
        <v>3</v>
      </c>
      <c r="C804" s="9">
        <f t="shared" si="61"/>
        <v>0</v>
      </c>
      <c r="D804" s="7" t="str">
        <f>Gmden!D803</f>
        <v>Zeiselmauer-Wolfpassing</v>
      </c>
      <c r="E804" s="8">
        <f>Gmden!E803</f>
        <v>2227</v>
      </c>
      <c r="F804" s="40">
        <f>Gmden!N803</f>
        <v>0</v>
      </c>
      <c r="G804" s="8">
        <f t="shared" si="62"/>
        <v>0</v>
      </c>
      <c r="H804" s="25">
        <f>ROUND(Anteile!$B$29/'Abs3'!$G$2107*'Abs3'!G804,0)</f>
        <v>0</v>
      </c>
      <c r="I804" s="40">
        <f>Gmden!O803</f>
        <v>0</v>
      </c>
      <c r="J804" s="8">
        <f t="shared" si="63"/>
        <v>0</v>
      </c>
      <c r="K804" s="25">
        <f>ROUND(Anteile!$B$30/'Abs3'!$J$2107*'Abs3'!J804,0)</f>
        <v>0</v>
      </c>
      <c r="L804" s="8">
        <f>Gmden!M803</f>
        <v>2099729.8887155964</v>
      </c>
      <c r="M804" s="8">
        <f ca="1">IF(AND(E804&gt;10000,Gmden!J803=500,Gmden!K803=500),MAX(0,OFFSET('Fk Abs3'!$E$7,'Abs3'!C804,0)*0.95*E804-L804),0)</f>
        <v>0</v>
      </c>
      <c r="N804" s="25">
        <f ca="1">ROUND(Anteile!$B$31/'Abs3'!$M$2107*'Abs3'!M804,0)</f>
        <v>0</v>
      </c>
      <c r="O804" s="27"/>
      <c r="P804" s="25">
        <f t="shared" ca="1" si="64"/>
        <v>0</v>
      </c>
    </row>
    <row r="805" spans="1:16" x14ac:dyDescent="0.25">
      <c r="A805" s="9">
        <f>Gmden!A804</f>
        <v>32141</v>
      </c>
      <c r="B805" s="9">
        <f t="shared" si="60"/>
        <v>3</v>
      </c>
      <c r="C805" s="9">
        <f t="shared" si="61"/>
        <v>0</v>
      </c>
      <c r="D805" s="7" t="str">
        <f>Gmden!D804</f>
        <v>Zwentendorf an der Donau</v>
      </c>
      <c r="E805" s="8">
        <f>Gmden!E804</f>
        <v>3997</v>
      </c>
      <c r="F805" s="40">
        <f>Gmden!N804</f>
        <v>0</v>
      </c>
      <c r="G805" s="8">
        <f t="shared" si="62"/>
        <v>0</v>
      </c>
      <c r="H805" s="25">
        <f>ROUND(Anteile!$B$29/'Abs3'!$G$2107*'Abs3'!G805,0)</f>
        <v>0</v>
      </c>
      <c r="I805" s="40">
        <f>Gmden!O804</f>
        <v>0</v>
      </c>
      <c r="J805" s="8">
        <f t="shared" si="63"/>
        <v>0</v>
      </c>
      <c r="K805" s="25">
        <f>ROUND(Anteile!$B$30/'Abs3'!$J$2107*'Abs3'!J805,0)</f>
        <v>0</v>
      </c>
      <c r="L805" s="8">
        <f>Gmden!M804</f>
        <v>4820757.8108801683</v>
      </c>
      <c r="M805" s="8">
        <f ca="1">IF(AND(E805&gt;10000,Gmden!J804=500,Gmden!K804=500),MAX(0,OFFSET('Fk Abs3'!$E$7,'Abs3'!C805,0)*0.95*E805-L805),0)</f>
        <v>0</v>
      </c>
      <c r="N805" s="25">
        <f ca="1">ROUND(Anteile!$B$31/'Abs3'!$M$2107*'Abs3'!M805,0)</f>
        <v>0</v>
      </c>
      <c r="O805" s="27"/>
      <c r="P805" s="25">
        <f t="shared" ca="1" si="64"/>
        <v>0</v>
      </c>
    </row>
    <row r="806" spans="1:16" x14ac:dyDescent="0.25">
      <c r="A806" s="9">
        <f>Gmden!A805</f>
        <v>32142</v>
      </c>
      <c r="B806" s="9">
        <f t="shared" si="60"/>
        <v>3</v>
      </c>
      <c r="C806" s="9">
        <f t="shared" si="61"/>
        <v>0</v>
      </c>
      <c r="D806" s="7" t="str">
        <f>Gmden!D805</f>
        <v>St. Andrä-Wördern</v>
      </c>
      <c r="E806" s="8">
        <f>Gmden!E805</f>
        <v>7771</v>
      </c>
      <c r="F806" s="40">
        <f>Gmden!N805</f>
        <v>0</v>
      </c>
      <c r="G806" s="8">
        <f t="shared" si="62"/>
        <v>0</v>
      </c>
      <c r="H806" s="25">
        <f>ROUND(Anteile!$B$29/'Abs3'!$G$2107*'Abs3'!G806,0)</f>
        <v>0</v>
      </c>
      <c r="I806" s="40">
        <f>Gmden!O805</f>
        <v>0</v>
      </c>
      <c r="J806" s="8">
        <f t="shared" si="63"/>
        <v>0</v>
      </c>
      <c r="K806" s="25">
        <f>ROUND(Anteile!$B$30/'Abs3'!$J$2107*'Abs3'!J806,0)</f>
        <v>0</v>
      </c>
      <c r="L806" s="8">
        <f>Gmden!M805</f>
        <v>7314033.9440765409</v>
      </c>
      <c r="M806" s="8">
        <f ca="1">IF(AND(E806&gt;10000,Gmden!J805=500,Gmden!K805=500),MAX(0,OFFSET('Fk Abs3'!$E$7,'Abs3'!C806,0)*0.95*E806-L806),0)</f>
        <v>0</v>
      </c>
      <c r="N806" s="25">
        <f ca="1">ROUND(Anteile!$B$31/'Abs3'!$M$2107*'Abs3'!M806,0)</f>
        <v>0</v>
      </c>
      <c r="O806" s="27"/>
      <c r="P806" s="25">
        <f t="shared" ca="1" si="64"/>
        <v>0</v>
      </c>
    </row>
    <row r="807" spans="1:16" x14ac:dyDescent="0.25">
      <c r="A807" s="9">
        <f>Gmden!A806</f>
        <v>32143</v>
      </c>
      <c r="B807" s="9">
        <f t="shared" si="60"/>
        <v>3</v>
      </c>
      <c r="C807" s="9">
        <f t="shared" si="61"/>
        <v>0</v>
      </c>
      <c r="D807" s="7" t="str">
        <f>Gmden!D806</f>
        <v>Muckendorf-Wipfing</v>
      </c>
      <c r="E807" s="8">
        <f>Gmden!E806</f>
        <v>1410</v>
      </c>
      <c r="F807" s="40">
        <f>Gmden!N806</f>
        <v>0</v>
      </c>
      <c r="G807" s="8">
        <f t="shared" si="62"/>
        <v>0</v>
      </c>
      <c r="H807" s="25">
        <f>ROUND(Anteile!$B$29/'Abs3'!$G$2107*'Abs3'!G807,0)</f>
        <v>0</v>
      </c>
      <c r="I807" s="40">
        <f>Gmden!O806</f>
        <v>0</v>
      </c>
      <c r="J807" s="8">
        <f t="shared" si="63"/>
        <v>0</v>
      </c>
      <c r="K807" s="25">
        <f>ROUND(Anteile!$B$30/'Abs3'!$J$2107*'Abs3'!J807,0)</f>
        <v>0</v>
      </c>
      <c r="L807" s="8">
        <f>Gmden!M806</f>
        <v>1213436.7951266717</v>
      </c>
      <c r="M807" s="8">
        <f ca="1">IF(AND(E807&gt;10000,Gmden!J806=500,Gmden!K806=500),MAX(0,OFFSET('Fk Abs3'!$E$7,'Abs3'!C807,0)*0.95*E807-L807),0)</f>
        <v>0</v>
      </c>
      <c r="N807" s="25">
        <f ca="1">ROUND(Anteile!$B$31/'Abs3'!$M$2107*'Abs3'!M807,0)</f>
        <v>0</v>
      </c>
      <c r="O807" s="27"/>
      <c r="P807" s="25">
        <f t="shared" ca="1" si="64"/>
        <v>0</v>
      </c>
    </row>
    <row r="808" spans="1:16" x14ac:dyDescent="0.25">
      <c r="A808" s="9">
        <f>Gmden!A807</f>
        <v>32144</v>
      </c>
      <c r="B808" s="9">
        <f t="shared" si="60"/>
        <v>3</v>
      </c>
      <c r="C808" s="9">
        <f t="shared" si="61"/>
        <v>2</v>
      </c>
      <c r="D808" s="7" t="str">
        <f>Gmden!D807</f>
        <v>Klosterneuburg</v>
      </c>
      <c r="E808" s="8">
        <f>Gmden!E807</f>
        <v>26374</v>
      </c>
      <c r="F808" s="40">
        <f>Gmden!N807</f>
        <v>0</v>
      </c>
      <c r="G808" s="8">
        <f t="shared" si="62"/>
        <v>0</v>
      </c>
      <c r="H808" s="25">
        <f>ROUND(Anteile!$B$29/'Abs3'!$G$2107*'Abs3'!G808,0)</f>
        <v>0</v>
      </c>
      <c r="I808" s="40">
        <f>Gmden!O807</f>
        <v>0</v>
      </c>
      <c r="J808" s="8">
        <f t="shared" si="63"/>
        <v>0</v>
      </c>
      <c r="K808" s="25">
        <f>ROUND(Anteile!$B$30/'Abs3'!$J$2107*'Abs3'!J808,0)</f>
        <v>0</v>
      </c>
      <c r="L808" s="8">
        <f>Gmden!M807</f>
        <v>37178888.410161689</v>
      </c>
      <c r="M808" s="8">
        <f ca="1">IF(AND(E808&gt;10000,Gmden!J807=500,Gmden!K807=500),MAX(0,OFFSET('Fk Abs3'!$E$7,'Abs3'!C808,0)*0.95*E808-L808),0)</f>
        <v>3597324.4624147043</v>
      </c>
      <c r="N808" s="25">
        <f ca="1">ROUND(Anteile!$B$31/'Abs3'!$M$2107*'Abs3'!M808,0)</f>
        <v>103262</v>
      </c>
      <c r="O808" s="27"/>
      <c r="P808" s="25">
        <f t="shared" ca="1" si="64"/>
        <v>103262</v>
      </c>
    </row>
    <row r="809" spans="1:16" x14ac:dyDescent="0.25">
      <c r="A809" s="9">
        <f>Gmden!A808</f>
        <v>32202</v>
      </c>
      <c r="B809" s="9">
        <f t="shared" si="60"/>
        <v>3</v>
      </c>
      <c r="C809" s="9">
        <f t="shared" si="61"/>
        <v>0</v>
      </c>
      <c r="D809" s="7" t="str">
        <f>Gmden!D808</f>
        <v>Dietmanns</v>
      </c>
      <c r="E809" s="8">
        <f>Gmden!E808</f>
        <v>1079</v>
      </c>
      <c r="F809" s="40">
        <f>Gmden!N808</f>
        <v>0</v>
      </c>
      <c r="G809" s="8">
        <f t="shared" si="62"/>
        <v>0</v>
      </c>
      <c r="H809" s="25">
        <f>ROUND(Anteile!$B$29/'Abs3'!$G$2107*'Abs3'!G809,0)</f>
        <v>0</v>
      </c>
      <c r="I809" s="40">
        <f>Gmden!O808</f>
        <v>0</v>
      </c>
      <c r="J809" s="8">
        <f t="shared" si="63"/>
        <v>0</v>
      </c>
      <c r="K809" s="25">
        <f>ROUND(Anteile!$B$30/'Abs3'!$J$2107*'Abs3'!J809,0)</f>
        <v>0</v>
      </c>
      <c r="L809" s="8">
        <f>Gmden!M808</f>
        <v>947061.31086242234</v>
      </c>
      <c r="M809" s="8">
        <f ca="1">IF(AND(E809&gt;10000,Gmden!J808=500,Gmden!K808=500),MAX(0,OFFSET('Fk Abs3'!$E$7,'Abs3'!C809,0)*0.95*E809-L809),0)</f>
        <v>0</v>
      </c>
      <c r="N809" s="25">
        <f ca="1">ROUND(Anteile!$B$31/'Abs3'!$M$2107*'Abs3'!M809,0)</f>
        <v>0</v>
      </c>
      <c r="O809" s="27"/>
      <c r="P809" s="25">
        <f t="shared" ca="1" si="64"/>
        <v>0</v>
      </c>
    </row>
    <row r="810" spans="1:16" x14ac:dyDescent="0.25">
      <c r="A810" s="9">
        <f>Gmden!A809</f>
        <v>32203</v>
      </c>
      <c r="B810" s="9">
        <f t="shared" si="60"/>
        <v>3</v>
      </c>
      <c r="C810" s="9">
        <f t="shared" si="61"/>
        <v>0</v>
      </c>
      <c r="D810" s="7" t="str">
        <f>Gmden!D809</f>
        <v>Dobersberg</v>
      </c>
      <c r="E810" s="8">
        <f>Gmden!E809</f>
        <v>1660</v>
      </c>
      <c r="F810" s="40">
        <f>Gmden!N809</f>
        <v>0</v>
      </c>
      <c r="G810" s="8">
        <f t="shared" si="62"/>
        <v>0</v>
      </c>
      <c r="H810" s="25">
        <f>ROUND(Anteile!$B$29/'Abs3'!$G$2107*'Abs3'!G810,0)</f>
        <v>0</v>
      </c>
      <c r="I810" s="40">
        <f>Gmden!O809</f>
        <v>0</v>
      </c>
      <c r="J810" s="8">
        <f t="shared" si="63"/>
        <v>0</v>
      </c>
      <c r="K810" s="25">
        <f>ROUND(Anteile!$B$30/'Abs3'!$J$2107*'Abs3'!J810,0)</f>
        <v>0</v>
      </c>
      <c r="L810" s="8">
        <f>Gmden!M809</f>
        <v>1585977.3273000852</v>
      </c>
      <c r="M810" s="8">
        <f ca="1">IF(AND(E810&gt;10000,Gmden!J809=500,Gmden!K809=500),MAX(0,OFFSET('Fk Abs3'!$E$7,'Abs3'!C810,0)*0.95*E810-L810),0)</f>
        <v>0</v>
      </c>
      <c r="N810" s="25">
        <f ca="1">ROUND(Anteile!$B$31/'Abs3'!$M$2107*'Abs3'!M810,0)</f>
        <v>0</v>
      </c>
      <c r="O810" s="27"/>
      <c r="P810" s="25">
        <f t="shared" ca="1" si="64"/>
        <v>0</v>
      </c>
    </row>
    <row r="811" spans="1:16" x14ac:dyDescent="0.25">
      <c r="A811" s="9">
        <f>Gmden!A810</f>
        <v>32206</v>
      </c>
      <c r="B811" s="9">
        <f t="shared" si="60"/>
        <v>3</v>
      </c>
      <c r="C811" s="9">
        <f t="shared" si="61"/>
        <v>0</v>
      </c>
      <c r="D811" s="7" t="str">
        <f>Gmden!D810</f>
        <v>Gastern</v>
      </c>
      <c r="E811" s="8">
        <f>Gmden!E810</f>
        <v>1241</v>
      </c>
      <c r="F811" s="40">
        <f>Gmden!N810</f>
        <v>0</v>
      </c>
      <c r="G811" s="8">
        <f t="shared" si="62"/>
        <v>0</v>
      </c>
      <c r="H811" s="25">
        <f>ROUND(Anteile!$B$29/'Abs3'!$G$2107*'Abs3'!G811,0)</f>
        <v>0</v>
      </c>
      <c r="I811" s="40">
        <f>Gmden!O810</f>
        <v>0</v>
      </c>
      <c r="J811" s="8">
        <f t="shared" si="63"/>
        <v>0</v>
      </c>
      <c r="K811" s="25">
        <f>ROUND(Anteile!$B$30/'Abs3'!$J$2107*'Abs3'!J811,0)</f>
        <v>0</v>
      </c>
      <c r="L811" s="8">
        <f>Gmden!M810</f>
        <v>1218332.7890468435</v>
      </c>
      <c r="M811" s="8">
        <f ca="1">IF(AND(E811&gt;10000,Gmden!J810=500,Gmden!K810=500),MAX(0,OFFSET('Fk Abs3'!$E$7,'Abs3'!C811,0)*0.95*E811-L811),0)</f>
        <v>0</v>
      </c>
      <c r="N811" s="25">
        <f ca="1">ROUND(Anteile!$B$31/'Abs3'!$M$2107*'Abs3'!M811,0)</f>
        <v>0</v>
      </c>
      <c r="O811" s="27"/>
      <c r="P811" s="25">
        <f t="shared" ca="1" si="64"/>
        <v>0</v>
      </c>
    </row>
    <row r="812" spans="1:16" x14ac:dyDescent="0.25">
      <c r="A812" s="9">
        <f>Gmden!A811</f>
        <v>32207</v>
      </c>
      <c r="B812" s="9">
        <f t="shared" si="60"/>
        <v>3</v>
      </c>
      <c r="C812" s="9">
        <f t="shared" si="61"/>
        <v>0</v>
      </c>
      <c r="D812" s="7" t="str">
        <f>Gmden!D811</f>
        <v>Groß-Siegharts</v>
      </c>
      <c r="E812" s="8">
        <f>Gmden!E811</f>
        <v>2787</v>
      </c>
      <c r="F812" s="40">
        <f>Gmden!N811</f>
        <v>0</v>
      </c>
      <c r="G812" s="8">
        <f t="shared" si="62"/>
        <v>0</v>
      </c>
      <c r="H812" s="25">
        <f>ROUND(Anteile!$B$29/'Abs3'!$G$2107*'Abs3'!G812,0)</f>
        <v>0</v>
      </c>
      <c r="I812" s="40">
        <f>Gmden!O811</f>
        <v>0</v>
      </c>
      <c r="J812" s="8">
        <f t="shared" si="63"/>
        <v>0</v>
      </c>
      <c r="K812" s="25">
        <f>ROUND(Anteile!$B$30/'Abs3'!$J$2107*'Abs3'!J812,0)</f>
        <v>0</v>
      </c>
      <c r="L812" s="8">
        <f>Gmden!M811</f>
        <v>3141127.3071277188</v>
      </c>
      <c r="M812" s="8">
        <f ca="1">IF(AND(E812&gt;10000,Gmden!J811=500,Gmden!K811=500),MAX(0,OFFSET('Fk Abs3'!$E$7,'Abs3'!C812,0)*0.95*E812-L812),0)</f>
        <v>0</v>
      </c>
      <c r="N812" s="25">
        <f ca="1">ROUND(Anteile!$B$31/'Abs3'!$M$2107*'Abs3'!M812,0)</f>
        <v>0</v>
      </c>
      <c r="O812" s="27"/>
      <c r="P812" s="25">
        <f t="shared" ca="1" si="64"/>
        <v>0</v>
      </c>
    </row>
    <row r="813" spans="1:16" x14ac:dyDescent="0.25">
      <c r="A813" s="9">
        <f>Gmden!A812</f>
        <v>32209</v>
      </c>
      <c r="B813" s="9">
        <f t="shared" si="60"/>
        <v>3</v>
      </c>
      <c r="C813" s="9">
        <f t="shared" si="61"/>
        <v>0</v>
      </c>
      <c r="D813" s="7" t="str">
        <f>Gmden!D812</f>
        <v>Karlstein an der Thaya</v>
      </c>
      <c r="E813" s="8">
        <f>Gmden!E812</f>
        <v>1485</v>
      </c>
      <c r="F813" s="40">
        <f>Gmden!N812</f>
        <v>0</v>
      </c>
      <c r="G813" s="8">
        <f t="shared" si="62"/>
        <v>0</v>
      </c>
      <c r="H813" s="25">
        <f>ROUND(Anteile!$B$29/'Abs3'!$G$2107*'Abs3'!G813,0)</f>
        <v>0</v>
      </c>
      <c r="I813" s="40">
        <f>Gmden!O812</f>
        <v>0</v>
      </c>
      <c r="J813" s="8">
        <f t="shared" si="63"/>
        <v>0</v>
      </c>
      <c r="K813" s="25">
        <f>ROUND(Anteile!$B$30/'Abs3'!$J$2107*'Abs3'!J813,0)</f>
        <v>0</v>
      </c>
      <c r="L813" s="8">
        <f>Gmden!M812</f>
        <v>1916967.5661187686</v>
      </c>
      <c r="M813" s="8">
        <f ca="1">IF(AND(E813&gt;10000,Gmden!J812=500,Gmden!K812=500),MAX(0,OFFSET('Fk Abs3'!$E$7,'Abs3'!C813,0)*0.95*E813-L813),0)</f>
        <v>0</v>
      </c>
      <c r="N813" s="25">
        <f ca="1">ROUND(Anteile!$B$31/'Abs3'!$M$2107*'Abs3'!M813,0)</f>
        <v>0</v>
      </c>
      <c r="O813" s="27"/>
      <c r="P813" s="25">
        <f t="shared" ca="1" si="64"/>
        <v>0</v>
      </c>
    </row>
    <row r="814" spans="1:16" x14ac:dyDescent="0.25">
      <c r="A814" s="9">
        <f>Gmden!A813</f>
        <v>32210</v>
      </c>
      <c r="B814" s="9">
        <f t="shared" si="60"/>
        <v>3</v>
      </c>
      <c r="C814" s="9">
        <f t="shared" si="61"/>
        <v>0</v>
      </c>
      <c r="D814" s="7" t="str">
        <f>Gmden!D813</f>
        <v>Kautzen</v>
      </c>
      <c r="E814" s="8">
        <f>Gmden!E813</f>
        <v>1175</v>
      </c>
      <c r="F814" s="40">
        <f>Gmden!N813</f>
        <v>0</v>
      </c>
      <c r="G814" s="8">
        <f t="shared" si="62"/>
        <v>0</v>
      </c>
      <c r="H814" s="25">
        <f>ROUND(Anteile!$B$29/'Abs3'!$G$2107*'Abs3'!G814,0)</f>
        <v>0</v>
      </c>
      <c r="I814" s="40">
        <f>Gmden!O813</f>
        <v>0</v>
      </c>
      <c r="J814" s="8">
        <f t="shared" si="63"/>
        <v>0</v>
      </c>
      <c r="K814" s="25">
        <f>ROUND(Anteile!$B$30/'Abs3'!$J$2107*'Abs3'!J814,0)</f>
        <v>0</v>
      </c>
      <c r="L814" s="8">
        <f>Gmden!M813</f>
        <v>1081386.3454573136</v>
      </c>
      <c r="M814" s="8">
        <f ca="1">IF(AND(E814&gt;10000,Gmden!J813=500,Gmden!K813=500),MAX(0,OFFSET('Fk Abs3'!$E$7,'Abs3'!C814,0)*0.95*E814-L814),0)</f>
        <v>0</v>
      </c>
      <c r="N814" s="25">
        <f ca="1">ROUND(Anteile!$B$31/'Abs3'!$M$2107*'Abs3'!M814,0)</f>
        <v>0</v>
      </c>
      <c r="O814" s="27"/>
      <c r="P814" s="25">
        <f t="shared" ca="1" si="64"/>
        <v>0</v>
      </c>
    </row>
    <row r="815" spans="1:16" x14ac:dyDescent="0.25">
      <c r="A815" s="9">
        <f>Gmden!A814</f>
        <v>32212</v>
      </c>
      <c r="B815" s="9">
        <f t="shared" si="60"/>
        <v>3</v>
      </c>
      <c r="C815" s="9">
        <f t="shared" si="61"/>
        <v>0</v>
      </c>
      <c r="D815" s="7" t="str">
        <f>Gmden!D814</f>
        <v>Ludweis-Aigen</v>
      </c>
      <c r="E815" s="8">
        <f>Gmden!E814</f>
        <v>962</v>
      </c>
      <c r="F815" s="40">
        <f>Gmden!N814</f>
        <v>0</v>
      </c>
      <c r="G815" s="8">
        <f t="shared" si="62"/>
        <v>0</v>
      </c>
      <c r="H815" s="25">
        <f>ROUND(Anteile!$B$29/'Abs3'!$G$2107*'Abs3'!G815,0)</f>
        <v>0</v>
      </c>
      <c r="I815" s="40">
        <f>Gmden!O814</f>
        <v>0</v>
      </c>
      <c r="J815" s="8">
        <f t="shared" si="63"/>
        <v>0</v>
      </c>
      <c r="K815" s="25">
        <f>ROUND(Anteile!$B$30/'Abs3'!$J$2107*'Abs3'!J815,0)</f>
        <v>0</v>
      </c>
      <c r="L815" s="8">
        <f>Gmden!M814</f>
        <v>810916.95552155504</v>
      </c>
      <c r="M815" s="8">
        <f ca="1">IF(AND(E815&gt;10000,Gmden!J814=500,Gmden!K814=500),MAX(0,OFFSET('Fk Abs3'!$E$7,'Abs3'!C815,0)*0.95*E815-L815),0)</f>
        <v>0</v>
      </c>
      <c r="N815" s="25">
        <f ca="1">ROUND(Anteile!$B$31/'Abs3'!$M$2107*'Abs3'!M815,0)</f>
        <v>0</v>
      </c>
      <c r="O815" s="27"/>
      <c r="P815" s="25">
        <f t="shared" ca="1" si="64"/>
        <v>0</v>
      </c>
    </row>
    <row r="816" spans="1:16" x14ac:dyDescent="0.25">
      <c r="A816" s="9">
        <f>Gmden!A815</f>
        <v>32214</v>
      </c>
      <c r="B816" s="9">
        <f t="shared" si="60"/>
        <v>3</v>
      </c>
      <c r="C816" s="9">
        <f t="shared" si="61"/>
        <v>0</v>
      </c>
      <c r="D816" s="7" t="str">
        <f>Gmden!D815</f>
        <v>Pfaffenschlag bei Waidhofen a.d.Thaya</v>
      </c>
      <c r="E816" s="8">
        <f>Gmden!E815</f>
        <v>922</v>
      </c>
      <c r="F816" s="40">
        <f>Gmden!N815</f>
        <v>0</v>
      </c>
      <c r="G816" s="8">
        <f t="shared" si="62"/>
        <v>0</v>
      </c>
      <c r="H816" s="25">
        <f>ROUND(Anteile!$B$29/'Abs3'!$G$2107*'Abs3'!G816,0)</f>
        <v>0</v>
      </c>
      <c r="I816" s="40">
        <f>Gmden!O815</f>
        <v>0</v>
      </c>
      <c r="J816" s="8">
        <f t="shared" si="63"/>
        <v>0</v>
      </c>
      <c r="K816" s="25">
        <f>ROUND(Anteile!$B$30/'Abs3'!$J$2107*'Abs3'!J816,0)</f>
        <v>0</v>
      </c>
      <c r="L816" s="8">
        <f>Gmden!M815</f>
        <v>932060.11408526334</v>
      </c>
      <c r="M816" s="8">
        <f ca="1">IF(AND(E816&gt;10000,Gmden!J815=500,Gmden!K815=500),MAX(0,OFFSET('Fk Abs3'!$E$7,'Abs3'!C816,0)*0.95*E816-L816),0)</f>
        <v>0</v>
      </c>
      <c r="N816" s="25">
        <f ca="1">ROUND(Anteile!$B$31/'Abs3'!$M$2107*'Abs3'!M816,0)</f>
        <v>0</v>
      </c>
      <c r="O816" s="27"/>
      <c r="P816" s="25">
        <f t="shared" ca="1" si="64"/>
        <v>0</v>
      </c>
    </row>
    <row r="817" spans="1:16" x14ac:dyDescent="0.25">
      <c r="A817" s="9">
        <f>Gmden!A816</f>
        <v>32216</v>
      </c>
      <c r="B817" s="9">
        <f t="shared" si="60"/>
        <v>3</v>
      </c>
      <c r="C817" s="9">
        <f t="shared" si="61"/>
        <v>0</v>
      </c>
      <c r="D817" s="7" t="str">
        <f>Gmden!D816</f>
        <v>Raabs an der Thaya</v>
      </c>
      <c r="E817" s="8">
        <f>Gmden!E816</f>
        <v>2708</v>
      </c>
      <c r="F817" s="40">
        <f>Gmden!N816</f>
        <v>0</v>
      </c>
      <c r="G817" s="8">
        <f t="shared" si="62"/>
        <v>0</v>
      </c>
      <c r="H817" s="25">
        <f>ROUND(Anteile!$B$29/'Abs3'!$G$2107*'Abs3'!G817,0)</f>
        <v>0</v>
      </c>
      <c r="I817" s="40">
        <f>Gmden!O816</f>
        <v>0</v>
      </c>
      <c r="J817" s="8">
        <f t="shared" si="63"/>
        <v>0</v>
      </c>
      <c r="K817" s="25">
        <f>ROUND(Anteile!$B$30/'Abs3'!$J$2107*'Abs3'!J817,0)</f>
        <v>0</v>
      </c>
      <c r="L817" s="8">
        <f>Gmden!M816</f>
        <v>2763023.6480217036</v>
      </c>
      <c r="M817" s="8">
        <f ca="1">IF(AND(E817&gt;10000,Gmden!J816=500,Gmden!K816=500),MAX(0,OFFSET('Fk Abs3'!$E$7,'Abs3'!C817,0)*0.95*E817-L817),0)</f>
        <v>0</v>
      </c>
      <c r="N817" s="25">
        <f ca="1">ROUND(Anteile!$B$31/'Abs3'!$M$2107*'Abs3'!M817,0)</f>
        <v>0</v>
      </c>
      <c r="O817" s="27"/>
      <c r="P817" s="25">
        <f t="shared" ca="1" si="64"/>
        <v>0</v>
      </c>
    </row>
    <row r="818" spans="1:16" x14ac:dyDescent="0.25">
      <c r="A818" s="9">
        <f>Gmden!A817</f>
        <v>32217</v>
      </c>
      <c r="B818" s="9">
        <f t="shared" si="60"/>
        <v>3</v>
      </c>
      <c r="C818" s="9">
        <f t="shared" si="61"/>
        <v>0</v>
      </c>
      <c r="D818" s="7" t="str">
        <f>Gmden!D817</f>
        <v>Thaya</v>
      </c>
      <c r="E818" s="8">
        <f>Gmden!E817</f>
        <v>1391</v>
      </c>
      <c r="F818" s="40">
        <f>Gmden!N817</f>
        <v>0</v>
      </c>
      <c r="G818" s="8">
        <f t="shared" si="62"/>
        <v>0</v>
      </c>
      <c r="H818" s="25">
        <f>ROUND(Anteile!$B$29/'Abs3'!$G$2107*'Abs3'!G818,0)</f>
        <v>0</v>
      </c>
      <c r="I818" s="40">
        <f>Gmden!O817</f>
        <v>0</v>
      </c>
      <c r="J818" s="8">
        <f t="shared" si="63"/>
        <v>0</v>
      </c>
      <c r="K818" s="25">
        <f>ROUND(Anteile!$B$30/'Abs3'!$J$2107*'Abs3'!J818,0)</f>
        <v>0</v>
      </c>
      <c r="L818" s="8">
        <f>Gmden!M817</f>
        <v>1210286.5514873893</v>
      </c>
      <c r="M818" s="8">
        <f ca="1">IF(AND(E818&gt;10000,Gmden!J817=500,Gmden!K817=500),MAX(0,OFFSET('Fk Abs3'!$E$7,'Abs3'!C818,0)*0.95*E818-L818),0)</f>
        <v>0</v>
      </c>
      <c r="N818" s="25">
        <f ca="1">ROUND(Anteile!$B$31/'Abs3'!$M$2107*'Abs3'!M818,0)</f>
        <v>0</v>
      </c>
      <c r="O818" s="27"/>
      <c r="P818" s="25">
        <f t="shared" ca="1" si="64"/>
        <v>0</v>
      </c>
    </row>
    <row r="819" spans="1:16" x14ac:dyDescent="0.25">
      <c r="A819" s="9">
        <f>Gmden!A818</f>
        <v>32219</v>
      </c>
      <c r="B819" s="9">
        <f t="shared" si="60"/>
        <v>3</v>
      </c>
      <c r="C819" s="9">
        <f t="shared" si="61"/>
        <v>0</v>
      </c>
      <c r="D819" s="7" t="str">
        <f>Gmden!D818</f>
        <v>Vitis</v>
      </c>
      <c r="E819" s="8">
        <f>Gmden!E818</f>
        <v>2645</v>
      </c>
      <c r="F819" s="40">
        <f>Gmden!N818</f>
        <v>0</v>
      </c>
      <c r="G819" s="8">
        <f t="shared" si="62"/>
        <v>0</v>
      </c>
      <c r="H819" s="25">
        <f>ROUND(Anteile!$B$29/'Abs3'!$G$2107*'Abs3'!G819,0)</f>
        <v>0</v>
      </c>
      <c r="I819" s="40">
        <f>Gmden!O818</f>
        <v>0</v>
      </c>
      <c r="J819" s="8">
        <f t="shared" si="63"/>
        <v>0</v>
      </c>
      <c r="K819" s="25">
        <f>ROUND(Anteile!$B$30/'Abs3'!$J$2107*'Abs3'!J819,0)</f>
        <v>0</v>
      </c>
      <c r="L819" s="8">
        <f>Gmden!M818</f>
        <v>2872903.8238084563</v>
      </c>
      <c r="M819" s="8">
        <f ca="1">IF(AND(E819&gt;10000,Gmden!J818=500,Gmden!K818=500),MAX(0,OFFSET('Fk Abs3'!$E$7,'Abs3'!C819,0)*0.95*E819-L819),0)</f>
        <v>0</v>
      </c>
      <c r="N819" s="25">
        <f ca="1">ROUND(Anteile!$B$31/'Abs3'!$M$2107*'Abs3'!M819,0)</f>
        <v>0</v>
      </c>
      <c r="O819" s="27"/>
      <c r="P819" s="25">
        <f t="shared" ca="1" si="64"/>
        <v>0</v>
      </c>
    </row>
    <row r="820" spans="1:16" x14ac:dyDescent="0.25">
      <c r="A820" s="9">
        <f>Gmden!A819</f>
        <v>32220</v>
      </c>
      <c r="B820" s="9">
        <f t="shared" si="60"/>
        <v>3</v>
      </c>
      <c r="C820" s="9">
        <f t="shared" si="61"/>
        <v>0</v>
      </c>
      <c r="D820" s="7" t="str">
        <f>Gmden!D819</f>
        <v>Waidhofen an der Thaya</v>
      </c>
      <c r="E820" s="8">
        <f>Gmden!E819</f>
        <v>5583</v>
      </c>
      <c r="F820" s="40">
        <f>Gmden!N819</f>
        <v>0</v>
      </c>
      <c r="G820" s="8">
        <f t="shared" si="62"/>
        <v>0</v>
      </c>
      <c r="H820" s="25">
        <f>ROUND(Anteile!$B$29/'Abs3'!$G$2107*'Abs3'!G820,0)</f>
        <v>0</v>
      </c>
      <c r="I820" s="40">
        <f>Gmden!O819</f>
        <v>0</v>
      </c>
      <c r="J820" s="8">
        <f t="shared" si="63"/>
        <v>0</v>
      </c>
      <c r="K820" s="25">
        <f>ROUND(Anteile!$B$30/'Abs3'!$J$2107*'Abs3'!J820,0)</f>
        <v>0</v>
      </c>
      <c r="L820" s="8">
        <f>Gmden!M819</f>
        <v>7417095.3911565822</v>
      </c>
      <c r="M820" s="8">
        <f ca="1">IF(AND(E820&gt;10000,Gmden!J819=500,Gmden!K819=500),MAX(0,OFFSET('Fk Abs3'!$E$7,'Abs3'!C820,0)*0.95*E820-L820),0)</f>
        <v>0</v>
      </c>
      <c r="N820" s="25">
        <f ca="1">ROUND(Anteile!$B$31/'Abs3'!$M$2107*'Abs3'!M820,0)</f>
        <v>0</v>
      </c>
      <c r="O820" s="27"/>
      <c r="P820" s="25">
        <f t="shared" ca="1" si="64"/>
        <v>0</v>
      </c>
    </row>
    <row r="821" spans="1:16" x14ac:dyDescent="0.25">
      <c r="A821" s="9">
        <f>Gmden!A820</f>
        <v>32221</v>
      </c>
      <c r="B821" s="9">
        <f t="shared" si="60"/>
        <v>3</v>
      </c>
      <c r="C821" s="9">
        <f t="shared" si="61"/>
        <v>0</v>
      </c>
      <c r="D821" s="7" t="str">
        <f>Gmden!D820</f>
        <v>Waidhofen an der Thaya-Land</v>
      </c>
      <c r="E821" s="8">
        <f>Gmden!E820</f>
        <v>1217</v>
      </c>
      <c r="F821" s="40">
        <f>Gmden!N820</f>
        <v>0</v>
      </c>
      <c r="G821" s="8">
        <f t="shared" si="62"/>
        <v>0</v>
      </c>
      <c r="H821" s="25">
        <f>ROUND(Anteile!$B$29/'Abs3'!$G$2107*'Abs3'!G821,0)</f>
        <v>0</v>
      </c>
      <c r="I821" s="40">
        <f>Gmden!O820</f>
        <v>0</v>
      </c>
      <c r="J821" s="8">
        <f t="shared" si="63"/>
        <v>0</v>
      </c>
      <c r="K821" s="25">
        <f>ROUND(Anteile!$B$30/'Abs3'!$J$2107*'Abs3'!J821,0)</f>
        <v>0</v>
      </c>
      <c r="L821" s="8">
        <f>Gmden!M820</f>
        <v>992367.96706447774</v>
      </c>
      <c r="M821" s="8">
        <f ca="1">IF(AND(E821&gt;10000,Gmden!J820=500,Gmden!K820=500),MAX(0,OFFSET('Fk Abs3'!$E$7,'Abs3'!C821,0)*0.95*E821-L821),0)</f>
        <v>0</v>
      </c>
      <c r="N821" s="25">
        <f ca="1">ROUND(Anteile!$B$31/'Abs3'!$M$2107*'Abs3'!M821,0)</f>
        <v>0</v>
      </c>
      <c r="O821" s="27"/>
      <c r="P821" s="25">
        <f t="shared" ca="1" si="64"/>
        <v>0</v>
      </c>
    </row>
    <row r="822" spans="1:16" x14ac:dyDescent="0.25">
      <c r="A822" s="9">
        <f>Gmden!A821</f>
        <v>32222</v>
      </c>
      <c r="B822" s="9">
        <f t="shared" si="60"/>
        <v>3</v>
      </c>
      <c r="C822" s="9">
        <f t="shared" si="61"/>
        <v>0</v>
      </c>
      <c r="D822" s="7" t="str">
        <f>Gmden!D821</f>
        <v>Waldkirchen an der Thaya</v>
      </c>
      <c r="E822" s="8">
        <f>Gmden!E821</f>
        <v>534</v>
      </c>
      <c r="F822" s="40">
        <f>Gmden!N821</f>
        <v>0</v>
      </c>
      <c r="G822" s="8">
        <f t="shared" si="62"/>
        <v>0</v>
      </c>
      <c r="H822" s="25">
        <f>ROUND(Anteile!$B$29/'Abs3'!$G$2107*'Abs3'!G822,0)</f>
        <v>0</v>
      </c>
      <c r="I822" s="40">
        <f>Gmden!O821</f>
        <v>0</v>
      </c>
      <c r="J822" s="8">
        <f t="shared" si="63"/>
        <v>0</v>
      </c>
      <c r="K822" s="25">
        <f>ROUND(Anteile!$B$30/'Abs3'!$J$2107*'Abs3'!J822,0)</f>
        <v>0</v>
      </c>
      <c r="L822" s="8">
        <f>Gmden!M821</f>
        <v>472960.82168504875</v>
      </c>
      <c r="M822" s="8">
        <f ca="1">IF(AND(E822&gt;10000,Gmden!J821=500,Gmden!K821=500),MAX(0,OFFSET('Fk Abs3'!$E$7,'Abs3'!C822,0)*0.95*E822-L822),0)</f>
        <v>0</v>
      </c>
      <c r="N822" s="25">
        <f ca="1">ROUND(Anteile!$B$31/'Abs3'!$M$2107*'Abs3'!M822,0)</f>
        <v>0</v>
      </c>
      <c r="O822" s="27"/>
      <c r="P822" s="25">
        <f t="shared" ca="1" si="64"/>
        <v>0</v>
      </c>
    </row>
    <row r="823" spans="1:16" x14ac:dyDescent="0.25">
      <c r="A823" s="9">
        <f>Gmden!A822</f>
        <v>32223</v>
      </c>
      <c r="B823" s="9">
        <f t="shared" si="60"/>
        <v>3</v>
      </c>
      <c r="C823" s="9">
        <f t="shared" si="61"/>
        <v>0</v>
      </c>
      <c r="D823" s="7" t="str">
        <f>Gmden!D822</f>
        <v>Windigsteig</v>
      </c>
      <c r="E823" s="8">
        <f>Gmden!E822</f>
        <v>976</v>
      </c>
      <c r="F823" s="40">
        <f>Gmden!N822</f>
        <v>0</v>
      </c>
      <c r="G823" s="8">
        <f t="shared" si="62"/>
        <v>0</v>
      </c>
      <c r="H823" s="25">
        <f>ROUND(Anteile!$B$29/'Abs3'!$G$2107*'Abs3'!G823,0)</f>
        <v>0</v>
      </c>
      <c r="I823" s="40">
        <f>Gmden!O822</f>
        <v>0</v>
      </c>
      <c r="J823" s="8">
        <f t="shared" si="63"/>
        <v>0</v>
      </c>
      <c r="K823" s="25">
        <f>ROUND(Anteile!$B$30/'Abs3'!$J$2107*'Abs3'!J823,0)</f>
        <v>0</v>
      </c>
      <c r="L823" s="8">
        <f>Gmden!M822</f>
        <v>909596.96987655794</v>
      </c>
      <c r="M823" s="8">
        <f ca="1">IF(AND(E823&gt;10000,Gmden!J822=500,Gmden!K822=500),MAX(0,OFFSET('Fk Abs3'!$E$7,'Abs3'!C823,0)*0.95*E823-L823),0)</f>
        <v>0</v>
      </c>
      <c r="N823" s="25">
        <f ca="1">ROUND(Anteile!$B$31/'Abs3'!$M$2107*'Abs3'!M823,0)</f>
        <v>0</v>
      </c>
      <c r="O823" s="27"/>
      <c r="P823" s="25">
        <f t="shared" ca="1" si="64"/>
        <v>0</v>
      </c>
    </row>
    <row r="824" spans="1:16" x14ac:dyDescent="0.25">
      <c r="A824" s="9">
        <f>Gmden!A823</f>
        <v>32301</v>
      </c>
      <c r="B824" s="9">
        <f t="shared" si="60"/>
        <v>3</v>
      </c>
      <c r="C824" s="9">
        <f t="shared" si="61"/>
        <v>0</v>
      </c>
      <c r="D824" s="7" t="str">
        <f>Gmden!D823</f>
        <v>Bad Fischau-Brunn</v>
      </c>
      <c r="E824" s="8">
        <f>Gmden!E823</f>
        <v>3152</v>
      </c>
      <c r="F824" s="40">
        <f>Gmden!N823</f>
        <v>0</v>
      </c>
      <c r="G824" s="8">
        <f t="shared" si="62"/>
        <v>0</v>
      </c>
      <c r="H824" s="25">
        <f>ROUND(Anteile!$B$29/'Abs3'!$G$2107*'Abs3'!G824,0)</f>
        <v>0</v>
      </c>
      <c r="I824" s="40">
        <f>Gmden!O823</f>
        <v>0</v>
      </c>
      <c r="J824" s="8">
        <f t="shared" si="63"/>
        <v>0</v>
      </c>
      <c r="K824" s="25">
        <f>ROUND(Anteile!$B$30/'Abs3'!$J$2107*'Abs3'!J824,0)</f>
        <v>0</v>
      </c>
      <c r="L824" s="8">
        <f>Gmden!M823</f>
        <v>3523612.975684619</v>
      </c>
      <c r="M824" s="8">
        <f ca="1">IF(AND(E824&gt;10000,Gmden!J823=500,Gmden!K823=500),MAX(0,OFFSET('Fk Abs3'!$E$7,'Abs3'!C824,0)*0.95*E824-L824),0)</f>
        <v>0</v>
      </c>
      <c r="N824" s="25">
        <f ca="1">ROUND(Anteile!$B$31/'Abs3'!$M$2107*'Abs3'!M824,0)</f>
        <v>0</v>
      </c>
      <c r="O824" s="27"/>
      <c r="P824" s="25">
        <f t="shared" ca="1" si="64"/>
        <v>0</v>
      </c>
    </row>
    <row r="825" spans="1:16" x14ac:dyDescent="0.25">
      <c r="A825" s="9">
        <f>Gmden!A824</f>
        <v>32302</v>
      </c>
      <c r="B825" s="9">
        <f t="shared" si="60"/>
        <v>3</v>
      </c>
      <c r="C825" s="9">
        <f t="shared" si="61"/>
        <v>0</v>
      </c>
      <c r="D825" s="7" t="str">
        <f>Gmden!D824</f>
        <v>Bad Schönau</v>
      </c>
      <c r="E825" s="8">
        <f>Gmden!E824</f>
        <v>725</v>
      </c>
      <c r="F825" s="40">
        <f>Gmden!N824</f>
        <v>0</v>
      </c>
      <c r="G825" s="8">
        <f t="shared" si="62"/>
        <v>0</v>
      </c>
      <c r="H825" s="25">
        <f>ROUND(Anteile!$B$29/'Abs3'!$G$2107*'Abs3'!G825,0)</f>
        <v>0</v>
      </c>
      <c r="I825" s="40">
        <f>Gmden!O824</f>
        <v>0</v>
      </c>
      <c r="J825" s="8">
        <f t="shared" si="63"/>
        <v>0</v>
      </c>
      <c r="K825" s="25">
        <f>ROUND(Anteile!$B$30/'Abs3'!$J$2107*'Abs3'!J825,0)</f>
        <v>0</v>
      </c>
      <c r="L825" s="8">
        <f>Gmden!M824</f>
        <v>1411231.1645245992</v>
      </c>
      <c r="M825" s="8">
        <f ca="1">IF(AND(E825&gt;10000,Gmden!J824=500,Gmden!K824=500),MAX(0,OFFSET('Fk Abs3'!$E$7,'Abs3'!C825,0)*0.95*E825-L825),0)</f>
        <v>0</v>
      </c>
      <c r="N825" s="25">
        <f ca="1">ROUND(Anteile!$B$31/'Abs3'!$M$2107*'Abs3'!M825,0)</f>
        <v>0</v>
      </c>
      <c r="O825" s="27"/>
      <c r="P825" s="25">
        <f t="shared" ca="1" si="64"/>
        <v>0</v>
      </c>
    </row>
    <row r="826" spans="1:16" x14ac:dyDescent="0.25">
      <c r="A826" s="9">
        <f>Gmden!A825</f>
        <v>32304</v>
      </c>
      <c r="B826" s="9">
        <f t="shared" si="60"/>
        <v>3</v>
      </c>
      <c r="C826" s="9">
        <f t="shared" si="61"/>
        <v>0</v>
      </c>
      <c r="D826" s="7" t="str">
        <f>Gmden!D825</f>
        <v>Ebenfurth</v>
      </c>
      <c r="E826" s="8">
        <f>Gmden!E825</f>
        <v>3002</v>
      </c>
      <c r="F826" s="40">
        <f>Gmden!N825</f>
        <v>0</v>
      </c>
      <c r="G826" s="8">
        <f t="shared" si="62"/>
        <v>0</v>
      </c>
      <c r="H826" s="25">
        <f>ROUND(Anteile!$B$29/'Abs3'!$G$2107*'Abs3'!G826,0)</f>
        <v>0</v>
      </c>
      <c r="I826" s="40">
        <f>Gmden!O825</f>
        <v>0</v>
      </c>
      <c r="J826" s="8">
        <f t="shared" si="63"/>
        <v>0</v>
      </c>
      <c r="K826" s="25">
        <f>ROUND(Anteile!$B$30/'Abs3'!$J$2107*'Abs3'!J826,0)</f>
        <v>0</v>
      </c>
      <c r="L826" s="8">
        <f>Gmden!M825</f>
        <v>3408821.8950045821</v>
      </c>
      <c r="M826" s="8">
        <f ca="1">IF(AND(E826&gt;10000,Gmden!J825=500,Gmden!K825=500),MAX(0,OFFSET('Fk Abs3'!$E$7,'Abs3'!C826,0)*0.95*E826-L826),0)</f>
        <v>0</v>
      </c>
      <c r="N826" s="25">
        <f ca="1">ROUND(Anteile!$B$31/'Abs3'!$M$2107*'Abs3'!M826,0)</f>
        <v>0</v>
      </c>
      <c r="O826" s="27"/>
      <c r="P826" s="25">
        <f t="shared" ca="1" si="64"/>
        <v>0</v>
      </c>
    </row>
    <row r="827" spans="1:16" x14ac:dyDescent="0.25">
      <c r="A827" s="9">
        <f>Gmden!A826</f>
        <v>32305</v>
      </c>
      <c r="B827" s="9">
        <f t="shared" si="60"/>
        <v>3</v>
      </c>
      <c r="C827" s="9">
        <f t="shared" si="61"/>
        <v>0</v>
      </c>
      <c r="D827" s="7" t="str">
        <f>Gmden!D826</f>
        <v>Eggendorf</v>
      </c>
      <c r="E827" s="8">
        <f>Gmden!E826</f>
        <v>4635</v>
      </c>
      <c r="F827" s="40">
        <f>Gmden!N826</f>
        <v>0</v>
      </c>
      <c r="G827" s="8">
        <f t="shared" si="62"/>
        <v>0</v>
      </c>
      <c r="H827" s="25">
        <f>ROUND(Anteile!$B$29/'Abs3'!$G$2107*'Abs3'!G827,0)</f>
        <v>0</v>
      </c>
      <c r="I827" s="40">
        <f>Gmden!O826</f>
        <v>0</v>
      </c>
      <c r="J827" s="8">
        <f t="shared" si="63"/>
        <v>0</v>
      </c>
      <c r="K827" s="25">
        <f>ROUND(Anteile!$B$30/'Abs3'!$J$2107*'Abs3'!J827,0)</f>
        <v>0</v>
      </c>
      <c r="L827" s="8">
        <f>Gmden!M826</f>
        <v>4319576.6076557096</v>
      </c>
      <c r="M827" s="8">
        <f ca="1">IF(AND(E827&gt;10000,Gmden!J826=500,Gmden!K826=500),MAX(0,OFFSET('Fk Abs3'!$E$7,'Abs3'!C827,0)*0.95*E827-L827),0)</f>
        <v>0</v>
      </c>
      <c r="N827" s="25">
        <f ca="1">ROUND(Anteile!$B$31/'Abs3'!$M$2107*'Abs3'!M827,0)</f>
        <v>0</v>
      </c>
      <c r="O827" s="27"/>
      <c r="P827" s="25">
        <f t="shared" ca="1" si="64"/>
        <v>0</v>
      </c>
    </row>
    <row r="828" spans="1:16" x14ac:dyDescent="0.25">
      <c r="A828" s="9">
        <f>Gmden!A827</f>
        <v>32306</v>
      </c>
      <c r="B828" s="9">
        <f t="shared" si="60"/>
        <v>3</v>
      </c>
      <c r="C828" s="9">
        <f t="shared" si="61"/>
        <v>0</v>
      </c>
      <c r="D828" s="7" t="str">
        <f>Gmden!D827</f>
        <v>Bad Erlach</v>
      </c>
      <c r="E828" s="8">
        <f>Gmden!E827</f>
        <v>2928</v>
      </c>
      <c r="F828" s="40">
        <f>Gmden!N827</f>
        <v>0</v>
      </c>
      <c r="G828" s="8">
        <f t="shared" si="62"/>
        <v>0</v>
      </c>
      <c r="H828" s="25">
        <f>ROUND(Anteile!$B$29/'Abs3'!$G$2107*'Abs3'!G828,0)</f>
        <v>0</v>
      </c>
      <c r="I828" s="40">
        <f>Gmden!O827</f>
        <v>0</v>
      </c>
      <c r="J828" s="8">
        <f t="shared" si="63"/>
        <v>0</v>
      </c>
      <c r="K828" s="25">
        <f>ROUND(Anteile!$B$30/'Abs3'!$J$2107*'Abs3'!J828,0)</f>
        <v>0</v>
      </c>
      <c r="L828" s="8">
        <f>Gmden!M827</f>
        <v>3090904.0137149515</v>
      </c>
      <c r="M828" s="8">
        <f ca="1">IF(AND(E828&gt;10000,Gmden!J827=500,Gmden!K827=500),MAX(0,OFFSET('Fk Abs3'!$E$7,'Abs3'!C828,0)*0.95*E828-L828),0)</f>
        <v>0</v>
      </c>
      <c r="N828" s="25">
        <f ca="1">ROUND(Anteile!$B$31/'Abs3'!$M$2107*'Abs3'!M828,0)</f>
        <v>0</v>
      </c>
      <c r="O828" s="27"/>
      <c r="P828" s="25">
        <f t="shared" ca="1" si="64"/>
        <v>0</v>
      </c>
    </row>
    <row r="829" spans="1:16" x14ac:dyDescent="0.25">
      <c r="A829" s="9">
        <f>Gmden!A828</f>
        <v>32307</v>
      </c>
      <c r="B829" s="9">
        <f t="shared" si="60"/>
        <v>3</v>
      </c>
      <c r="C829" s="9">
        <f t="shared" si="61"/>
        <v>0</v>
      </c>
      <c r="D829" s="7" t="str">
        <f>Gmden!D828</f>
        <v>Felixdorf</v>
      </c>
      <c r="E829" s="8">
        <f>Gmden!E828</f>
        <v>4302</v>
      </c>
      <c r="F829" s="40">
        <f>Gmden!N828</f>
        <v>0</v>
      </c>
      <c r="G829" s="8">
        <f t="shared" si="62"/>
        <v>0</v>
      </c>
      <c r="H829" s="25">
        <f>ROUND(Anteile!$B$29/'Abs3'!$G$2107*'Abs3'!G829,0)</f>
        <v>0</v>
      </c>
      <c r="I829" s="40">
        <f>Gmden!O828</f>
        <v>0</v>
      </c>
      <c r="J829" s="8">
        <f t="shared" si="63"/>
        <v>0</v>
      </c>
      <c r="K829" s="25">
        <f>ROUND(Anteile!$B$30/'Abs3'!$J$2107*'Abs3'!J829,0)</f>
        <v>0</v>
      </c>
      <c r="L829" s="8">
        <f>Gmden!M828</f>
        <v>3908064.2249267814</v>
      </c>
      <c r="M829" s="8">
        <f ca="1">IF(AND(E829&gt;10000,Gmden!J828=500,Gmden!K828=500),MAX(0,OFFSET('Fk Abs3'!$E$7,'Abs3'!C829,0)*0.95*E829-L829),0)</f>
        <v>0</v>
      </c>
      <c r="N829" s="25">
        <f ca="1">ROUND(Anteile!$B$31/'Abs3'!$M$2107*'Abs3'!M829,0)</f>
        <v>0</v>
      </c>
      <c r="O829" s="27"/>
      <c r="P829" s="25">
        <f t="shared" ca="1" si="64"/>
        <v>0</v>
      </c>
    </row>
    <row r="830" spans="1:16" x14ac:dyDescent="0.25">
      <c r="A830" s="9">
        <f>Gmden!A829</f>
        <v>32308</v>
      </c>
      <c r="B830" s="9">
        <f t="shared" si="60"/>
        <v>3</v>
      </c>
      <c r="C830" s="9">
        <f t="shared" si="61"/>
        <v>0</v>
      </c>
      <c r="D830" s="7" t="str">
        <f>Gmden!D829</f>
        <v>Gutenstein</v>
      </c>
      <c r="E830" s="8">
        <f>Gmden!E829</f>
        <v>1286</v>
      </c>
      <c r="F830" s="40">
        <f>Gmden!N829</f>
        <v>0</v>
      </c>
      <c r="G830" s="8">
        <f t="shared" si="62"/>
        <v>0</v>
      </c>
      <c r="H830" s="25">
        <f>ROUND(Anteile!$B$29/'Abs3'!$G$2107*'Abs3'!G830,0)</f>
        <v>0</v>
      </c>
      <c r="I830" s="40">
        <f>Gmden!O829</f>
        <v>0</v>
      </c>
      <c r="J830" s="8">
        <f t="shared" si="63"/>
        <v>0</v>
      </c>
      <c r="K830" s="25">
        <f>ROUND(Anteile!$B$30/'Abs3'!$J$2107*'Abs3'!J830,0)</f>
        <v>0</v>
      </c>
      <c r="L830" s="8">
        <f>Gmden!M829</f>
        <v>1259562.7878276976</v>
      </c>
      <c r="M830" s="8">
        <f ca="1">IF(AND(E830&gt;10000,Gmden!J829=500,Gmden!K829=500),MAX(0,OFFSET('Fk Abs3'!$E$7,'Abs3'!C830,0)*0.95*E830-L830),0)</f>
        <v>0</v>
      </c>
      <c r="N830" s="25">
        <f ca="1">ROUND(Anteile!$B$31/'Abs3'!$M$2107*'Abs3'!M830,0)</f>
        <v>0</v>
      </c>
      <c r="O830" s="27"/>
      <c r="P830" s="25">
        <f t="shared" ca="1" si="64"/>
        <v>0</v>
      </c>
    </row>
    <row r="831" spans="1:16" x14ac:dyDescent="0.25">
      <c r="A831" s="9">
        <f>Gmden!A830</f>
        <v>32309</v>
      </c>
      <c r="B831" s="9">
        <f t="shared" si="60"/>
        <v>3</v>
      </c>
      <c r="C831" s="9">
        <f t="shared" si="61"/>
        <v>0</v>
      </c>
      <c r="D831" s="7" t="str">
        <f>Gmden!D830</f>
        <v>Hochneukirchen-Gschaidt</v>
      </c>
      <c r="E831" s="8">
        <f>Gmden!E830</f>
        <v>1630</v>
      </c>
      <c r="F831" s="40">
        <f>Gmden!N830</f>
        <v>0</v>
      </c>
      <c r="G831" s="8">
        <f t="shared" si="62"/>
        <v>0</v>
      </c>
      <c r="H831" s="25">
        <f>ROUND(Anteile!$B$29/'Abs3'!$G$2107*'Abs3'!G831,0)</f>
        <v>0</v>
      </c>
      <c r="I831" s="40">
        <f>Gmden!O830</f>
        <v>0</v>
      </c>
      <c r="J831" s="8">
        <f t="shared" si="63"/>
        <v>0</v>
      </c>
      <c r="K831" s="25">
        <f>ROUND(Anteile!$B$30/'Abs3'!$J$2107*'Abs3'!J831,0)</f>
        <v>0</v>
      </c>
      <c r="L831" s="8">
        <f>Gmden!M830</f>
        <v>1405141.7094887695</v>
      </c>
      <c r="M831" s="8">
        <f ca="1">IF(AND(E831&gt;10000,Gmden!J830=500,Gmden!K830=500),MAX(0,OFFSET('Fk Abs3'!$E$7,'Abs3'!C831,0)*0.95*E831-L831),0)</f>
        <v>0</v>
      </c>
      <c r="N831" s="25">
        <f ca="1">ROUND(Anteile!$B$31/'Abs3'!$M$2107*'Abs3'!M831,0)</f>
        <v>0</v>
      </c>
      <c r="O831" s="27"/>
      <c r="P831" s="25">
        <f t="shared" ca="1" si="64"/>
        <v>0</v>
      </c>
    </row>
    <row r="832" spans="1:16" x14ac:dyDescent="0.25">
      <c r="A832" s="9">
        <f>Gmden!A831</f>
        <v>32310</v>
      </c>
      <c r="B832" s="9">
        <f t="shared" si="60"/>
        <v>3</v>
      </c>
      <c r="C832" s="9">
        <f t="shared" si="61"/>
        <v>0</v>
      </c>
      <c r="D832" s="7" t="str">
        <f>Gmden!D831</f>
        <v>Hochwolkersdorf</v>
      </c>
      <c r="E832" s="8">
        <f>Gmden!E831</f>
        <v>1017</v>
      </c>
      <c r="F832" s="40">
        <f>Gmden!N831</f>
        <v>0</v>
      </c>
      <c r="G832" s="8">
        <f t="shared" si="62"/>
        <v>0</v>
      </c>
      <c r="H832" s="25">
        <f>ROUND(Anteile!$B$29/'Abs3'!$G$2107*'Abs3'!G832,0)</f>
        <v>0</v>
      </c>
      <c r="I832" s="40">
        <f>Gmden!O831</f>
        <v>0</v>
      </c>
      <c r="J832" s="8">
        <f t="shared" si="63"/>
        <v>0</v>
      </c>
      <c r="K832" s="25">
        <f>ROUND(Anteile!$B$30/'Abs3'!$J$2107*'Abs3'!J832,0)</f>
        <v>0</v>
      </c>
      <c r="L832" s="8">
        <f>Gmden!M831</f>
        <v>885705.50118988939</v>
      </c>
      <c r="M832" s="8">
        <f ca="1">IF(AND(E832&gt;10000,Gmden!J831=500,Gmden!K831=500),MAX(0,OFFSET('Fk Abs3'!$E$7,'Abs3'!C832,0)*0.95*E832-L832),0)</f>
        <v>0</v>
      </c>
      <c r="N832" s="25">
        <f ca="1">ROUND(Anteile!$B$31/'Abs3'!$M$2107*'Abs3'!M832,0)</f>
        <v>0</v>
      </c>
      <c r="O832" s="27"/>
      <c r="P832" s="25">
        <f t="shared" ca="1" si="64"/>
        <v>0</v>
      </c>
    </row>
    <row r="833" spans="1:16" x14ac:dyDescent="0.25">
      <c r="A833" s="9">
        <f>Gmden!A832</f>
        <v>32311</v>
      </c>
      <c r="B833" s="9">
        <f t="shared" si="60"/>
        <v>3</v>
      </c>
      <c r="C833" s="9">
        <f t="shared" si="61"/>
        <v>0</v>
      </c>
      <c r="D833" s="7" t="str">
        <f>Gmden!D832</f>
        <v>Hohe Wand</v>
      </c>
      <c r="E833" s="8">
        <f>Gmden!E832</f>
        <v>1431</v>
      </c>
      <c r="F833" s="40">
        <f>Gmden!N832</f>
        <v>0</v>
      </c>
      <c r="G833" s="8">
        <f t="shared" si="62"/>
        <v>0</v>
      </c>
      <c r="H833" s="25">
        <f>ROUND(Anteile!$B$29/'Abs3'!$G$2107*'Abs3'!G833,0)</f>
        <v>0</v>
      </c>
      <c r="I833" s="40">
        <f>Gmden!O832</f>
        <v>0</v>
      </c>
      <c r="J833" s="8">
        <f t="shared" si="63"/>
        <v>0</v>
      </c>
      <c r="K833" s="25">
        <f>ROUND(Anteile!$B$30/'Abs3'!$J$2107*'Abs3'!J833,0)</f>
        <v>0</v>
      </c>
      <c r="L833" s="8">
        <f>Gmden!M832</f>
        <v>1304700.5710544472</v>
      </c>
      <c r="M833" s="8">
        <f ca="1">IF(AND(E833&gt;10000,Gmden!J832=500,Gmden!K832=500),MAX(0,OFFSET('Fk Abs3'!$E$7,'Abs3'!C833,0)*0.95*E833-L833),0)</f>
        <v>0</v>
      </c>
      <c r="N833" s="25">
        <f ca="1">ROUND(Anteile!$B$31/'Abs3'!$M$2107*'Abs3'!M833,0)</f>
        <v>0</v>
      </c>
      <c r="O833" s="27"/>
      <c r="P833" s="25">
        <f t="shared" ca="1" si="64"/>
        <v>0</v>
      </c>
    </row>
    <row r="834" spans="1:16" x14ac:dyDescent="0.25">
      <c r="A834" s="9">
        <f>Gmden!A833</f>
        <v>32312</v>
      </c>
      <c r="B834" s="9">
        <f t="shared" si="60"/>
        <v>3</v>
      </c>
      <c r="C834" s="9">
        <f t="shared" si="61"/>
        <v>0</v>
      </c>
      <c r="D834" s="7" t="str">
        <f>Gmden!D833</f>
        <v>Hollenthon</v>
      </c>
      <c r="E834" s="8">
        <f>Gmden!E833</f>
        <v>1038</v>
      </c>
      <c r="F834" s="40">
        <f>Gmden!N833</f>
        <v>0</v>
      </c>
      <c r="G834" s="8">
        <f t="shared" si="62"/>
        <v>0</v>
      </c>
      <c r="H834" s="25">
        <f>ROUND(Anteile!$B$29/'Abs3'!$G$2107*'Abs3'!G834,0)</f>
        <v>0</v>
      </c>
      <c r="I834" s="40">
        <f>Gmden!O833</f>
        <v>0</v>
      </c>
      <c r="J834" s="8">
        <f t="shared" si="63"/>
        <v>0</v>
      </c>
      <c r="K834" s="25">
        <f>ROUND(Anteile!$B$30/'Abs3'!$J$2107*'Abs3'!J834,0)</f>
        <v>0</v>
      </c>
      <c r="L834" s="8">
        <f>Gmden!M833</f>
        <v>879981.82015391241</v>
      </c>
      <c r="M834" s="8">
        <f ca="1">IF(AND(E834&gt;10000,Gmden!J833=500,Gmden!K833=500),MAX(0,OFFSET('Fk Abs3'!$E$7,'Abs3'!C834,0)*0.95*E834-L834),0)</f>
        <v>0</v>
      </c>
      <c r="N834" s="25">
        <f ca="1">ROUND(Anteile!$B$31/'Abs3'!$M$2107*'Abs3'!M834,0)</f>
        <v>0</v>
      </c>
      <c r="O834" s="27"/>
      <c r="P834" s="25">
        <f t="shared" ca="1" si="64"/>
        <v>0</v>
      </c>
    </row>
    <row r="835" spans="1:16" x14ac:dyDescent="0.25">
      <c r="A835" s="9">
        <f>Gmden!A834</f>
        <v>32313</v>
      </c>
      <c r="B835" s="9">
        <f t="shared" si="60"/>
        <v>3</v>
      </c>
      <c r="C835" s="9">
        <f t="shared" si="61"/>
        <v>0</v>
      </c>
      <c r="D835" s="7" t="str">
        <f>Gmden!D834</f>
        <v>Katzelsdorf</v>
      </c>
      <c r="E835" s="8">
        <f>Gmden!E834</f>
        <v>3241</v>
      </c>
      <c r="F835" s="40">
        <f>Gmden!N834</f>
        <v>0</v>
      </c>
      <c r="G835" s="8">
        <f t="shared" si="62"/>
        <v>0</v>
      </c>
      <c r="H835" s="25">
        <f>ROUND(Anteile!$B$29/'Abs3'!$G$2107*'Abs3'!G835,0)</f>
        <v>0</v>
      </c>
      <c r="I835" s="40">
        <f>Gmden!O834</f>
        <v>0</v>
      </c>
      <c r="J835" s="8">
        <f t="shared" si="63"/>
        <v>0</v>
      </c>
      <c r="K835" s="25">
        <f>ROUND(Anteile!$B$30/'Abs3'!$J$2107*'Abs3'!J835,0)</f>
        <v>0</v>
      </c>
      <c r="L835" s="8">
        <f>Gmden!M834</f>
        <v>3123715.4689251534</v>
      </c>
      <c r="M835" s="8">
        <f ca="1">IF(AND(E835&gt;10000,Gmden!J834=500,Gmden!K834=500),MAX(0,OFFSET('Fk Abs3'!$E$7,'Abs3'!C835,0)*0.95*E835-L835),0)</f>
        <v>0</v>
      </c>
      <c r="N835" s="25">
        <f ca="1">ROUND(Anteile!$B$31/'Abs3'!$M$2107*'Abs3'!M835,0)</f>
        <v>0</v>
      </c>
      <c r="O835" s="27"/>
      <c r="P835" s="25">
        <f t="shared" ca="1" si="64"/>
        <v>0</v>
      </c>
    </row>
    <row r="836" spans="1:16" x14ac:dyDescent="0.25">
      <c r="A836" s="9">
        <f>Gmden!A835</f>
        <v>32314</v>
      </c>
      <c r="B836" s="9">
        <f t="shared" si="60"/>
        <v>3</v>
      </c>
      <c r="C836" s="9">
        <f t="shared" si="61"/>
        <v>0</v>
      </c>
      <c r="D836" s="7" t="str">
        <f>Gmden!D835</f>
        <v>Kirchschlag in der Buckligen Welt</v>
      </c>
      <c r="E836" s="8">
        <f>Gmden!E835</f>
        <v>2879</v>
      </c>
      <c r="F836" s="40">
        <f>Gmden!N835</f>
        <v>0</v>
      </c>
      <c r="G836" s="8">
        <f t="shared" si="62"/>
        <v>0</v>
      </c>
      <c r="H836" s="25">
        <f>ROUND(Anteile!$B$29/'Abs3'!$G$2107*'Abs3'!G836,0)</f>
        <v>0</v>
      </c>
      <c r="I836" s="40">
        <f>Gmden!O835</f>
        <v>0</v>
      </c>
      <c r="J836" s="8">
        <f t="shared" si="63"/>
        <v>0</v>
      </c>
      <c r="K836" s="25">
        <f>ROUND(Anteile!$B$30/'Abs3'!$J$2107*'Abs3'!J836,0)</f>
        <v>0</v>
      </c>
      <c r="L836" s="8">
        <f>Gmden!M835</f>
        <v>2966450.4763065153</v>
      </c>
      <c r="M836" s="8">
        <f ca="1">IF(AND(E836&gt;10000,Gmden!J835=500,Gmden!K835=500),MAX(0,OFFSET('Fk Abs3'!$E$7,'Abs3'!C836,0)*0.95*E836-L836),0)</f>
        <v>0</v>
      </c>
      <c r="N836" s="25">
        <f ca="1">ROUND(Anteile!$B$31/'Abs3'!$M$2107*'Abs3'!M836,0)</f>
        <v>0</v>
      </c>
      <c r="O836" s="27"/>
      <c r="P836" s="25">
        <f t="shared" ca="1" si="64"/>
        <v>0</v>
      </c>
    </row>
    <row r="837" spans="1:16" x14ac:dyDescent="0.25">
      <c r="A837" s="9">
        <f>Gmden!A836</f>
        <v>32315</v>
      </c>
      <c r="B837" s="9">
        <f t="shared" si="60"/>
        <v>3</v>
      </c>
      <c r="C837" s="9">
        <f t="shared" si="61"/>
        <v>0</v>
      </c>
      <c r="D837" s="7" t="str">
        <f>Gmden!D836</f>
        <v>Krumbach</v>
      </c>
      <c r="E837" s="8">
        <f>Gmden!E836</f>
        <v>2307</v>
      </c>
      <c r="F837" s="40">
        <f>Gmden!N836</f>
        <v>0</v>
      </c>
      <c r="G837" s="8">
        <f t="shared" si="62"/>
        <v>0</v>
      </c>
      <c r="H837" s="25">
        <f>ROUND(Anteile!$B$29/'Abs3'!$G$2107*'Abs3'!G837,0)</f>
        <v>0</v>
      </c>
      <c r="I837" s="40">
        <f>Gmden!O836</f>
        <v>0</v>
      </c>
      <c r="J837" s="8">
        <f t="shared" si="63"/>
        <v>0</v>
      </c>
      <c r="K837" s="25">
        <f>ROUND(Anteile!$B$30/'Abs3'!$J$2107*'Abs3'!J837,0)</f>
        <v>0</v>
      </c>
      <c r="L837" s="8">
        <f>Gmden!M836</f>
        <v>2419973.5108419741</v>
      </c>
      <c r="M837" s="8">
        <f ca="1">IF(AND(E837&gt;10000,Gmden!J836=500,Gmden!K836=500),MAX(0,OFFSET('Fk Abs3'!$E$7,'Abs3'!C837,0)*0.95*E837-L837),0)</f>
        <v>0</v>
      </c>
      <c r="N837" s="25">
        <f ca="1">ROUND(Anteile!$B$31/'Abs3'!$M$2107*'Abs3'!M837,0)</f>
        <v>0</v>
      </c>
      <c r="O837" s="27"/>
      <c r="P837" s="25">
        <f t="shared" ca="1" si="64"/>
        <v>0</v>
      </c>
    </row>
    <row r="838" spans="1:16" x14ac:dyDescent="0.25">
      <c r="A838" s="9">
        <f>Gmden!A837</f>
        <v>32316</v>
      </c>
      <c r="B838" s="9">
        <f t="shared" si="60"/>
        <v>3</v>
      </c>
      <c r="C838" s="9">
        <f t="shared" si="61"/>
        <v>0</v>
      </c>
      <c r="D838" s="7" t="str">
        <f>Gmden!D837</f>
        <v>Lanzenkirchen</v>
      </c>
      <c r="E838" s="8">
        <f>Gmden!E837</f>
        <v>3862</v>
      </c>
      <c r="F838" s="40">
        <f>Gmden!N837</f>
        <v>0</v>
      </c>
      <c r="G838" s="8">
        <f t="shared" si="62"/>
        <v>0</v>
      </c>
      <c r="H838" s="25">
        <f>ROUND(Anteile!$B$29/'Abs3'!$G$2107*'Abs3'!G838,0)</f>
        <v>0</v>
      </c>
      <c r="I838" s="40">
        <f>Gmden!O837</f>
        <v>0</v>
      </c>
      <c r="J838" s="8">
        <f t="shared" si="63"/>
        <v>0</v>
      </c>
      <c r="K838" s="25">
        <f>ROUND(Anteile!$B$30/'Abs3'!$J$2107*'Abs3'!J838,0)</f>
        <v>0</v>
      </c>
      <c r="L838" s="8">
        <f>Gmden!M837</f>
        <v>3747311.2620378979</v>
      </c>
      <c r="M838" s="8">
        <f ca="1">IF(AND(E838&gt;10000,Gmden!J837=500,Gmden!K837=500),MAX(0,OFFSET('Fk Abs3'!$E$7,'Abs3'!C838,0)*0.95*E838-L838),0)</f>
        <v>0</v>
      </c>
      <c r="N838" s="25">
        <f ca="1">ROUND(Anteile!$B$31/'Abs3'!$M$2107*'Abs3'!M838,0)</f>
        <v>0</v>
      </c>
      <c r="O838" s="27"/>
      <c r="P838" s="25">
        <f t="shared" ca="1" si="64"/>
        <v>0</v>
      </c>
    </row>
    <row r="839" spans="1:16" x14ac:dyDescent="0.25">
      <c r="A839" s="9">
        <f>Gmden!A838</f>
        <v>32317</v>
      </c>
      <c r="B839" s="9">
        <f t="shared" si="60"/>
        <v>3</v>
      </c>
      <c r="C839" s="9">
        <f t="shared" si="61"/>
        <v>0</v>
      </c>
      <c r="D839" s="7" t="str">
        <f>Gmden!D838</f>
        <v>Lichtenegg</v>
      </c>
      <c r="E839" s="8">
        <f>Gmden!E838</f>
        <v>1041</v>
      </c>
      <c r="F839" s="40">
        <f>Gmden!N838</f>
        <v>0</v>
      </c>
      <c r="G839" s="8">
        <f t="shared" si="62"/>
        <v>0</v>
      </c>
      <c r="H839" s="25">
        <f>ROUND(Anteile!$B$29/'Abs3'!$G$2107*'Abs3'!G839,0)</f>
        <v>0</v>
      </c>
      <c r="I839" s="40">
        <f>Gmden!O838</f>
        <v>0</v>
      </c>
      <c r="J839" s="8">
        <f t="shared" si="63"/>
        <v>0</v>
      </c>
      <c r="K839" s="25">
        <f>ROUND(Anteile!$B$30/'Abs3'!$J$2107*'Abs3'!J839,0)</f>
        <v>0</v>
      </c>
      <c r="L839" s="8">
        <f>Gmden!M838</f>
        <v>915025.32532741409</v>
      </c>
      <c r="M839" s="8">
        <f ca="1">IF(AND(E839&gt;10000,Gmden!J838=500,Gmden!K838=500),MAX(0,OFFSET('Fk Abs3'!$E$7,'Abs3'!C839,0)*0.95*E839-L839),0)</f>
        <v>0</v>
      </c>
      <c r="N839" s="25">
        <f ca="1">ROUND(Anteile!$B$31/'Abs3'!$M$2107*'Abs3'!M839,0)</f>
        <v>0</v>
      </c>
      <c r="O839" s="27"/>
      <c r="P839" s="25">
        <f t="shared" ca="1" si="64"/>
        <v>0</v>
      </c>
    </row>
    <row r="840" spans="1:16" x14ac:dyDescent="0.25">
      <c r="A840" s="9">
        <f>Gmden!A839</f>
        <v>32318</v>
      </c>
      <c r="B840" s="9">
        <f t="shared" ref="B840:B903" si="65">INT(A840/10000)</f>
        <v>3</v>
      </c>
      <c r="C840" s="9">
        <f t="shared" ref="C840:C903" si="66">IF(E840&lt;=10000,0,IF(E840&lt;=20000,1,IF(E840&lt;=50000,2,3)))</f>
        <v>0</v>
      </c>
      <c r="D840" s="7" t="str">
        <f>Gmden!D839</f>
        <v>Lichtenwörth</v>
      </c>
      <c r="E840" s="8">
        <f>Gmden!E839</f>
        <v>2777</v>
      </c>
      <c r="F840" s="40">
        <f>Gmden!N839</f>
        <v>0</v>
      </c>
      <c r="G840" s="8">
        <f t="shared" ref="G840:G903" si="67">IF(AND(E840&gt;$G$5,F840=1),E840,0)</f>
        <v>0</v>
      </c>
      <c r="H840" s="25">
        <f>ROUND(Anteile!$B$29/'Abs3'!$G$2107*'Abs3'!G840,0)</f>
        <v>0</v>
      </c>
      <c r="I840" s="40">
        <f>Gmden!O839</f>
        <v>0</v>
      </c>
      <c r="J840" s="8">
        <f t="shared" ref="J840:J903" si="68">IF(I840=1,E840,0)</f>
        <v>0</v>
      </c>
      <c r="K840" s="25">
        <f>ROUND(Anteile!$B$30/'Abs3'!$J$2107*'Abs3'!J840,0)</f>
        <v>0</v>
      </c>
      <c r="L840" s="8">
        <f>Gmden!M839</f>
        <v>2808343.5923944507</v>
      </c>
      <c r="M840" s="8">
        <f ca="1">IF(AND(E840&gt;10000,Gmden!J839=500,Gmden!K839=500),MAX(0,OFFSET('Fk Abs3'!$E$7,'Abs3'!C840,0)*0.95*E840-L840),0)</f>
        <v>0</v>
      </c>
      <c r="N840" s="25">
        <f ca="1">ROUND(Anteile!$B$31/'Abs3'!$M$2107*'Abs3'!M840,0)</f>
        <v>0</v>
      </c>
      <c r="O840" s="27"/>
      <c r="P840" s="25">
        <f t="shared" ref="P840:P903" ca="1" si="69">H840+K840+N840+O840</f>
        <v>0</v>
      </c>
    </row>
    <row r="841" spans="1:16" x14ac:dyDescent="0.25">
      <c r="A841" s="9">
        <f>Gmden!A840</f>
        <v>32319</v>
      </c>
      <c r="B841" s="9">
        <f t="shared" si="65"/>
        <v>3</v>
      </c>
      <c r="C841" s="9">
        <f t="shared" si="66"/>
        <v>0</v>
      </c>
      <c r="D841" s="7" t="str">
        <f>Gmden!D840</f>
        <v>Markt Piesting</v>
      </c>
      <c r="E841" s="8">
        <f>Gmden!E840</f>
        <v>2990</v>
      </c>
      <c r="F841" s="40">
        <f>Gmden!N840</f>
        <v>0</v>
      </c>
      <c r="G841" s="8">
        <f t="shared" si="67"/>
        <v>0</v>
      </c>
      <c r="H841" s="25">
        <f>ROUND(Anteile!$B$29/'Abs3'!$G$2107*'Abs3'!G841,0)</f>
        <v>0</v>
      </c>
      <c r="I841" s="40">
        <f>Gmden!O840</f>
        <v>0</v>
      </c>
      <c r="J841" s="8">
        <f t="shared" si="68"/>
        <v>0</v>
      </c>
      <c r="K841" s="25">
        <f>ROUND(Anteile!$B$30/'Abs3'!$J$2107*'Abs3'!J841,0)</f>
        <v>0</v>
      </c>
      <c r="L841" s="8">
        <f>Gmden!M840</f>
        <v>3088266.316218033</v>
      </c>
      <c r="M841" s="8">
        <f ca="1">IF(AND(E841&gt;10000,Gmden!J840=500,Gmden!K840=500),MAX(0,OFFSET('Fk Abs3'!$E$7,'Abs3'!C841,0)*0.95*E841-L841),0)</f>
        <v>0</v>
      </c>
      <c r="N841" s="25">
        <f ca="1">ROUND(Anteile!$B$31/'Abs3'!$M$2107*'Abs3'!M841,0)</f>
        <v>0</v>
      </c>
      <c r="O841" s="27"/>
      <c r="P841" s="25">
        <f t="shared" ca="1" si="69"/>
        <v>0</v>
      </c>
    </row>
    <row r="842" spans="1:16" x14ac:dyDescent="0.25">
      <c r="A842" s="9">
        <f>Gmden!A841</f>
        <v>32320</v>
      </c>
      <c r="B842" s="9">
        <f t="shared" si="65"/>
        <v>3</v>
      </c>
      <c r="C842" s="9">
        <f t="shared" si="66"/>
        <v>0</v>
      </c>
      <c r="D842" s="7" t="str">
        <f>Gmden!D841</f>
        <v>Matzendorf-Hölles</v>
      </c>
      <c r="E842" s="8">
        <f>Gmden!E841</f>
        <v>1983</v>
      </c>
      <c r="F842" s="40">
        <f>Gmden!N841</f>
        <v>0</v>
      </c>
      <c r="G842" s="8">
        <f t="shared" si="67"/>
        <v>0</v>
      </c>
      <c r="H842" s="25">
        <f>ROUND(Anteile!$B$29/'Abs3'!$G$2107*'Abs3'!G842,0)</f>
        <v>0</v>
      </c>
      <c r="I842" s="40">
        <f>Gmden!O841</f>
        <v>0</v>
      </c>
      <c r="J842" s="8">
        <f t="shared" si="68"/>
        <v>0</v>
      </c>
      <c r="K842" s="25">
        <f>ROUND(Anteile!$B$30/'Abs3'!$J$2107*'Abs3'!J842,0)</f>
        <v>0</v>
      </c>
      <c r="L842" s="8">
        <f>Gmden!M841</f>
        <v>1759547.1271704617</v>
      </c>
      <c r="M842" s="8">
        <f ca="1">IF(AND(E842&gt;10000,Gmden!J841=500,Gmden!K841=500),MAX(0,OFFSET('Fk Abs3'!$E$7,'Abs3'!C842,0)*0.95*E842-L842),0)</f>
        <v>0</v>
      </c>
      <c r="N842" s="25">
        <f ca="1">ROUND(Anteile!$B$31/'Abs3'!$M$2107*'Abs3'!M842,0)</f>
        <v>0</v>
      </c>
      <c r="O842" s="27"/>
      <c r="P842" s="25">
        <f t="shared" ca="1" si="69"/>
        <v>0</v>
      </c>
    </row>
    <row r="843" spans="1:16" x14ac:dyDescent="0.25">
      <c r="A843" s="9">
        <f>Gmden!A842</f>
        <v>32321</v>
      </c>
      <c r="B843" s="9">
        <f t="shared" si="65"/>
        <v>3</v>
      </c>
      <c r="C843" s="9">
        <f t="shared" si="66"/>
        <v>0</v>
      </c>
      <c r="D843" s="7" t="str">
        <f>Gmden!D842</f>
        <v>Miesenbach</v>
      </c>
      <c r="E843" s="8">
        <f>Gmden!E842</f>
        <v>707</v>
      </c>
      <c r="F843" s="40">
        <f>Gmden!N842</f>
        <v>0</v>
      </c>
      <c r="G843" s="8">
        <f t="shared" si="67"/>
        <v>0</v>
      </c>
      <c r="H843" s="25">
        <f>ROUND(Anteile!$B$29/'Abs3'!$G$2107*'Abs3'!G843,0)</f>
        <v>0</v>
      </c>
      <c r="I843" s="40">
        <f>Gmden!O842</f>
        <v>0</v>
      </c>
      <c r="J843" s="8">
        <f t="shared" si="68"/>
        <v>0</v>
      </c>
      <c r="K843" s="25">
        <f>ROUND(Anteile!$B$30/'Abs3'!$J$2107*'Abs3'!J843,0)</f>
        <v>0</v>
      </c>
      <c r="L843" s="8">
        <f>Gmden!M842</f>
        <v>652736.57982824871</v>
      </c>
      <c r="M843" s="8">
        <f ca="1">IF(AND(E843&gt;10000,Gmden!J842=500,Gmden!K842=500),MAX(0,OFFSET('Fk Abs3'!$E$7,'Abs3'!C843,0)*0.95*E843-L843),0)</f>
        <v>0</v>
      </c>
      <c r="N843" s="25">
        <f ca="1">ROUND(Anteile!$B$31/'Abs3'!$M$2107*'Abs3'!M843,0)</f>
        <v>0</v>
      </c>
      <c r="O843" s="27"/>
      <c r="P843" s="25">
        <f t="shared" ca="1" si="69"/>
        <v>0</v>
      </c>
    </row>
    <row r="844" spans="1:16" x14ac:dyDescent="0.25">
      <c r="A844" s="9">
        <f>Gmden!A843</f>
        <v>32322</v>
      </c>
      <c r="B844" s="9">
        <f t="shared" si="65"/>
        <v>3</v>
      </c>
      <c r="C844" s="9">
        <f t="shared" si="66"/>
        <v>0</v>
      </c>
      <c r="D844" s="7" t="str">
        <f>Gmden!D843</f>
        <v>Muggendorf</v>
      </c>
      <c r="E844" s="8">
        <f>Gmden!E843</f>
        <v>514</v>
      </c>
      <c r="F844" s="40">
        <f>Gmden!N843</f>
        <v>0</v>
      </c>
      <c r="G844" s="8">
        <f t="shared" si="67"/>
        <v>0</v>
      </c>
      <c r="H844" s="25">
        <f>ROUND(Anteile!$B$29/'Abs3'!$G$2107*'Abs3'!G844,0)</f>
        <v>0</v>
      </c>
      <c r="I844" s="40">
        <f>Gmden!O843</f>
        <v>0</v>
      </c>
      <c r="J844" s="8">
        <f t="shared" si="68"/>
        <v>0</v>
      </c>
      <c r="K844" s="25">
        <f>ROUND(Anteile!$B$30/'Abs3'!$J$2107*'Abs3'!J844,0)</f>
        <v>0</v>
      </c>
      <c r="L844" s="8">
        <f>Gmden!M843</f>
        <v>455551.16999893449</v>
      </c>
      <c r="M844" s="8">
        <f ca="1">IF(AND(E844&gt;10000,Gmden!J843=500,Gmden!K843=500),MAX(0,OFFSET('Fk Abs3'!$E$7,'Abs3'!C844,0)*0.95*E844-L844),0)</f>
        <v>0</v>
      </c>
      <c r="N844" s="25">
        <f ca="1">ROUND(Anteile!$B$31/'Abs3'!$M$2107*'Abs3'!M844,0)</f>
        <v>0</v>
      </c>
      <c r="O844" s="27"/>
      <c r="P844" s="25">
        <f t="shared" ca="1" si="69"/>
        <v>0</v>
      </c>
    </row>
    <row r="845" spans="1:16" x14ac:dyDescent="0.25">
      <c r="A845" s="9">
        <f>Gmden!A844</f>
        <v>32323</v>
      </c>
      <c r="B845" s="9">
        <f t="shared" si="65"/>
        <v>3</v>
      </c>
      <c r="C845" s="9">
        <f t="shared" si="66"/>
        <v>0</v>
      </c>
      <c r="D845" s="7" t="str">
        <f>Gmden!D844</f>
        <v>Pernitz</v>
      </c>
      <c r="E845" s="8">
        <f>Gmden!E844</f>
        <v>2486</v>
      </c>
      <c r="F845" s="40">
        <f>Gmden!N844</f>
        <v>0</v>
      </c>
      <c r="G845" s="8">
        <f t="shared" si="67"/>
        <v>0</v>
      </c>
      <c r="H845" s="25">
        <f>ROUND(Anteile!$B$29/'Abs3'!$G$2107*'Abs3'!G845,0)</f>
        <v>0</v>
      </c>
      <c r="I845" s="40">
        <f>Gmden!O844</f>
        <v>0</v>
      </c>
      <c r="J845" s="8">
        <f t="shared" si="68"/>
        <v>0</v>
      </c>
      <c r="K845" s="25">
        <f>ROUND(Anteile!$B$30/'Abs3'!$J$2107*'Abs3'!J845,0)</f>
        <v>0</v>
      </c>
      <c r="L845" s="8">
        <f>Gmden!M844</f>
        <v>2734067.2245969255</v>
      </c>
      <c r="M845" s="8">
        <f ca="1">IF(AND(E845&gt;10000,Gmden!J844=500,Gmden!K844=500),MAX(0,OFFSET('Fk Abs3'!$E$7,'Abs3'!C845,0)*0.95*E845-L845),0)</f>
        <v>0</v>
      </c>
      <c r="N845" s="25">
        <f ca="1">ROUND(Anteile!$B$31/'Abs3'!$M$2107*'Abs3'!M845,0)</f>
        <v>0</v>
      </c>
      <c r="O845" s="27"/>
      <c r="P845" s="25">
        <f t="shared" ca="1" si="69"/>
        <v>0</v>
      </c>
    </row>
    <row r="846" spans="1:16" x14ac:dyDescent="0.25">
      <c r="A846" s="9">
        <f>Gmden!A845</f>
        <v>32324</v>
      </c>
      <c r="B846" s="9">
        <f t="shared" si="65"/>
        <v>3</v>
      </c>
      <c r="C846" s="9">
        <f t="shared" si="66"/>
        <v>0</v>
      </c>
      <c r="D846" s="7" t="str">
        <f>Gmden!D845</f>
        <v>Rohr im Gebirge</v>
      </c>
      <c r="E846" s="8">
        <f>Gmden!E845</f>
        <v>477</v>
      </c>
      <c r="F846" s="40">
        <f>Gmden!N845</f>
        <v>0</v>
      </c>
      <c r="G846" s="8">
        <f t="shared" si="67"/>
        <v>0</v>
      </c>
      <c r="H846" s="25">
        <f>ROUND(Anteile!$B$29/'Abs3'!$G$2107*'Abs3'!G846,0)</f>
        <v>0</v>
      </c>
      <c r="I846" s="40">
        <f>Gmden!O845</f>
        <v>0</v>
      </c>
      <c r="J846" s="8">
        <f t="shared" si="68"/>
        <v>0</v>
      </c>
      <c r="K846" s="25">
        <f>ROUND(Anteile!$B$30/'Abs3'!$J$2107*'Abs3'!J846,0)</f>
        <v>0</v>
      </c>
      <c r="L846" s="8">
        <f>Gmden!M845</f>
        <v>478900.38545910822</v>
      </c>
      <c r="M846" s="8">
        <f ca="1">IF(AND(E846&gt;10000,Gmden!J845=500,Gmden!K845=500),MAX(0,OFFSET('Fk Abs3'!$E$7,'Abs3'!C846,0)*0.95*E846-L846),0)</f>
        <v>0</v>
      </c>
      <c r="N846" s="25">
        <f ca="1">ROUND(Anteile!$B$31/'Abs3'!$M$2107*'Abs3'!M846,0)</f>
        <v>0</v>
      </c>
      <c r="O846" s="27"/>
      <c r="P846" s="25">
        <f t="shared" ca="1" si="69"/>
        <v>0</v>
      </c>
    </row>
    <row r="847" spans="1:16" x14ac:dyDescent="0.25">
      <c r="A847" s="9">
        <f>Gmden!A846</f>
        <v>32325</v>
      </c>
      <c r="B847" s="9">
        <f t="shared" si="65"/>
        <v>3</v>
      </c>
      <c r="C847" s="9">
        <f t="shared" si="66"/>
        <v>0</v>
      </c>
      <c r="D847" s="7" t="str">
        <f>Gmden!D846</f>
        <v>Bromberg</v>
      </c>
      <c r="E847" s="8">
        <f>Gmden!E846</f>
        <v>1232</v>
      </c>
      <c r="F847" s="40">
        <f>Gmden!N846</f>
        <v>0</v>
      </c>
      <c r="G847" s="8">
        <f t="shared" si="67"/>
        <v>0</v>
      </c>
      <c r="H847" s="25">
        <f>ROUND(Anteile!$B$29/'Abs3'!$G$2107*'Abs3'!G847,0)</f>
        <v>0</v>
      </c>
      <c r="I847" s="40">
        <f>Gmden!O846</f>
        <v>0</v>
      </c>
      <c r="J847" s="8">
        <f t="shared" si="68"/>
        <v>0</v>
      </c>
      <c r="K847" s="25">
        <f>ROUND(Anteile!$B$30/'Abs3'!$J$2107*'Abs3'!J847,0)</f>
        <v>0</v>
      </c>
      <c r="L847" s="8">
        <f>Gmden!M846</f>
        <v>1111867.4880106002</v>
      </c>
      <c r="M847" s="8">
        <f ca="1">IF(AND(E847&gt;10000,Gmden!J846=500,Gmden!K846=500),MAX(0,OFFSET('Fk Abs3'!$E$7,'Abs3'!C847,0)*0.95*E847-L847),0)</f>
        <v>0</v>
      </c>
      <c r="N847" s="25">
        <f ca="1">ROUND(Anteile!$B$31/'Abs3'!$M$2107*'Abs3'!M847,0)</f>
        <v>0</v>
      </c>
      <c r="O847" s="27"/>
      <c r="P847" s="25">
        <f t="shared" ca="1" si="69"/>
        <v>0</v>
      </c>
    </row>
    <row r="848" spans="1:16" x14ac:dyDescent="0.25">
      <c r="A848" s="9">
        <f>Gmden!A847</f>
        <v>32326</v>
      </c>
      <c r="B848" s="9">
        <f t="shared" si="65"/>
        <v>3</v>
      </c>
      <c r="C848" s="9">
        <f t="shared" si="66"/>
        <v>0</v>
      </c>
      <c r="D848" s="7" t="str">
        <f>Gmden!D847</f>
        <v>Schwarzenbach</v>
      </c>
      <c r="E848" s="8">
        <f>Gmden!E847</f>
        <v>979</v>
      </c>
      <c r="F848" s="40">
        <f>Gmden!N847</f>
        <v>0</v>
      </c>
      <c r="G848" s="8">
        <f t="shared" si="67"/>
        <v>0</v>
      </c>
      <c r="H848" s="25">
        <f>ROUND(Anteile!$B$29/'Abs3'!$G$2107*'Abs3'!G848,0)</f>
        <v>0</v>
      </c>
      <c r="I848" s="40">
        <f>Gmden!O847</f>
        <v>0</v>
      </c>
      <c r="J848" s="8">
        <f t="shared" si="68"/>
        <v>0</v>
      </c>
      <c r="K848" s="25">
        <f>ROUND(Anteile!$B$30/'Abs3'!$J$2107*'Abs3'!J848,0)</f>
        <v>0</v>
      </c>
      <c r="L848" s="8">
        <f>Gmden!M847</f>
        <v>874993.24796747731</v>
      </c>
      <c r="M848" s="8">
        <f ca="1">IF(AND(E848&gt;10000,Gmden!J847=500,Gmden!K847=500),MAX(0,OFFSET('Fk Abs3'!$E$7,'Abs3'!C848,0)*0.95*E848-L848),0)</f>
        <v>0</v>
      </c>
      <c r="N848" s="25">
        <f ca="1">ROUND(Anteile!$B$31/'Abs3'!$M$2107*'Abs3'!M848,0)</f>
        <v>0</v>
      </c>
      <c r="O848" s="27"/>
      <c r="P848" s="25">
        <f t="shared" ca="1" si="69"/>
        <v>0</v>
      </c>
    </row>
    <row r="849" spans="1:16" x14ac:dyDescent="0.25">
      <c r="A849" s="9">
        <f>Gmden!A848</f>
        <v>32327</v>
      </c>
      <c r="B849" s="9">
        <f t="shared" si="65"/>
        <v>3</v>
      </c>
      <c r="C849" s="9">
        <f t="shared" si="66"/>
        <v>0</v>
      </c>
      <c r="D849" s="7" t="str">
        <f>Gmden!D848</f>
        <v>Sollenau</v>
      </c>
      <c r="E849" s="8">
        <f>Gmden!E848</f>
        <v>4810</v>
      </c>
      <c r="F849" s="40">
        <f>Gmden!N848</f>
        <v>0</v>
      </c>
      <c r="G849" s="8">
        <f t="shared" si="67"/>
        <v>0</v>
      </c>
      <c r="H849" s="25">
        <f>ROUND(Anteile!$B$29/'Abs3'!$G$2107*'Abs3'!G849,0)</f>
        <v>0</v>
      </c>
      <c r="I849" s="40">
        <f>Gmden!O848</f>
        <v>0</v>
      </c>
      <c r="J849" s="8">
        <f t="shared" si="68"/>
        <v>0</v>
      </c>
      <c r="K849" s="25">
        <f>ROUND(Anteile!$B$30/'Abs3'!$J$2107*'Abs3'!J849,0)</f>
        <v>0</v>
      </c>
      <c r="L849" s="8">
        <f>Gmden!M848</f>
        <v>5427854.9923420679</v>
      </c>
      <c r="M849" s="8">
        <f ca="1">IF(AND(E849&gt;10000,Gmden!J848=500,Gmden!K848=500),MAX(0,OFFSET('Fk Abs3'!$E$7,'Abs3'!C849,0)*0.95*E849-L849),0)</f>
        <v>0</v>
      </c>
      <c r="N849" s="25">
        <f ca="1">ROUND(Anteile!$B$31/'Abs3'!$M$2107*'Abs3'!M849,0)</f>
        <v>0</v>
      </c>
      <c r="O849" s="27"/>
      <c r="P849" s="25">
        <f t="shared" ca="1" si="69"/>
        <v>0</v>
      </c>
    </row>
    <row r="850" spans="1:16" x14ac:dyDescent="0.25">
      <c r="A850" s="9">
        <f>Gmden!A849</f>
        <v>32330</v>
      </c>
      <c r="B850" s="9">
        <f t="shared" si="65"/>
        <v>3</v>
      </c>
      <c r="C850" s="9">
        <f t="shared" si="66"/>
        <v>0</v>
      </c>
      <c r="D850" s="7" t="str">
        <f>Gmden!D849</f>
        <v>Theresienfeld</v>
      </c>
      <c r="E850" s="8">
        <f>Gmden!E849</f>
        <v>3112</v>
      </c>
      <c r="F850" s="40">
        <f>Gmden!N849</f>
        <v>0</v>
      </c>
      <c r="G850" s="8">
        <f t="shared" si="67"/>
        <v>0</v>
      </c>
      <c r="H850" s="25">
        <f>ROUND(Anteile!$B$29/'Abs3'!$G$2107*'Abs3'!G850,0)</f>
        <v>0</v>
      </c>
      <c r="I850" s="40">
        <f>Gmden!O849</f>
        <v>0</v>
      </c>
      <c r="J850" s="8">
        <f t="shared" si="68"/>
        <v>0</v>
      </c>
      <c r="K850" s="25">
        <f>ROUND(Anteile!$B$30/'Abs3'!$J$2107*'Abs3'!J850,0)</f>
        <v>0</v>
      </c>
      <c r="L850" s="8">
        <f>Gmden!M849</f>
        <v>3081914.4492151211</v>
      </c>
      <c r="M850" s="8">
        <f ca="1">IF(AND(E850&gt;10000,Gmden!J849=500,Gmden!K849=500),MAX(0,OFFSET('Fk Abs3'!$E$7,'Abs3'!C850,0)*0.95*E850-L850),0)</f>
        <v>0</v>
      </c>
      <c r="N850" s="25">
        <f ca="1">ROUND(Anteile!$B$31/'Abs3'!$M$2107*'Abs3'!M850,0)</f>
        <v>0</v>
      </c>
      <c r="O850" s="27"/>
      <c r="P850" s="25">
        <f t="shared" ca="1" si="69"/>
        <v>0</v>
      </c>
    </row>
    <row r="851" spans="1:16" x14ac:dyDescent="0.25">
      <c r="A851" s="9">
        <f>Gmden!A850</f>
        <v>32331</v>
      </c>
      <c r="B851" s="9">
        <f t="shared" si="65"/>
        <v>3</v>
      </c>
      <c r="C851" s="9">
        <f t="shared" si="66"/>
        <v>0</v>
      </c>
      <c r="D851" s="7" t="str">
        <f>Gmden!D850</f>
        <v>Waidmannsfeld</v>
      </c>
      <c r="E851" s="8">
        <f>Gmden!E850</f>
        <v>1548</v>
      </c>
      <c r="F851" s="40">
        <f>Gmden!N850</f>
        <v>0</v>
      </c>
      <c r="G851" s="8">
        <f t="shared" si="67"/>
        <v>0</v>
      </c>
      <c r="H851" s="25">
        <f>ROUND(Anteile!$B$29/'Abs3'!$G$2107*'Abs3'!G851,0)</f>
        <v>0</v>
      </c>
      <c r="I851" s="40">
        <f>Gmden!O850</f>
        <v>0</v>
      </c>
      <c r="J851" s="8">
        <f t="shared" si="68"/>
        <v>0</v>
      </c>
      <c r="K851" s="25">
        <f>ROUND(Anteile!$B$30/'Abs3'!$J$2107*'Abs3'!J851,0)</f>
        <v>0</v>
      </c>
      <c r="L851" s="8">
        <f>Gmden!M850</f>
        <v>1936488.047390071</v>
      </c>
      <c r="M851" s="8">
        <f ca="1">IF(AND(E851&gt;10000,Gmden!J850=500,Gmden!K850=500),MAX(0,OFFSET('Fk Abs3'!$E$7,'Abs3'!C851,0)*0.95*E851-L851),0)</f>
        <v>0</v>
      </c>
      <c r="N851" s="25">
        <f ca="1">ROUND(Anteile!$B$31/'Abs3'!$M$2107*'Abs3'!M851,0)</f>
        <v>0</v>
      </c>
      <c r="O851" s="27"/>
      <c r="P851" s="25">
        <f t="shared" ca="1" si="69"/>
        <v>0</v>
      </c>
    </row>
    <row r="852" spans="1:16" x14ac:dyDescent="0.25">
      <c r="A852" s="9">
        <f>Gmden!A851</f>
        <v>32332</v>
      </c>
      <c r="B852" s="9">
        <f t="shared" si="65"/>
        <v>3</v>
      </c>
      <c r="C852" s="9">
        <f t="shared" si="66"/>
        <v>0</v>
      </c>
      <c r="D852" s="7" t="str">
        <f>Gmden!D851</f>
        <v>Waldegg</v>
      </c>
      <c r="E852" s="8">
        <f>Gmden!E851</f>
        <v>2019</v>
      </c>
      <c r="F852" s="40">
        <f>Gmden!N851</f>
        <v>0</v>
      </c>
      <c r="G852" s="8">
        <f t="shared" si="67"/>
        <v>0</v>
      </c>
      <c r="H852" s="25">
        <f>ROUND(Anteile!$B$29/'Abs3'!$G$2107*'Abs3'!G852,0)</f>
        <v>0</v>
      </c>
      <c r="I852" s="40">
        <f>Gmden!O851</f>
        <v>0</v>
      </c>
      <c r="J852" s="8">
        <f t="shared" si="68"/>
        <v>0</v>
      </c>
      <c r="K852" s="25">
        <f>ROUND(Anteile!$B$30/'Abs3'!$J$2107*'Abs3'!J852,0)</f>
        <v>0</v>
      </c>
      <c r="L852" s="8">
        <f>Gmden!M851</f>
        <v>3266350.4746468477</v>
      </c>
      <c r="M852" s="8">
        <f ca="1">IF(AND(E852&gt;10000,Gmden!J851=500,Gmden!K851=500),MAX(0,OFFSET('Fk Abs3'!$E$7,'Abs3'!C852,0)*0.95*E852-L852),0)</f>
        <v>0</v>
      </c>
      <c r="N852" s="25">
        <f ca="1">ROUND(Anteile!$B$31/'Abs3'!$M$2107*'Abs3'!M852,0)</f>
        <v>0</v>
      </c>
      <c r="O852" s="27"/>
      <c r="P852" s="25">
        <f t="shared" ca="1" si="69"/>
        <v>0</v>
      </c>
    </row>
    <row r="853" spans="1:16" x14ac:dyDescent="0.25">
      <c r="A853" s="9">
        <f>Gmden!A852</f>
        <v>32333</v>
      </c>
      <c r="B853" s="9">
        <f t="shared" si="65"/>
        <v>3</v>
      </c>
      <c r="C853" s="9">
        <f t="shared" si="66"/>
        <v>0</v>
      </c>
      <c r="D853" s="7" t="str">
        <f>Gmden!D852</f>
        <v>Walpersbach</v>
      </c>
      <c r="E853" s="8">
        <f>Gmden!E852</f>
        <v>1103</v>
      </c>
      <c r="F853" s="40">
        <f>Gmden!N852</f>
        <v>0</v>
      </c>
      <c r="G853" s="8">
        <f t="shared" si="67"/>
        <v>0</v>
      </c>
      <c r="H853" s="25">
        <f>ROUND(Anteile!$B$29/'Abs3'!$G$2107*'Abs3'!G853,0)</f>
        <v>0</v>
      </c>
      <c r="I853" s="40">
        <f>Gmden!O852</f>
        <v>0</v>
      </c>
      <c r="J853" s="8">
        <f t="shared" si="68"/>
        <v>0</v>
      </c>
      <c r="K853" s="25">
        <f>ROUND(Anteile!$B$30/'Abs3'!$J$2107*'Abs3'!J853,0)</f>
        <v>0</v>
      </c>
      <c r="L853" s="8">
        <f>Gmden!M852</f>
        <v>942141.59571070119</v>
      </c>
      <c r="M853" s="8">
        <f ca="1">IF(AND(E853&gt;10000,Gmden!J852=500,Gmden!K852=500),MAX(0,OFFSET('Fk Abs3'!$E$7,'Abs3'!C853,0)*0.95*E853-L853),0)</f>
        <v>0</v>
      </c>
      <c r="N853" s="25">
        <f ca="1">ROUND(Anteile!$B$31/'Abs3'!$M$2107*'Abs3'!M853,0)</f>
        <v>0</v>
      </c>
      <c r="O853" s="27"/>
      <c r="P853" s="25">
        <f t="shared" ca="1" si="69"/>
        <v>0</v>
      </c>
    </row>
    <row r="854" spans="1:16" x14ac:dyDescent="0.25">
      <c r="A854" s="9">
        <f>Gmden!A853</f>
        <v>32334</v>
      </c>
      <c r="B854" s="9">
        <f t="shared" si="65"/>
        <v>3</v>
      </c>
      <c r="C854" s="9">
        <f t="shared" si="66"/>
        <v>0</v>
      </c>
      <c r="D854" s="7" t="str">
        <f>Gmden!D853</f>
        <v>Weikersdorf am Steinfelde</v>
      </c>
      <c r="E854" s="8">
        <f>Gmden!E853</f>
        <v>1063</v>
      </c>
      <c r="F854" s="40">
        <f>Gmden!N853</f>
        <v>0</v>
      </c>
      <c r="G854" s="8">
        <f t="shared" si="67"/>
        <v>0</v>
      </c>
      <c r="H854" s="25">
        <f>ROUND(Anteile!$B$29/'Abs3'!$G$2107*'Abs3'!G854,0)</f>
        <v>0</v>
      </c>
      <c r="I854" s="40">
        <f>Gmden!O853</f>
        <v>0</v>
      </c>
      <c r="J854" s="8">
        <f t="shared" si="68"/>
        <v>0</v>
      </c>
      <c r="K854" s="25">
        <f>ROUND(Anteile!$B$30/'Abs3'!$J$2107*'Abs3'!J854,0)</f>
        <v>0</v>
      </c>
      <c r="L854" s="8">
        <f>Gmden!M853</f>
        <v>2336229.1721576699</v>
      </c>
      <c r="M854" s="8">
        <f ca="1">IF(AND(E854&gt;10000,Gmden!J853=500,Gmden!K853=500),MAX(0,OFFSET('Fk Abs3'!$E$7,'Abs3'!C854,0)*0.95*E854-L854),0)</f>
        <v>0</v>
      </c>
      <c r="N854" s="25">
        <f ca="1">ROUND(Anteile!$B$31/'Abs3'!$M$2107*'Abs3'!M854,0)</f>
        <v>0</v>
      </c>
      <c r="O854" s="27"/>
      <c r="P854" s="25">
        <f t="shared" ca="1" si="69"/>
        <v>0</v>
      </c>
    </row>
    <row r="855" spans="1:16" x14ac:dyDescent="0.25">
      <c r="A855" s="9">
        <f>Gmden!A854</f>
        <v>32335</v>
      </c>
      <c r="B855" s="9">
        <f t="shared" si="65"/>
        <v>3</v>
      </c>
      <c r="C855" s="9">
        <f t="shared" si="66"/>
        <v>0</v>
      </c>
      <c r="D855" s="7" t="str">
        <f>Gmden!D854</f>
        <v>Wiesmath</v>
      </c>
      <c r="E855" s="8">
        <f>Gmden!E854</f>
        <v>1514</v>
      </c>
      <c r="F855" s="40">
        <f>Gmden!N854</f>
        <v>0</v>
      </c>
      <c r="G855" s="8">
        <f t="shared" si="67"/>
        <v>0</v>
      </c>
      <c r="H855" s="25">
        <f>ROUND(Anteile!$B$29/'Abs3'!$G$2107*'Abs3'!G855,0)</f>
        <v>0</v>
      </c>
      <c r="I855" s="40">
        <f>Gmden!O854</f>
        <v>0</v>
      </c>
      <c r="J855" s="8">
        <f t="shared" si="68"/>
        <v>0</v>
      </c>
      <c r="K855" s="25">
        <f>ROUND(Anteile!$B$30/'Abs3'!$J$2107*'Abs3'!J855,0)</f>
        <v>0</v>
      </c>
      <c r="L855" s="8">
        <f>Gmden!M854</f>
        <v>1370202.9391217495</v>
      </c>
      <c r="M855" s="8">
        <f ca="1">IF(AND(E855&gt;10000,Gmden!J854=500,Gmden!K854=500),MAX(0,OFFSET('Fk Abs3'!$E$7,'Abs3'!C855,0)*0.95*E855-L855),0)</f>
        <v>0</v>
      </c>
      <c r="N855" s="25">
        <f ca="1">ROUND(Anteile!$B$31/'Abs3'!$M$2107*'Abs3'!M855,0)</f>
        <v>0</v>
      </c>
      <c r="O855" s="27"/>
      <c r="P855" s="25">
        <f t="shared" ca="1" si="69"/>
        <v>0</v>
      </c>
    </row>
    <row r="856" spans="1:16" x14ac:dyDescent="0.25">
      <c r="A856" s="9">
        <f>Gmden!A855</f>
        <v>32336</v>
      </c>
      <c r="B856" s="9">
        <f t="shared" si="65"/>
        <v>3</v>
      </c>
      <c r="C856" s="9">
        <f t="shared" si="66"/>
        <v>0</v>
      </c>
      <c r="D856" s="7" t="str">
        <f>Gmden!D855</f>
        <v>Winzendorf-Muthmannsdorf</v>
      </c>
      <c r="E856" s="8">
        <f>Gmden!E855</f>
        <v>1889</v>
      </c>
      <c r="F856" s="40">
        <f>Gmden!N855</f>
        <v>0</v>
      </c>
      <c r="G856" s="8">
        <f t="shared" si="67"/>
        <v>0</v>
      </c>
      <c r="H856" s="25">
        <f>ROUND(Anteile!$B$29/'Abs3'!$G$2107*'Abs3'!G856,0)</f>
        <v>0</v>
      </c>
      <c r="I856" s="40">
        <f>Gmden!O855</f>
        <v>0</v>
      </c>
      <c r="J856" s="8">
        <f t="shared" si="68"/>
        <v>0</v>
      </c>
      <c r="K856" s="25">
        <f>ROUND(Anteile!$B$30/'Abs3'!$J$2107*'Abs3'!J856,0)</f>
        <v>0</v>
      </c>
      <c r="L856" s="8">
        <f>Gmden!M855</f>
        <v>1783439.6053145984</v>
      </c>
      <c r="M856" s="8">
        <f ca="1">IF(AND(E856&gt;10000,Gmden!J855=500,Gmden!K855=500),MAX(0,OFFSET('Fk Abs3'!$E$7,'Abs3'!C856,0)*0.95*E856-L856),0)</f>
        <v>0</v>
      </c>
      <c r="N856" s="25">
        <f ca="1">ROUND(Anteile!$B$31/'Abs3'!$M$2107*'Abs3'!M856,0)</f>
        <v>0</v>
      </c>
      <c r="O856" s="27"/>
      <c r="P856" s="25">
        <f t="shared" ca="1" si="69"/>
        <v>0</v>
      </c>
    </row>
    <row r="857" spans="1:16" x14ac:dyDescent="0.25">
      <c r="A857" s="9">
        <f>Gmden!A856</f>
        <v>32337</v>
      </c>
      <c r="B857" s="9">
        <f t="shared" si="65"/>
        <v>3</v>
      </c>
      <c r="C857" s="9">
        <f t="shared" si="66"/>
        <v>0</v>
      </c>
      <c r="D857" s="7" t="str">
        <f>Gmden!D856</f>
        <v>Wöllersdorf-Steinabrückl</v>
      </c>
      <c r="E857" s="8">
        <f>Gmden!E856</f>
        <v>4212</v>
      </c>
      <c r="F857" s="40">
        <f>Gmden!N856</f>
        <v>0</v>
      </c>
      <c r="G857" s="8">
        <f t="shared" si="67"/>
        <v>0</v>
      </c>
      <c r="H857" s="25">
        <f>ROUND(Anteile!$B$29/'Abs3'!$G$2107*'Abs3'!G857,0)</f>
        <v>0</v>
      </c>
      <c r="I857" s="40">
        <f>Gmden!O856</f>
        <v>0</v>
      </c>
      <c r="J857" s="8">
        <f t="shared" si="68"/>
        <v>0</v>
      </c>
      <c r="K857" s="25">
        <f>ROUND(Anteile!$B$30/'Abs3'!$J$2107*'Abs3'!J857,0)</f>
        <v>0</v>
      </c>
      <c r="L857" s="8">
        <f>Gmden!M856</f>
        <v>4876659.6653530523</v>
      </c>
      <c r="M857" s="8">
        <f ca="1">IF(AND(E857&gt;10000,Gmden!J856=500,Gmden!K856=500),MAX(0,OFFSET('Fk Abs3'!$E$7,'Abs3'!C857,0)*0.95*E857-L857),0)</f>
        <v>0</v>
      </c>
      <c r="N857" s="25">
        <f ca="1">ROUND(Anteile!$B$31/'Abs3'!$M$2107*'Abs3'!M857,0)</f>
        <v>0</v>
      </c>
      <c r="O857" s="27"/>
      <c r="P857" s="25">
        <f t="shared" ca="1" si="69"/>
        <v>0</v>
      </c>
    </row>
    <row r="858" spans="1:16" x14ac:dyDescent="0.25">
      <c r="A858" s="9">
        <f>Gmden!A857</f>
        <v>32338</v>
      </c>
      <c r="B858" s="9">
        <f t="shared" si="65"/>
        <v>3</v>
      </c>
      <c r="C858" s="9">
        <f t="shared" si="66"/>
        <v>0</v>
      </c>
      <c r="D858" s="7" t="str">
        <f>Gmden!D857</f>
        <v>Zillingdorf</v>
      </c>
      <c r="E858" s="8">
        <f>Gmden!E857</f>
        <v>2017</v>
      </c>
      <c r="F858" s="40">
        <f>Gmden!N857</f>
        <v>0</v>
      </c>
      <c r="G858" s="8">
        <f t="shared" si="67"/>
        <v>0</v>
      </c>
      <c r="H858" s="25">
        <f>ROUND(Anteile!$B$29/'Abs3'!$G$2107*'Abs3'!G858,0)</f>
        <v>0</v>
      </c>
      <c r="I858" s="40">
        <f>Gmden!O857</f>
        <v>0</v>
      </c>
      <c r="J858" s="8">
        <f t="shared" si="68"/>
        <v>0</v>
      </c>
      <c r="K858" s="25">
        <f>ROUND(Anteile!$B$30/'Abs3'!$J$2107*'Abs3'!J858,0)</f>
        <v>0</v>
      </c>
      <c r="L858" s="8">
        <f>Gmden!M857</f>
        <v>1706918.8924925751</v>
      </c>
      <c r="M858" s="8">
        <f ca="1">IF(AND(E858&gt;10000,Gmden!J857=500,Gmden!K857=500),MAX(0,OFFSET('Fk Abs3'!$E$7,'Abs3'!C858,0)*0.95*E858-L858),0)</f>
        <v>0</v>
      </c>
      <c r="N858" s="25">
        <f ca="1">ROUND(Anteile!$B$31/'Abs3'!$M$2107*'Abs3'!M858,0)</f>
        <v>0</v>
      </c>
      <c r="O858" s="27"/>
      <c r="P858" s="25">
        <f t="shared" ca="1" si="69"/>
        <v>0</v>
      </c>
    </row>
    <row r="859" spans="1:16" x14ac:dyDescent="0.25">
      <c r="A859" s="9">
        <f>Gmden!A858</f>
        <v>32501</v>
      </c>
      <c r="B859" s="9">
        <f t="shared" si="65"/>
        <v>3</v>
      </c>
      <c r="C859" s="9">
        <f t="shared" si="66"/>
        <v>0</v>
      </c>
      <c r="D859" s="7" t="str">
        <f>Gmden!D858</f>
        <v>Allentsteig</v>
      </c>
      <c r="E859" s="8">
        <f>Gmden!E858</f>
        <v>1944</v>
      </c>
      <c r="F859" s="40">
        <f>Gmden!N858</f>
        <v>0</v>
      </c>
      <c r="G859" s="8">
        <f t="shared" si="67"/>
        <v>0</v>
      </c>
      <c r="H859" s="25">
        <f>ROUND(Anteile!$B$29/'Abs3'!$G$2107*'Abs3'!G859,0)</f>
        <v>0</v>
      </c>
      <c r="I859" s="40">
        <f>Gmden!O858</f>
        <v>0</v>
      </c>
      <c r="J859" s="8">
        <f t="shared" si="68"/>
        <v>0</v>
      </c>
      <c r="K859" s="25">
        <f>ROUND(Anteile!$B$30/'Abs3'!$J$2107*'Abs3'!J859,0)</f>
        <v>0</v>
      </c>
      <c r="L859" s="8">
        <f>Gmden!M858</f>
        <v>1732361.7252805338</v>
      </c>
      <c r="M859" s="8">
        <f ca="1">IF(AND(E859&gt;10000,Gmden!J858=500,Gmden!K858=500),MAX(0,OFFSET('Fk Abs3'!$E$7,'Abs3'!C859,0)*0.95*E859-L859),0)</f>
        <v>0</v>
      </c>
      <c r="N859" s="25">
        <f ca="1">ROUND(Anteile!$B$31/'Abs3'!$M$2107*'Abs3'!M859,0)</f>
        <v>0</v>
      </c>
      <c r="O859" s="27"/>
      <c r="P859" s="25">
        <f t="shared" ca="1" si="69"/>
        <v>0</v>
      </c>
    </row>
    <row r="860" spans="1:16" x14ac:dyDescent="0.25">
      <c r="A860" s="9">
        <f>Gmden!A859</f>
        <v>32502</v>
      </c>
      <c r="B860" s="9">
        <f t="shared" si="65"/>
        <v>3</v>
      </c>
      <c r="C860" s="9">
        <f t="shared" si="66"/>
        <v>0</v>
      </c>
      <c r="D860" s="7" t="str">
        <f>Gmden!D859</f>
        <v>Arbesbach</v>
      </c>
      <c r="E860" s="8">
        <f>Gmden!E859</f>
        <v>1684</v>
      </c>
      <c r="F860" s="40">
        <f>Gmden!N859</f>
        <v>0</v>
      </c>
      <c r="G860" s="8">
        <f t="shared" si="67"/>
        <v>0</v>
      </c>
      <c r="H860" s="25">
        <f>ROUND(Anteile!$B$29/'Abs3'!$G$2107*'Abs3'!G860,0)</f>
        <v>0</v>
      </c>
      <c r="I860" s="40">
        <f>Gmden!O859</f>
        <v>0</v>
      </c>
      <c r="J860" s="8">
        <f t="shared" si="68"/>
        <v>0</v>
      </c>
      <c r="K860" s="25">
        <f>ROUND(Anteile!$B$30/'Abs3'!$J$2107*'Abs3'!J860,0)</f>
        <v>0</v>
      </c>
      <c r="L860" s="8">
        <f>Gmden!M859</f>
        <v>1523016.9990221045</v>
      </c>
      <c r="M860" s="8">
        <f ca="1">IF(AND(E860&gt;10000,Gmden!J859=500,Gmden!K859=500),MAX(0,OFFSET('Fk Abs3'!$E$7,'Abs3'!C860,0)*0.95*E860-L860),0)</f>
        <v>0</v>
      </c>
      <c r="N860" s="25">
        <f ca="1">ROUND(Anteile!$B$31/'Abs3'!$M$2107*'Abs3'!M860,0)</f>
        <v>0</v>
      </c>
      <c r="O860" s="27"/>
      <c r="P860" s="25">
        <f t="shared" ca="1" si="69"/>
        <v>0</v>
      </c>
    </row>
    <row r="861" spans="1:16" x14ac:dyDescent="0.25">
      <c r="A861" s="9">
        <f>Gmden!A860</f>
        <v>32503</v>
      </c>
      <c r="B861" s="9">
        <f t="shared" si="65"/>
        <v>3</v>
      </c>
      <c r="C861" s="9">
        <f t="shared" si="66"/>
        <v>0</v>
      </c>
      <c r="D861" s="7" t="str">
        <f>Gmden!D860</f>
        <v>Bärnkopf</v>
      </c>
      <c r="E861" s="8">
        <f>Gmden!E860</f>
        <v>352</v>
      </c>
      <c r="F861" s="40">
        <f>Gmden!N860</f>
        <v>0</v>
      </c>
      <c r="G861" s="8">
        <f t="shared" si="67"/>
        <v>0</v>
      </c>
      <c r="H861" s="25">
        <f>ROUND(Anteile!$B$29/'Abs3'!$G$2107*'Abs3'!G861,0)</f>
        <v>0</v>
      </c>
      <c r="I861" s="40">
        <f>Gmden!O860</f>
        <v>0</v>
      </c>
      <c r="J861" s="8">
        <f t="shared" si="68"/>
        <v>0</v>
      </c>
      <c r="K861" s="25">
        <f>ROUND(Anteile!$B$30/'Abs3'!$J$2107*'Abs3'!J861,0)</f>
        <v>0</v>
      </c>
      <c r="L861" s="8">
        <f>Gmden!M860</f>
        <v>336210.19869948697</v>
      </c>
      <c r="M861" s="8">
        <f ca="1">IF(AND(E861&gt;10000,Gmden!J860=500,Gmden!K860=500),MAX(0,OFFSET('Fk Abs3'!$E$7,'Abs3'!C861,0)*0.95*E861-L861),0)</f>
        <v>0</v>
      </c>
      <c r="N861" s="25">
        <f ca="1">ROUND(Anteile!$B$31/'Abs3'!$M$2107*'Abs3'!M861,0)</f>
        <v>0</v>
      </c>
      <c r="O861" s="27"/>
      <c r="P861" s="25">
        <f t="shared" ca="1" si="69"/>
        <v>0</v>
      </c>
    </row>
    <row r="862" spans="1:16" x14ac:dyDescent="0.25">
      <c r="A862" s="9">
        <f>Gmden!A861</f>
        <v>32504</v>
      </c>
      <c r="B862" s="9">
        <f t="shared" si="65"/>
        <v>3</v>
      </c>
      <c r="C862" s="9">
        <f t="shared" si="66"/>
        <v>0</v>
      </c>
      <c r="D862" s="7" t="str">
        <f>Gmden!D861</f>
        <v>Echsenbach</v>
      </c>
      <c r="E862" s="8">
        <f>Gmden!E861</f>
        <v>1212</v>
      </c>
      <c r="F862" s="40">
        <f>Gmden!N861</f>
        <v>0</v>
      </c>
      <c r="G862" s="8">
        <f t="shared" si="67"/>
        <v>0</v>
      </c>
      <c r="H862" s="25">
        <f>ROUND(Anteile!$B$29/'Abs3'!$G$2107*'Abs3'!G862,0)</f>
        <v>0</v>
      </c>
      <c r="I862" s="40">
        <f>Gmden!O861</f>
        <v>0</v>
      </c>
      <c r="J862" s="8">
        <f t="shared" si="68"/>
        <v>0</v>
      </c>
      <c r="K862" s="25">
        <f>ROUND(Anteile!$B$30/'Abs3'!$J$2107*'Abs3'!J862,0)</f>
        <v>0</v>
      </c>
      <c r="L862" s="8">
        <f>Gmden!M861</f>
        <v>1326116.2783798096</v>
      </c>
      <c r="M862" s="8">
        <f ca="1">IF(AND(E862&gt;10000,Gmden!J861=500,Gmden!K861=500),MAX(0,OFFSET('Fk Abs3'!$E$7,'Abs3'!C862,0)*0.95*E862-L862),0)</f>
        <v>0</v>
      </c>
      <c r="N862" s="25">
        <f ca="1">ROUND(Anteile!$B$31/'Abs3'!$M$2107*'Abs3'!M862,0)</f>
        <v>0</v>
      </c>
      <c r="O862" s="27"/>
      <c r="P862" s="25">
        <f t="shared" ca="1" si="69"/>
        <v>0</v>
      </c>
    </row>
    <row r="863" spans="1:16" x14ac:dyDescent="0.25">
      <c r="A863" s="9">
        <f>Gmden!A862</f>
        <v>32505</v>
      </c>
      <c r="B863" s="9">
        <f t="shared" si="65"/>
        <v>3</v>
      </c>
      <c r="C863" s="9">
        <f t="shared" si="66"/>
        <v>0</v>
      </c>
      <c r="D863" s="7" t="str">
        <f>Gmden!D862</f>
        <v>Göpfritz an der Wild</v>
      </c>
      <c r="E863" s="8">
        <f>Gmden!E862</f>
        <v>1816</v>
      </c>
      <c r="F863" s="40">
        <f>Gmden!N862</f>
        <v>0</v>
      </c>
      <c r="G863" s="8">
        <f t="shared" si="67"/>
        <v>0</v>
      </c>
      <c r="H863" s="25">
        <f>ROUND(Anteile!$B$29/'Abs3'!$G$2107*'Abs3'!G863,0)</f>
        <v>0</v>
      </c>
      <c r="I863" s="40">
        <f>Gmden!O862</f>
        <v>0</v>
      </c>
      <c r="J863" s="8">
        <f t="shared" si="68"/>
        <v>0</v>
      </c>
      <c r="K863" s="25">
        <f>ROUND(Anteile!$B$30/'Abs3'!$J$2107*'Abs3'!J863,0)</f>
        <v>0</v>
      </c>
      <c r="L863" s="8">
        <f>Gmden!M862</f>
        <v>1686323.943273827</v>
      </c>
      <c r="M863" s="8">
        <f ca="1">IF(AND(E863&gt;10000,Gmden!J862=500,Gmden!K862=500),MAX(0,OFFSET('Fk Abs3'!$E$7,'Abs3'!C863,0)*0.95*E863-L863),0)</f>
        <v>0</v>
      </c>
      <c r="N863" s="25">
        <f ca="1">ROUND(Anteile!$B$31/'Abs3'!$M$2107*'Abs3'!M863,0)</f>
        <v>0</v>
      </c>
      <c r="O863" s="27"/>
      <c r="P863" s="25">
        <f t="shared" ca="1" si="69"/>
        <v>0</v>
      </c>
    </row>
    <row r="864" spans="1:16" x14ac:dyDescent="0.25">
      <c r="A864" s="9">
        <f>Gmden!A863</f>
        <v>32506</v>
      </c>
      <c r="B864" s="9">
        <f t="shared" si="65"/>
        <v>3</v>
      </c>
      <c r="C864" s="9">
        <f t="shared" si="66"/>
        <v>0</v>
      </c>
      <c r="D864" s="7" t="str">
        <f>Gmden!D863</f>
        <v>Grafenschlag</v>
      </c>
      <c r="E864" s="8">
        <f>Gmden!E863</f>
        <v>889</v>
      </c>
      <c r="F864" s="40">
        <f>Gmden!N863</f>
        <v>0</v>
      </c>
      <c r="G864" s="8">
        <f t="shared" si="67"/>
        <v>0</v>
      </c>
      <c r="H864" s="25">
        <f>ROUND(Anteile!$B$29/'Abs3'!$G$2107*'Abs3'!G864,0)</f>
        <v>0</v>
      </c>
      <c r="I864" s="40">
        <f>Gmden!O863</f>
        <v>0</v>
      </c>
      <c r="J864" s="8">
        <f t="shared" si="68"/>
        <v>0</v>
      </c>
      <c r="K864" s="25">
        <f>ROUND(Anteile!$B$30/'Abs3'!$J$2107*'Abs3'!J864,0)</f>
        <v>0</v>
      </c>
      <c r="L864" s="8">
        <f>Gmden!M863</f>
        <v>861645.11218359054</v>
      </c>
      <c r="M864" s="8">
        <f ca="1">IF(AND(E864&gt;10000,Gmden!J863=500,Gmden!K863=500),MAX(0,OFFSET('Fk Abs3'!$E$7,'Abs3'!C864,0)*0.95*E864-L864),0)</f>
        <v>0</v>
      </c>
      <c r="N864" s="25">
        <f ca="1">ROUND(Anteile!$B$31/'Abs3'!$M$2107*'Abs3'!M864,0)</f>
        <v>0</v>
      </c>
      <c r="O864" s="27"/>
      <c r="P864" s="25">
        <f t="shared" ca="1" si="69"/>
        <v>0</v>
      </c>
    </row>
    <row r="865" spans="1:16" x14ac:dyDescent="0.25">
      <c r="A865" s="9">
        <f>Gmden!A864</f>
        <v>32508</v>
      </c>
      <c r="B865" s="9">
        <f t="shared" si="65"/>
        <v>3</v>
      </c>
      <c r="C865" s="9">
        <f t="shared" si="66"/>
        <v>0</v>
      </c>
      <c r="D865" s="7" t="str">
        <f>Gmden!D864</f>
        <v>Groß Gerungs</v>
      </c>
      <c r="E865" s="8">
        <f>Gmden!E864</f>
        <v>4508</v>
      </c>
      <c r="F865" s="40">
        <f>Gmden!N864</f>
        <v>0</v>
      </c>
      <c r="G865" s="8">
        <f t="shared" si="67"/>
        <v>0</v>
      </c>
      <c r="H865" s="25">
        <f>ROUND(Anteile!$B$29/'Abs3'!$G$2107*'Abs3'!G865,0)</f>
        <v>0</v>
      </c>
      <c r="I865" s="40">
        <f>Gmden!O864</f>
        <v>0</v>
      </c>
      <c r="J865" s="8">
        <f t="shared" si="68"/>
        <v>0</v>
      </c>
      <c r="K865" s="25">
        <f>ROUND(Anteile!$B$30/'Abs3'!$J$2107*'Abs3'!J865,0)</f>
        <v>0</v>
      </c>
      <c r="L865" s="8">
        <f>Gmden!M864</f>
        <v>4566981.9180435147</v>
      </c>
      <c r="M865" s="8">
        <f ca="1">IF(AND(E865&gt;10000,Gmden!J864=500,Gmden!K864=500),MAX(0,OFFSET('Fk Abs3'!$E$7,'Abs3'!C865,0)*0.95*E865-L865),0)</f>
        <v>0</v>
      </c>
      <c r="N865" s="25">
        <f ca="1">ROUND(Anteile!$B$31/'Abs3'!$M$2107*'Abs3'!M865,0)</f>
        <v>0</v>
      </c>
      <c r="O865" s="27"/>
      <c r="P865" s="25">
        <f t="shared" ca="1" si="69"/>
        <v>0</v>
      </c>
    </row>
    <row r="866" spans="1:16" x14ac:dyDescent="0.25">
      <c r="A866" s="9">
        <f>Gmden!A865</f>
        <v>32509</v>
      </c>
      <c r="B866" s="9">
        <f t="shared" si="65"/>
        <v>3</v>
      </c>
      <c r="C866" s="9">
        <f t="shared" si="66"/>
        <v>0</v>
      </c>
      <c r="D866" s="7" t="str">
        <f>Gmden!D865</f>
        <v>Großgöttfritz</v>
      </c>
      <c r="E866" s="8">
        <f>Gmden!E865</f>
        <v>1378</v>
      </c>
      <c r="F866" s="40">
        <f>Gmden!N865</f>
        <v>0</v>
      </c>
      <c r="G866" s="8">
        <f t="shared" si="67"/>
        <v>0</v>
      </c>
      <c r="H866" s="25">
        <f>ROUND(Anteile!$B$29/'Abs3'!$G$2107*'Abs3'!G866,0)</f>
        <v>0</v>
      </c>
      <c r="I866" s="40">
        <f>Gmden!O865</f>
        <v>0</v>
      </c>
      <c r="J866" s="8">
        <f t="shared" si="68"/>
        <v>0</v>
      </c>
      <c r="K866" s="25">
        <f>ROUND(Anteile!$B$30/'Abs3'!$J$2107*'Abs3'!J866,0)</f>
        <v>0</v>
      </c>
      <c r="L866" s="8">
        <f>Gmden!M865</f>
        <v>1487037.5961974757</v>
      </c>
      <c r="M866" s="8">
        <f ca="1">IF(AND(E866&gt;10000,Gmden!J865=500,Gmden!K865=500),MAX(0,OFFSET('Fk Abs3'!$E$7,'Abs3'!C866,0)*0.95*E866-L866),0)</f>
        <v>0</v>
      </c>
      <c r="N866" s="25">
        <f ca="1">ROUND(Anteile!$B$31/'Abs3'!$M$2107*'Abs3'!M866,0)</f>
        <v>0</v>
      </c>
      <c r="O866" s="27"/>
      <c r="P866" s="25">
        <f t="shared" ca="1" si="69"/>
        <v>0</v>
      </c>
    </row>
    <row r="867" spans="1:16" x14ac:dyDescent="0.25">
      <c r="A867" s="9">
        <f>Gmden!A866</f>
        <v>32511</v>
      </c>
      <c r="B867" s="9">
        <f t="shared" si="65"/>
        <v>3</v>
      </c>
      <c r="C867" s="9">
        <f t="shared" si="66"/>
        <v>0</v>
      </c>
      <c r="D867" s="7" t="str">
        <f>Gmden!D866</f>
        <v>Gutenbrunn</v>
      </c>
      <c r="E867" s="8">
        <f>Gmden!E866</f>
        <v>543</v>
      </c>
      <c r="F867" s="40">
        <f>Gmden!N866</f>
        <v>0</v>
      </c>
      <c r="G867" s="8">
        <f t="shared" si="67"/>
        <v>0</v>
      </c>
      <c r="H867" s="25">
        <f>ROUND(Anteile!$B$29/'Abs3'!$G$2107*'Abs3'!G867,0)</f>
        <v>0</v>
      </c>
      <c r="I867" s="40">
        <f>Gmden!O866</f>
        <v>0</v>
      </c>
      <c r="J867" s="8">
        <f t="shared" si="68"/>
        <v>0</v>
      </c>
      <c r="K867" s="25">
        <f>ROUND(Anteile!$B$30/'Abs3'!$J$2107*'Abs3'!J867,0)</f>
        <v>0</v>
      </c>
      <c r="L867" s="8">
        <f>Gmden!M866</f>
        <v>486482.05331995065</v>
      </c>
      <c r="M867" s="8">
        <f ca="1">IF(AND(E867&gt;10000,Gmden!J866=500,Gmden!K866=500),MAX(0,OFFSET('Fk Abs3'!$E$7,'Abs3'!C867,0)*0.95*E867-L867),0)</f>
        <v>0</v>
      </c>
      <c r="N867" s="25">
        <f ca="1">ROUND(Anteile!$B$31/'Abs3'!$M$2107*'Abs3'!M867,0)</f>
        <v>0</v>
      </c>
      <c r="O867" s="27"/>
      <c r="P867" s="25">
        <f t="shared" ca="1" si="69"/>
        <v>0</v>
      </c>
    </row>
    <row r="868" spans="1:16" x14ac:dyDescent="0.25">
      <c r="A868" s="9">
        <f>Gmden!A867</f>
        <v>32514</v>
      </c>
      <c r="B868" s="9">
        <f t="shared" si="65"/>
        <v>3</v>
      </c>
      <c r="C868" s="9">
        <f t="shared" si="66"/>
        <v>0</v>
      </c>
      <c r="D868" s="7" t="str">
        <f>Gmden!D867</f>
        <v>Kirchschlag</v>
      </c>
      <c r="E868" s="8">
        <f>Gmden!E867</f>
        <v>648</v>
      </c>
      <c r="F868" s="40">
        <f>Gmden!N867</f>
        <v>0</v>
      </c>
      <c r="G868" s="8">
        <f t="shared" si="67"/>
        <v>0</v>
      </c>
      <c r="H868" s="25">
        <f>ROUND(Anteile!$B$29/'Abs3'!$G$2107*'Abs3'!G868,0)</f>
        <v>0</v>
      </c>
      <c r="I868" s="40">
        <f>Gmden!O867</f>
        <v>0</v>
      </c>
      <c r="J868" s="8">
        <f t="shared" si="68"/>
        <v>0</v>
      </c>
      <c r="K868" s="25">
        <f>ROUND(Anteile!$B$30/'Abs3'!$J$2107*'Abs3'!J868,0)</f>
        <v>0</v>
      </c>
      <c r="L868" s="8">
        <f>Gmden!M867</f>
        <v>566631.33837904292</v>
      </c>
      <c r="M868" s="8">
        <f ca="1">IF(AND(E868&gt;10000,Gmden!J867=500,Gmden!K867=500),MAX(0,OFFSET('Fk Abs3'!$E$7,'Abs3'!C868,0)*0.95*E868-L868),0)</f>
        <v>0</v>
      </c>
      <c r="N868" s="25">
        <f ca="1">ROUND(Anteile!$B$31/'Abs3'!$M$2107*'Abs3'!M868,0)</f>
        <v>0</v>
      </c>
      <c r="O868" s="27"/>
      <c r="P868" s="25">
        <f t="shared" ca="1" si="69"/>
        <v>0</v>
      </c>
    </row>
    <row r="869" spans="1:16" x14ac:dyDescent="0.25">
      <c r="A869" s="9">
        <f>Gmden!A868</f>
        <v>32515</v>
      </c>
      <c r="B869" s="9">
        <f t="shared" si="65"/>
        <v>3</v>
      </c>
      <c r="C869" s="9">
        <f t="shared" si="66"/>
        <v>0</v>
      </c>
      <c r="D869" s="7" t="str">
        <f>Gmden!D868</f>
        <v>Kottes-Purk</v>
      </c>
      <c r="E869" s="8">
        <f>Gmden!E868</f>
        <v>1494</v>
      </c>
      <c r="F869" s="40">
        <f>Gmden!N868</f>
        <v>0</v>
      </c>
      <c r="G869" s="8">
        <f t="shared" si="67"/>
        <v>0</v>
      </c>
      <c r="H869" s="25">
        <f>ROUND(Anteile!$B$29/'Abs3'!$G$2107*'Abs3'!G869,0)</f>
        <v>0</v>
      </c>
      <c r="I869" s="40">
        <f>Gmden!O868</f>
        <v>0</v>
      </c>
      <c r="J869" s="8">
        <f t="shared" si="68"/>
        <v>0</v>
      </c>
      <c r="K869" s="25">
        <f>ROUND(Anteile!$B$30/'Abs3'!$J$2107*'Abs3'!J869,0)</f>
        <v>0</v>
      </c>
      <c r="L869" s="8">
        <f>Gmden!M868</f>
        <v>1410950.6802694574</v>
      </c>
      <c r="M869" s="8">
        <f ca="1">IF(AND(E869&gt;10000,Gmden!J868=500,Gmden!K868=500),MAX(0,OFFSET('Fk Abs3'!$E$7,'Abs3'!C869,0)*0.95*E869-L869),0)</f>
        <v>0</v>
      </c>
      <c r="N869" s="25">
        <f ca="1">ROUND(Anteile!$B$31/'Abs3'!$M$2107*'Abs3'!M869,0)</f>
        <v>0</v>
      </c>
      <c r="O869" s="27"/>
      <c r="P869" s="25">
        <f t="shared" ca="1" si="69"/>
        <v>0</v>
      </c>
    </row>
    <row r="870" spans="1:16" x14ac:dyDescent="0.25">
      <c r="A870" s="9">
        <f>Gmden!A869</f>
        <v>32516</v>
      </c>
      <c r="B870" s="9">
        <f t="shared" si="65"/>
        <v>3</v>
      </c>
      <c r="C870" s="9">
        <f t="shared" si="66"/>
        <v>0</v>
      </c>
      <c r="D870" s="7" t="str">
        <f>Gmden!D869</f>
        <v>Langschlag</v>
      </c>
      <c r="E870" s="8">
        <f>Gmden!E869</f>
        <v>1794</v>
      </c>
      <c r="F870" s="40">
        <f>Gmden!N869</f>
        <v>0</v>
      </c>
      <c r="G870" s="8">
        <f t="shared" si="67"/>
        <v>0</v>
      </c>
      <c r="H870" s="25">
        <f>ROUND(Anteile!$B$29/'Abs3'!$G$2107*'Abs3'!G870,0)</f>
        <v>0</v>
      </c>
      <c r="I870" s="40">
        <f>Gmden!O869</f>
        <v>0</v>
      </c>
      <c r="J870" s="8">
        <f t="shared" si="68"/>
        <v>0</v>
      </c>
      <c r="K870" s="25">
        <f>ROUND(Anteile!$B$30/'Abs3'!$J$2107*'Abs3'!J870,0)</f>
        <v>0</v>
      </c>
      <c r="L870" s="8">
        <f>Gmden!M869</f>
        <v>1625028.9035234652</v>
      </c>
      <c r="M870" s="8">
        <f ca="1">IF(AND(E870&gt;10000,Gmden!J869=500,Gmden!K869=500),MAX(0,OFFSET('Fk Abs3'!$E$7,'Abs3'!C870,0)*0.95*E870-L870),0)</f>
        <v>0</v>
      </c>
      <c r="N870" s="25">
        <f ca="1">ROUND(Anteile!$B$31/'Abs3'!$M$2107*'Abs3'!M870,0)</f>
        <v>0</v>
      </c>
      <c r="O870" s="27"/>
      <c r="P870" s="25">
        <f t="shared" ca="1" si="69"/>
        <v>0</v>
      </c>
    </row>
    <row r="871" spans="1:16" x14ac:dyDescent="0.25">
      <c r="A871" s="9">
        <f>Gmden!A870</f>
        <v>32517</v>
      </c>
      <c r="B871" s="9">
        <f t="shared" si="65"/>
        <v>3</v>
      </c>
      <c r="C871" s="9">
        <f t="shared" si="66"/>
        <v>0</v>
      </c>
      <c r="D871" s="7" t="str">
        <f>Gmden!D870</f>
        <v>Martinsberg</v>
      </c>
      <c r="E871" s="8">
        <f>Gmden!E870</f>
        <v>1147</v>
      </c>
      <c r="F871" s="40">
        <f>Gmden!N870</f>
        <v>0</v>
      </c>
      <c r="G871" s="8">
        <f t="shared" si="67"/>
        <v>0</v>
      </c>
      <c r="H871" s="25">
        <f>ROUND(Anteile!$B$29/'Abs3'!$G$2107*'Abs3'!G871,0)</f>
        <v>0</v>
      </c>
      <c r="I871" s="40">
        <f>Gmden!O870</f>
        <v>0</v>
      </c>
      <c r="J871" s="8">
        <f t="shared" si="68"/>
        <v>0</v>
      </c>
      <c r="K871" s="25">
        <f>ROUND(Anteile!$B$30/'Abs3'!$J$2107*'Abs3'!J871,0)</f>
        <v>0</v>
      </c>
      <c r="L871" s="8">
        <f>Gmden!M870</f>
        <v>1113200.375117504</v>
      </c>
      <c r="M871" s="8">
        <f ca="1">IF(AND(E871&gt;10000,Gmden!J870=500,Gmden!K870=500),MAX(0,OFFSET('Fk Abs3'!$E$7,'Abs3'!C871,0)*0.95*E871-L871),0)</f>
        <v>0</v>
      </c>
      <c r="N871" s="25">
        <f ca="1">ROUND(Anteile!$B$31/'Abs3'!$M$2107*'Abs3'!M871,0)</f>
        <v>0</v>
      </c>
      <c r="O871" s="27"/>
      <c r="P871" s="25">
        <f t="shared" ca="1" si="69"/>
        <v>0</v>
      </c>
    </row>
    <row r="872" spans="1:16" x14ac:dyDescent="0.25">
      <c r="A872" s="9">
        <f>Gmden!A871</f>
        <v>32518</v>
      </c>
      <c r="B872" s="9">
        <f t="shared" si="65"/>
        <v>3</v>
      </c>
      <c r="C872" s="9">
        <f t="shared" si="66"/>
        <v>0</v>
      </c>
      <c r="D872" s="7" t="str">
        <f>Gmden!D871</f>
        <v>Ottenschlag</v>
      </c>
      <c r="E872" s="8">
        <f>Gmden!E871</f>
        <v>1003</v>
      </c>
      <c r="F872" s="40">
        <f>Gmden!N871</f>
        <v>0</v>
      </c>
      <c r="G872" s="8">
        <f t="shared" si="67"/>
        <v>0</v>
      </c>
      <c r="H872" s="25">
        <f>ROUND(Anteile!$B$29/'Abs3'!$G$2107*'Abs3'!G872,0)</f>
        <v>0</v>
      </c>
      <c r="I872" s="40">
        <f>Gmden!O871</f>
        <v>0</v>
      </c>
      <c r="J872" s="8">
        <f t="shared" si="68"/>
        <v>0</v>
      </c>
      <c r="K872" s="25">
        <f>ROUND(Anteile!$B$30/'Abs3'!$J$2107*'Abs3'!J872,0)</f>
        <v>0</v>
      </c>
      <c r="L872" s="8">
        <f>Gmden!M871</f>
        <v>1303091.2112306671</v>
      </c>
      <c r="M872" s="8">
        <f ca="1">IF(AND(E872&gt;10000,Gmden!J871=500,Gmden!K871=500),MAX(0,OFFSET('Fk Abs3'!$E$7,'Abs3'!C872,0)*0.95*E872-L872),0)</f>
        <v>0</v>
      </c>
      <c r="N872" s="25">
        <f ca="1">ROUND(Anteile!$B$31/'Abs3'!$M$2107*'Abs3'!M872,0)</f>
        <v>0</v>
      </c>
      <c r="O872" s="27"/>
      <c r="P872" s="25">
        <f t="shared" ca="1" si="69"/>
        <v>0</v>
      </c>
    </row>
    <row r="873" spans="1:16" x14ac:dyDescent="0.25">
      <c r="A873" s="9">
        <f>Gmden!A872</f>
        <v>32519</v>
      </c>
      <c r="B873" s="9">
        <f t="shared" si="65"/>
        <v>3</v>
      </c>
      <c r="C873" s="9">
        <f t="shared" si="66"/>
        <v>0</v>
      </c>
      <c r="D873" s="7" t="str">
        <f>Gmden!D872</f>
        <v>Altmelon</v>
      </c>
      <c r="E873" s="8">
        <f>Gmden!E872</f>
        <v>851</v>
      </c>
      <c r="F873" s="40">
        <f>Gmden!N872</f>
        <v>0</v>
      </c>
      <c r="G873" s="8">
        <f t="shared" si="67"/>
        <v>0</v>
      </c>
      <c r="H873" s="25">
        <f>ROUND(Anteile!$B$29/'Abs3'!$G$2107*'Abs3'!G873,0)</f>
        <v>0</v>
      </c>
      <c r="I873" s="40">
        <f>Gmden!O872</f>
        <v>0</v>
      </c>
      <c r="J873" s="8">
        <f t="shared" si="68"/>
        <v>0</v>
      </c>
      <c r="K873" s="25">
        <f>ROUND(Anteile!$B$30/'Abs3'!$J$2107*'Abs3'!J873,0)</f>
        <v>0</v>
      </c>
      <c r="L873" s="8">
        <f>Gmden!M872</f>
        <v>735340.04362411681</v>
      </c>
      <c r="M873" s="8">
        <f ca="1">IF(AND(E873&gt;10000,Gmden!J872=500,Gmden!K872=500),MAX(0,OFFSET('Fk Abs3'!$E$7,'Abs3'!C873,0)*0.95*E873-L873),0)</f>
        <v>0</v>
      </c>
      <c r="N873" s="25">
        <f ca="1">ROUND(Anteile!$B$31/'Abs3'!$M$2107*'Abs3'!M873,0)</f>
        <v>0</v>
      </c>
      <c r="O873" s="27"/>
      <c r="P873" s="25">
        <f t="shared" ca="1" si="69"/>
        <v>0</v>
      </c>
    </row>
    <row r="874" spans="1:16" x14ac:dyDescent="0.25">
      <c r="A874" s="9">
        <f>Gmden!A873</f>
        <v>32520</v>
      </c>
      <c r="B874" s="9">
        <f t="shared" si="65"/>
        <v>3</v>
      </c>
      <c r="C874" s="9">
        <f t="shared" si="66"/>
        <v>0</v>
      </c>
      <c r="D874" s="7" t="str">
        <f>Gmden!D873</f>
        <v>Pölla</v>
      </c>
      <c r="E874" s="8">
        <f>Gmden!E873</f>
        <v>939</v>
      </c>
      <c r="F874" s="40">
        <f>Gmden!N873</f>
        <v>0</v>
      </c>
      <c r="G874" s="8">
        <f t="shared" si="67"/>
        <v>0</v>
      </c>
      <c r="H874" s="25">
        <f>ROUND(Anteile!$B$29/'Abs3'!$G$2107*'Abs3'!G874,0)</f>
        <v>0</v>
      </c>
      <c r="I874" s="40">
        <f>Gmden!O873</f>
        <v>0</v>
      </c>
      <c r="J874" s="8">
        <f t="shared" si="68"/>
        <v>0</v>
      </c>
      <c r="K874" s="25">
        <f>ROUND(Anteile!$B$30/'Abs3'!$J$2107*'Abs3'!J874,0)</f>
        <v>0</v>
      </c>
      <c r="L874" s="8">
        <f>Gmden!M873</f>
        <v>865109.05606228183</v>
      </c>
      <c r="M874" s="8">
        <f ca="1">IF(AND(E874&gt;10000,Gmden!J873=500,Gmden!K873=500),MAX(0,OFFSET('Fk Abs3'!$E$7,'Abs3'!C874,0)*0.95*E874-L874),0)</f>
        <v>0</v>
      </c>
      <c r="N874" s="25">
        <f ca="1">ROUND(Anteile!$B$31/'Abs3'!$M$2107*'Abs3'!M874,0)</f>
        <v>0</v>
      </c>
      <c r="O874" s="27"/>
      <c r="P874" s="25">
        <f t="shared" ca="1" si="69"/>
        <v>0</v>
      </c>
    </row>
    <row r="875" spans="1:16" x14ac:dyDescent="0.25">
      <c r="A875" s="9">
        <f>Gmden!A874</f>
        <v>32521</v>
      </c>
      <c r="B875" s="9">
        <f t="shared" si="65"/>
        <v>3</v>
      </c>
      <c r="C875" s="9">
        <f t="shared" si="66"/>
        <v>0</v>
      </c>
      <c r="D875" s="7" t="str">
        <f>Gmden!D874</f>
        <v>Rappottenstein</v>
      </c>
      <c r="E875" s="8">
        <f>Gmden!E874</f>
        <v>1728</v>
      </c>
      <c r="F875" s="40">
        <f>Gmden!N874</f>
        <v>0</v>
      </c>
      <c r="G875" s="8">
        <f t="shared" si="67"/>
        <v>0</v>
      </c>
      <c r="H875" s="25">
        <f>ROUND(Anteile!$B$29/'Abs3'!$G$2107*'Abs3'!G875,0)</f>
        <v>0</v>
      </c>
      <c r="I875" s="40">
        <f>Gmden!O874</f>
        <v>0</v>
      </c>
      <c r="J875" s="8">
        <f t="shared" si="68"/>
        <v>0</v>
      </c>
      <c r="K875" s="25">
        <f>ROUND(Anteile!$B$30/'Abs3'!$J$2107*'Abs3'!J875,0)</f>
        <v>0</v>
      </c>
      <c r="L875" s="8">
        <f>Gmden!M874</f>
        <v>1640397.3176547058</v>
      </c>
      <c r="M875" s="8">
        <f ca="1">IF(AND(E875&gt;10000,Gmden!J874=500,Gmden!K874=500),MAX(0,OFFSET('Fk Abs3'!$E$7,'Abs3'!C875,0)*0.95*E875-L875),0)</f>
        <v>0</v>
      </c>
      <c r="N875" s="25">
        <f ca="1">ROUND(Anteile!$B$31/'Abs3'!$M$2107*'Abs3'!M875,0)</f>
        <v>0</v>
      </c>
      <c r="O875" s="27"/>
      <c r="P875" s="25">
        <f t="shared" ca="1" si="69"/>
        <v>0</v>
      </c>
    </row>
    <row r="876" spans="1:16" x14ac:dyDescent="0.25">
      <c r="A876" s="9">
        <f>Gmden!A875</f>
        <v>32522</v>
      </c>
      <c r="B876" s="9">
        <f t="shared" si="65"/>
        <v>3</v>
      </c>
      <c r="C876" s="9">
        <f t="shared" si="66"/>
        <v>0</v>
      </c>
      <c r="D876" s="7" t="str">
        <f>Gmden!D875</f>
        <v>Sallingberg</v>
      </c>
      <c r="E876" s="8">
        <f>Gmden!E875</f>
        <v>1327</v>
      </c>
      <c r="F876" s="40">
        <f>Gmden!N875</f>
        <v>0</v>
      </c>
      <c r="G876" s="8">
        <f t="shared" si="67"/>
        <v>0</v>
      </c>
      <c r="H876" s="25">
        <f>ROUND(Anteile!$B$29/'Abs3'!$G$2107*'Abs3'!G876,0)</f>
        <v>0</v>
      </c>
      <c r="I876" s="40">
        <f>Gmden!O875</f>
        <v>0</v>
      </c>
      <c r="J876" s="8">
        <f t="shared" si="68"/>
        <v>0</v>
      </c>
      <c r="K876" s="25">
        <f>ROUND(Anteile!$B$30/'Abs3'!$J$2107*'Abs3'!J876,0)</f>
        <v>0</v>
      </c>
      <c r="L876" s="8">
        <f>Gmden!M875</f>
        <v>1281289.3116667236</v>
      </c>
      <c r="M876" s="8">
        <f ca="1">IF(AND(E876&gt;10000,Gmden!J875=500,Gmden!K875=500),MAX(0,OFFSET('Fk Abs3'!$E$7,'Abs3'!C876,0)*0.95*E876-L876),0)</f>
        <v>0</v>
      </c>
      <c r="N876" s="25">
        <f ca="1">ROUND(Anteile!$B$31/'Abs3'!$M$2107*'Abs3'!M876,0)</f>
        <v>0</v>
      </c>
      <c r="O876" s="27"/>
      <c r="P876" s="25">
        <f t="shared" ca="1" si="69"/>
        <v>0</v>
      </c>
    </row>
    <row r="877" spans="1:16" x14ac:dyDescent="0.25">
      <c r="A877" s="9">
        <f>Gmden!A876</f>
        <v>32523</v>
      </c>
      <c r="B877" s="9">
        <f t="shared" si="65"/>
        <v>3</v>
      </c>
      <c r="C877" s="9">
        <f t="shared" si="66"/>
        <v>0</v>
      </c>
      <c r="D877" s="7" t="str">
        <f>Gmden!D876</f>
        <v>Schönbach</v>
      </c>
      <c r="E877" s="8">
        <f>Gmden!E876</f>
        <v>827</v>
      </c>
      <c r="F877" s="40">
        <f>Gmden!N876</f>
        <v>0</v>
      </c>
      <c r="G877" s="8">
        <f t="shared" si="67"/>
        <v>0</v>
      </c>
      <c r="H877" s="25">
        <f>ROUND(Anteile!$B$29/'Abs3'!$G$2107*'Abs3'!G877,0)</f>
        <v>0</v>
      </c>
      <c r="I877" s="40">
        <f>Gmden!O876</f>
        <v>0</v>
      </c>
      <c r="J877" s="8">
        <f t="shared" si="68"/>
        <v>0</v>
      </c>
      <c r="K877" s="25">
        <f>ROUND(Anteile!$B$30/'Abs3'!$J$2107*'Abs3'!J877,0)</f>
        <v>0</v>
      </c>
      <c r="L877" s="8">
        <f>Gmden!M876</f>
        <v>898800.94816714549</v>
      </c>
      <c r="M877" s="8">
        <f ca="1">IF(AND(E877&gt;10000,Gmden!J876=500,Gmden!K876=500),MAX(0,OFFSET('Fk Abs3'!$E$7,'Abs3'!C877,0)*0.95*E877-L877),0)</f>
        <v>0</v>
      </c>
      <c r="N877" s="25">
        <f ca="1">ROUND(Anteile!$B$31/'Abs3'!$M$2107*'Abs3'!M877,0)</f>
        <v>0</v>
      </c>
      <c r="O877" s="27"/>
      <c r="P877" s="25">
        <f t="shared" ca="1" si="69"/>
        <v>0</v>
      </c>
    </row>
    <row r="878" spans="1:16" x14ac:dyDescent="0.25">
      <c r="A878" s="9">
        <f>Gmden!A877</f>
        <v>32524</v>
      </c>
      <c r="B878" s="9">
        <f t="shared" si="65"/>
        <v>3</v>
      </c>
      <c r="C878" s="9">
        <f t="shared" si="66"/>
        <v>0</v>
      </c>
      <c r="D878" s="7" t="str">
        <f>Gmden!D877</f>
        <v>Schwarzenau</v>
      </c>
      <c r="E878" s="8">
        <f>Gmden!E877</f>
        <v>1539</v>
      </c>
      <c r="F878" s="40">
        <f>Gmden!N877</f>
        <v>0</v>
      </c>
      <c r="G878" s="8">
        <f t="shared" si="67"/>
        <v>0</v>
      </c>
      <c r="H878" s="25">
        <f>ROUND(Anteile!$B$29/'Abs3'!$G$2107*'Abs3'!G878,0)</f>
        <v>0</v>
      </c>
      <c r="I878" s="40">
        <f>Gmden!O877</f>
        <v>0</v>
      </c>
      <c r="J878" s="8">
        <f t="shared" si="68"/>
        <v>0</v>
      </c>
      <c r="K878" s="25">
        <f>ROUND(Anteile!$B$30/'Abs3'!$J$2107*'Abs3'!J878,0)</f>
        <v>0</v>
      </c>
      <c r="L878" s="8">
        <f>Gmden!M877</f>
        <v>1376694.4148015624</v>
      </c>
      <c r="M878" s="8">
        <f ca="1">IF(AND(E878&gt;10000,Gmden!J877=500,Gmden!K877=500),MAX(0,OFFSET('Fk Abs3'!$E$7,'Abs3'!C878,0)*0.95*E878-L878),0)</f>
        <v>0</v>
      </c>
      <c r="N878" s="25">
        <f ca="1">ROUND(Anteile!$B$31/'Abs3'!$M$2107*'Abs3'!M878,0)</f>
        <v>0</v>
      </c>
      <c r="O878" s="27"/>
      <c r="P878" s="25">
        <f t="shared" ca="1" si="69"/>
        <v>0</v>
      </c>
    </row>
    <row r="879" spans="1:16" x14ac:dyDescent="0.25">
      <c r="A879" s="9">
        <f>Gmden!A878</f>
        <v>32525</v>
      </c>
      <c r="B879" s="9">
        <f t="shared" si="65"/>
        <v>3</v>
      </c>
      <c r="C879" s="9">
        <f t="shared" si="66"/>
        <v>0</v>
      </c>
      <c r="D879" s="7" t="str">
        <f>Gmden!D878</f>
        <v>Schweiggers</v>
      </c>
      <c r="E879" s="8">
        <f>Gmden!E878</f>
        <v>1970</v>
      </c>
      <c r="F879" s="40">
        <f>Gmden!N878</f>
        <v>0</v>
      </c>
      <c r="G879" s="8">
        <f t="shared" si="67"/>
        <v>0</v>
      </c>
      <c r="H879" s="25">
        <f>ROUND(Anteile!$B$29/'Abs3'!$G$2107*'Abs3'!G879,0)</f>
        <v>0</v>
      </c>
      <c r="I879" s="40">
        <f>Gmden!O878</f>
        <v>0</v>
      </c>
      <c r="J879" s="8">
        <f t="shared" si="68"/>
        <v>0</v>
      </c>
      <c r="K879" s="25">
        <f>ROUND(Anteile!$B$30/'Abs3'!$J$2107*'Abs3'!J879,0)</f>
        <v>0</v>
      </c>
      <c r="L879" s="8">
        <f>Gmden!M878</f>
        <v>1788487.2345791277</v>
      </c>
      <c r="M879" s="8">
        <f ca="1">IF(AND(E879&gt;10000,Gmden!J878=500,Gmden!K878=500),MAX(0,OFFSET('Fk Abs3'!$E$7,'Abs3'!C879,0)*0.95*E879-L879),0)</f>
        <v>0</v>
      </c>
      <c r="N879" s="25">
        <f ca="1">ROUND(Anteile!$B$31/'Abs3'!$M$2107*'Abs3'!M879,0)</f>
        <v>0</v>
      </c>
      <c r="O879" s="27"/>
      <c r="P879" s="25">
        <f t="shared" ca="1" si="69"/>
        <v>0</v>
      </c>
    </row>
    <row r="880" spans="1:16" x14ac:dyDescent="0.25">
      <c r="A880" s="9">
        <f>Gmden!A879</f>
        <v>32528</v>
      </c>
      <c r="B880" s="9">
        <f t="shared" si="65"/>
        <v>3</v>
      </c>
      <c r="C880" s="9">
        <f t="shared" si="66"/>
        <v>0</v>
      </c>
      <c r="D880" s="7" t="str">
        <f>Gmden!D879</f>
        <v>Bad Traunstein</v>
      </c>
      <c r="E880" s="8">
        <f>Gmden!E879</f>
        <v>1052</v>
      </c>
      <c r="F880" s="40">
        <f>Gmden!N879</f>
        <v>0</v>
      </c>
      <c r="G880" s="8">
        <f t="shared" si="67"/>
        <v>0</v>
      </c>
      <c r="H880" s="25">
        <f>ROUND(Anteile!$B$29/'Abs3'!$G$2107*'Abs3'!G880,0)</f>
        <v>0</v>
      </c>
      <c r="I880" s="40">
        <f>Gmden!O879</f>
        <v>0</v>
      </c>
      <c r="J880" s="8">
        <f t="shared" si="68"/>
        <v>0</v>
      </c>
      <c r="K880" s="25">
        <f>ROUND(Anteile!$B$30/'Abs3'!$J$2107*'Abs3'!J880,0)</f>
        <v>0</v>
      </c>
      <c r="L880" s="8">
        <f>Gmden!M879</f>
        <v>1013014.6646642117</v>
      </c>
      <c r="M880" s="8">
        <f ca="1">IF(AND(E880&gt;10000,Gmden!J879=500,Gmden!K879=500),MAX(0,OFFSET('Fk Abs3'!$E$7,'Abs3'!C880,0)*0.95*E880-L880),0)</f>
        <v>0</v>
      </c>
      <c r="N880" s="25">
        <f ca="1">ROUND(Anteile!$B$31/'Abs3'!$M$2107*'Abs3'!M880,0)</f>
        <v>0</v>
      </c>
      <c r="O880" s="27"/>
      <c r="P880" s="25">
        <f t="shared" ca="1" si="69"/>
        <v>0</v>
      </c>
    </row>
    <row r="881" spans="1:16" x14ac:dyDescent="0.25">
      <c r="A881" s="9">
        <f>Gmden!A880</f>
        <v>32529</v>
      </c>
      <c r="B881" s="9">
        <f t="shared" si="65"/>
        <v>3</v>
      </c>
      <c r="C881" s="9">
        <f t="shared" si="66"/>
        <v>0</v>
      </c>
      <c r="D881" s="7" t="str">
        <f>Gmden!D880</f>
        <v>Waldhausen</v>
      </c>
      <c r="E881" s="8">
        <f>Gmden!E880</f>
        <v>1274</v>
      </c>
      <c r="F881" s="40">
        <f>Gmden!N880</f>
        <v>0</v>
      </c>
      <c r="G881" s="8">
        <f t="shared" si="67"/>
        <v>0</v>
      </c>
      <c r="H881" s="25">
        <f>ROUND(Anteile!$B$29/'Abs3'!$G$2107*'Abs3'!G881,0)</f>
        <v>0</v>
      </c>
      <c r="I881" s="40">
        <f>Gmden!O880</f>
        <v>0</v>
      </c>
      <c r="J881" s="8">
        <f t="shared" si="68"/>
        <v>0</v>
      </c>
      <c r="K881" s="25">
        <f>ROUND(Anteile!$B$30/'Abs3'!$J$2107*'Abs3'!J881,0)</f>
        <v>0</v>
      </c>
      <c r="L881" s="8">
        <f>Gmden!M880</f>
        <v>1354743.1817804477</v>
      </c>
      <c r="M881" s="8">
        <f ca="1">IF(AND(E881&gt;10000,Gmden!J880=500,Gmden!K880=500),MAX(0,OFFSET('Fk Abs3'!$E$7,'Abs3'!C881,0)*0.95*E881-L881),0)</f>
        <v>0</v>
      </c>
      <c r="N881" s="25">
        <f ca="1">ROUND(Anteile!$B$31/'Abs3'!$M$2107*'Abs3'!M881,0)</f>
        <v>0</v>
      </c>
      <c r="O881" s="27"/>
      <c r="P881" s="25">
        <f t="shared" ca="1" si="69"/>
        <v>0</v>
      </c>
    </row>
    <row r="882" spans="1:16" x14ac:dyDescent="0.25">
      <c r="A882" s="9">
        <f>Gmden!A881</f>
        <v>32530</v>
      </c>
      <c r="B882" s="9">
        <f t="shared" si="65"/>
        <v>3</v>
      </c>
      <c r="C882" s="9">
        <f t="shared" si="66"/>
        <v>1</v>
      </c>
      <c r="D882" s="7" t="str">
        <f>Gmden!D881</f>
        <v>Zwettl-Niederösterreich</v>
      </c>
      <c r="E882" s="8">
        <f>Gmden!E881</f>
        <v>11047</v>
      </c>
      <c r="F882" s="40">
        <f>Gmden!N881</f>
        <v>0</v>
      </c>
      <c r="G882" s="8">
        <f t="shared" si="67"/>
        <v>0</v>
      </c>
      <c r="H882" s="25">
        <f>ROUND(Anteile!$B$29/'Abs3'!$G$2107*'Abs3'!G882,0)</f>
        <v>0</v>
      </c>
      <c r="I882" s="40">
        <f>Gmden!O881</f>
        <v>0</v>
      </c>
      <c r="J882" s="8">
        <f t="shared" si="68"/>
        <v>0</v>
      </c>
      <c r="K882" s="25">
        <f>ROUND(Anteile!$B$30/'Abs3'!$J$2107*'Abs3'!J882,0)</f>
        <v>0</v>
      </c>
      <c r="L882" s="8">
        <f>Gmden!M881</f>
        <v>14798876.373617526</v>
      </c>
      <c r="M882" s="8">
        <f ca="1">IF(AND(E882&gt;10000,Gmden!J881=500,Gmden!K881=500),MAX(0,OFFSET('Fk Abs3'!$E$7,'Abs3'!C882,0)*0.95*E882-L882),0)</f>
        <v>201033.23733138852</v>
      </c>
      <c r="N882" s="25">
        <f ca="1">ROUND(Anteile!$B$31/'Abs3'!$M$2107*'Abs3'!M882,0)</f>
        <v>5771</v>
      </c>
      <c r="O882" s="27"/>
      <c r="P882" s="25">
        <f t="shared" ca="1" si="69"/>
        <v>5771</v>
      </c>
    </row>
    <row r="883" spans="1:16" x14ac:dyDescent="0.25">
      <c r="A883" s="9">
        <f>Gmden!A882</f>
        <v>40101</v>
      </c>
      <c r="B883" s="9">
        <f t="shared" si="65"/>
        <v>4</v>
      </c>
      <c r="C883" s="9">
        <f t="shared" si="66"/>
        <v>3</v>
      </c>
      <c r="D883" s="7" t="str">
        <f>Gmden!D882</f>
        <v>Linz</v>
      </c>
      <c r="E883" s="8">
        <f>Gmden!E882</f>
        <v>197174</v>
      </c>
      <c r="F883" s="40">
        <f>Gmden!N882</f>
        <v>1</v>
      </c>
      <c r="G883" s="8">
        <f t="shared" si="67"/>
        <v>197174</v>
      </c>
      <c r="H883" s="25">
        <f>ROUND(Anteile!$B$29/'Abs3'!$G$2107*'Abs3'!G883,0)</f>
        <v>1512322</v>
      </c>
      <c r="I883" s="40">
        <f>Gmden!O882</f>
        <v>1</v>
      </c>
      <c r="J883" s="8">
        <f t="shared" si="68"/>
        <v>197174</v>
      </c>
      <c r="K883" s="25">
        <f>ROUND(Anteile!$B$30/'Abs3'!$J$2107*'Abs3'!J883,0)</f>
        <v>1007715</v>
      </c>
      <c r="L883" s="8">
        <f>Gmden!M882</f>
        <v>404426864.55955732</v>
      </c>
      <c r="M883" s="8">
        <f ca="1">IF(AND(E883&gt;10000,Gmden!J882=500,Gmden!K882=500),MAX(0,OFFSET('Fk Abs3'!$E$7,'Abs3'!C883,0)*0.95*E883-L883),0)</f>
        <v>0</v>
      </c>
      <c r="N883" s="25">
        <f ca="1">ROUND(Anteile!$B$31/'Abs3'!$M$2107*'Abs3'!M883,0)</f>
        <v>0</v>
      </c>
      <c r="O883" s="27"/>
      <c r="P883" s="25">
        <f t="shared" ca="1" si="69"/>
        <v>2520037</v>
      </c>
    </row>
    <row r="884" spans="1:16" x14ac:dyDescent="0.25">
      <c r="A884" s="9">
        <f>Gmden!A883</f>
        <v>40201</v>
      </c>
      <c r="B884" s="9">
        <f t="shared" si="65"/>
        <v>4</v>
      </c>
      <c r="C884" s="9">
        <f t="shared" si="66"/>
        <v>2</v>
      </c>
      <c r="D884" s="7" t="str">
        <f>Gmden!D883</f>
        <v>Steyr</v>
      </c>
      <c r="E884" s="8">
        <f>Gmden!E883</f>
        <v>38288</v>
      </c>
      <c r="F884" s="40">
        <f>Gmden!N883</f>
        <v>1</v>
      </c>
      <c r="G884" s="8">
        <f t="shared" si="67"/>
        <v>38288</v>
      </c>
      <c r="H884" s="25">
        <f>ROUND(Anteile!$B$29/'Abs3'!$G$2107*'Abs3'!G884,0)</f>
        <v>293669</v>
      </c>
      <c r="I884" s="40">
        <f>Gmden!O883</f>
        <v>0</v>
      </c>
      <c r="J884" s="8">
        <f t="shared" si="68"/>
        <v>0</v>
      </c>
      <c r="K884" s="25">
        <f>ROUND(Anteile!$B$30/'Abs3'!$J$2107*'Abs3'!J884,0)</f>
        <v>0</v>
      </c>
      <c r="L884" s="8">
        <f>Gmden!M883</f>
        <v>71489725.877634466</v>
      </c>
      <c r="M884" s="8">
        <f ca="1">IF(AND(E884&gt;10000,Gmden!J883=500,Gmden!K883=500),MAX(0,OFFSET('Fk Abs3'!$E$7,'Abs3'!C884,0)*0.95*E884-L884),0)</f>
        <v>0</v>
      </c>
      <c r="N884" s="25">
        <f ca="1">ROUND(Anteile!$B$31/'Abs3'!$M$2107*'Abs3'!M884,0)</f>
        <v>0</v>
      </c>
      <c r="O884" s="27"/>
      <c r="P884" s="25">
        <f t="shared" ca="1" si="69"/>
        <v>293669</v>
      </c>
    </row>
    <row r="885" spans="1:16" x14ac:dyDescent="0.25">
      <c r="A885" s="9">
        <f>Gmden!A884</f>
        <v>40301</v>
      </c>
      <c r="B885" s="9">
        <f t="shared" si="65"/>
        <v>4</v>
      </c>
      <c r="C885" s="9">
        <f t="shared" si="66"/>
        <v>3</v>
      </c>
      <c r="D885" s="7" t="str">
        <f>Gmden!D884</f>
        <v>Wels</v>
      </c>
      <c r="E885" s="8">
        <f>Gmden!E884</f>
        <v>59850</v>
      </c>
      <c r="F885" s="40">
        <f>Gmden!N884</f>
        <v>1</v>
      </c>
      <c r="G885" s="8">
        <f t="shared" si="67"/>
        <v>59850</v>
      </c>
      <c r="H885" s="25">
        <f>ROUND(Anteile!$B$29/'Abs3'!$G$2107*'Abs3'!G885,0)</f>
        <v>459049</v>
      </c>
      <c r="I885" s="40">
        <f>Gmden!O884</f>
        <v>0</v>
      </c>
      <c r="J885" s="8">
        <f t="shared" si="68"/>
        <v>0</v>
      </c>
      <c r="K885" s="25">
        <f>ROUND(Anteile!$B$30/'Abs3'!$J$2107*'Abs3'!J885,0)</f>
        <v>0</v>
      </c>
      <c r="L885" s="8">
        <f>Gmden!M884</f>
        <v>118961596.62015741</v>
      </c>
      <c r="M885" s="8">
        <f ca="1">IF(AND(E885&gt;10000,Gmden!J884=500,Gmden!K884=500),MAX(0,OFFSET('Fk Abs3'!$E$7,'Abs3'!C885,0)*0.95*E885-L885),0)</f>
        <v>0</v>
      </c>
      <c r="N885" s="25">
        <f ca="1">ROUND(Anteile!$B$31/'Abs3'!$M$2107*'Abs3'!M885,0)</f>
        <v>0</v>
      </c>
      <c r="O885" s="27"/>
      <c r="P885" s="25">
        <f t="shared" ca="1" si="69"/>
        <v>459049</v>
      </c>
    </row>
    <row r="886" spans="1:16" x14ac:dyDescent="0.25">
      <c r="A886" s="9">
        <f>Gmden!A885</f>
        <v>40401</v>
      </c>
      <c r="B886" s="9">
        <f t="shared" si="65"/>
        <v>4</v>
      </c>
      <c r="C886" s="9">
        <f t="shared" si="66"/>
        <v>0</v>
      </c>
      <c r="D886" s="7" t="str">
        <f>Gmden!D885</f>
        <v>Altheim</v>
      </c>
      <c r="E886" s="8">
        <f>Gmden!E885</f>
        <v>4756</v>
      </c>
      <c r="F886" s="40">
        <f>Gmden!N885</f>
        <v>0</v>
      </c>
      <c r="G886" s="8">
        <f t="shared" si="67"/>
        <v>0</v>
      </c>
      <c r="H886" s="25">
        <f>ROUND(Anteile!$B$29/'Abs3'!$G$2107*'Abs3'!G886,0)</f>
        <v>0</v>
      </c>
      <c r="I886" s="40">
        <f>Gmden!O885</f>
        <v>0</v>
      </c>
      <c r="J886" s="8">
        <f t="shared" si="68"/>
        <v>0</v>
      </c>
      <c r="K886" s="25">
        <f>ROUND(Anteile!$B$30/'Abs3'!$J$2107*'Abs3'!J886,0)</f>
        <v>0</v>
      </c>
      <c r="L886" s="8">
        <f>Gmden!M885</f>
        <v>5509511.1287779156</v>
      </c>
      <c r="M886" s="8">
        <f ca="1">IF(AND(E886&gt;10000,Gmden!J885=500,Gmden!K885=500),MAX(0,OFFSET('Fk Abs3'!$E$7,'Abs3'!C886,0)*0.95*E886-L886),0)</f>
        <v>0</v>
      </c>
      <c r="N886" s="25">
        <f ca="1">ROUND(Anteile!$B$31/'Abs3'!$M$2107*'Abs3'!M886,0)</f>
        <v>0</v>
      </c>
      <c r="O886" s="27"/>
      <c r="P886" s="25">
        <f t="shared" ca="1" si="69"/>
        <v>0</v>
      </c>
    </row>
    <row r="887" spans="1:16" x14ac:dyDescent="0.25">
      <c r="A887" s="9">
        <f>Gmden!A886</f>
        <v>40402</v>
      </c>
      <c r="B887" s="9">
        <f t="shared" si="65"/>
        <v>4</v>
      </c>
      <c r="C887" s="9">
        <f t="shared" si="66"/>
        <v>0</v>
      </c>
      <c r="D887" s="7" t="str">
        <f>Gmden!D886</f>
        <v>Aspach</v>
      </c>
      <c r="E887" s="8">
        <f>Gmden!E886</f>
        <v>2479</v>
      </c>
      <c r="F887" s="40">
        <f>Gmden!N886</f>
        <v>0</v>
      </c>
      <c r="G887" s="8">
        <f t="shared" si="67"/>
        <v>0</v>
      </c>
      <c r="H887" s="25">
        <f>ROUND(Anteile!$B$29/'Abs3'!$G$2107*'Abs3'!G887,0)</f>
        <v>0</v>
      </c>
      <c r="I887" s="40">
        <f>Gmden!O886</f>
        <v>0</v>
      </c>
      <c r="J887" s="8">
        <f t="shared" si="68"/>
        <v>0</v>
      </c>
      <c r="K887" s="25">
        <f>ROUND(Anteile!$B$30/'Abs3'!$J$2107*'Abs3'!J887,0)</f>
        <v>0</v>
      </c>
      <c r="L887" s="8">
        <f>Gmden!M886</f>
        <v>2781203.3531096857</v>
      </c>
      <c r="M887" s="8">
        <f ca="1">IF(AND(E887&gt;10000,Gmden!J886=500,Gmden!K886=500),MAX(0,OFFSET('Fk Abs3'!$E$7,'Abs3'!C887,0)*0.95*E887-L887),0)</f>
        <v>0</v>
      </c>
      <c r="N887" s="25">
        <f ca="1">ROUND(Anteile!$B$31/'Abs3'!$M$2107*'Abs3'!M887,0)</f>
        <v>0</v>
      </c>
      <c r="O887" s="27"/>
      <c r="P887" s="25">
        <f t="shared" ca="1" si="69"/>
        <v>0</v>
      </c>
    </row>
    <row r="888" spans="1:16" x14ac:dyDescent="0.25">
      <c r="A888" s="9">
        <f>Gmden!A887</f>
        <v>40403</v>
      </c>
      <c r="B888" s="9">
        <f t="shared" si="65"/>
        <v>4</v>
      </c>
      <c r="C888" s="9">
        <f t="shared" si="66"/>
        <v>0</v>
      </c>
      <c r="D888" s="7" t="str">
        <f>Gmden!D887</f>
        <v>Auerbach</v>
      </c>
      <c r="E888" s="8">
        <f>Gmden!E887</f>
        <v>552</v>
      </c>
      <c r="F888" s="40">
        <f>Gmden!N887</f>
        <v>0</v>
      </c>
      <c r="G888" s="8">
        <f t="shared" si="67"/>
        <v>0</v>
      </c>
      <c r="H888" s="25">
        <f>ROUND(Anteile!$B$29/'Abs3'!$G$2107*'Abs3'!G888,0)</f>
        <v>0</v>
      </c>
      <c r="I888" s="40">
        <f>Gmden!O887</f>
        <v>0</v>
      </c>
      <c r="J888" s="8">
        <f t="shared" si="68"/>
        <v>0</v>
      </c>
      <c r="K888" s="25">
        <f>ROUND(Anteile!$B$30/'Abs3'!$J$2107*'Abs3'!J888,0)</f>
        <v>0</v>
      </c>
      <c r="L888" s="8">
        <f>Gmden!M887</f>
        <v>515454.30494849948</v>
      </c>
      <c r="M888" s="8">
        <f ca="1">IF(AND(E888&gt;10000,Gmden!J887=500,Gmden!K887=500),MAX(0,OFFSET('Fk Abs3'!$E$7,'Abs3'!C888,0)*0.95*E888-L888),0)</f>
        <v>0</v>
      </c>
      <c r="N888" s="25">
        <f ca="1">ROUND(Anteile!$B$31/'Abs3'!$M$2107*'Abs3'!M888,0)</f>
        <v>0</v>
      </c>
      <c r="O888" s="27"/>
      <c r="P888" s="25">
        <f t="shared" ca="1" si="69"/>
        <v>0</v>
      </c>
    </row>
    <row r="889" spans="1:16" x14ac:dyDescent="0.25">
      <c r="A889" s="9">
        <f>Gmden!A888</f>
        <v>40404</v>
      </c>
      <c r="B889" s="9">
        <f t="shared" si="65"/>
        <v>4</v>
      </c>
      <c r="C889" s="9">
        <f t="shared" si="66"/>
        <v>1</v>
      </c>
      <c r="D889" s="7" t="str">
        <f>Gmden!D888</f>
        <v>Braunau am Inn</v>
      </c>
      <c r="E889" s="8">
        <f>Gmden!E888</f>
        <v>16368</v>
      </c>
      <c r="F889" s="40">
        <f>Gmden!N888</f>
        <v>0</v>
      </c>
      <c r="G889" s="8">
        <f t="shared" si="67"/>
        <v>0</v>
      </c>
      <c r="H889" s="25">
        <f>ROUND(Anteile!$B$29/'Abs3'!$G$2107*'Abs3'!G889,0)</f>
        <v>0</v>
      </c>
      <c r="I889" s="40">
        <f>Gmden!O888</f>
        <v>0</v>
      </c>
      <c r="J889" s="8">
        <f t="shared" si="68"/>
        <v>0</v>
      </c>
      <c r="K889" s="25">
        <f>ROUND(Anteile!$B$30/'Abs3'!$J$2107*'Abs3'!J889,0)</f>
        <v>0</v>
      </c>
      <c r="L889" s="8">
        <f>Gmden!M888</f>
        <v>25871379.175348286</v>
      </c>
      <c r="M889" s="8">
        <f ca="1">IF(AND(E889&gt;10000,Gmden!J888=500,Gmden!K888=500),MAX(0,OFFSET('Fk Abs3'!$E$7,'Abs3'!C889,0)*0.95*E889-L889),0)</f>
        <v>0</v>
      </c>
      <c r="N889" s="25">
        <f ca="1">ROUND(Anteile!$B$31/'Abs3'!$M$2107*'Abs3'!M889,0)</f>
        <v>0</v>
      </c>
      <c r="O889" s="27"/>
      <c r="P889" s="25">
        <f t="shared" ca="1" si="69"/>
        <v>0</v>
      </c>
    </row>
    <row r="890" spans="1:16" x14ac:dyDescent="0.25">
      <c r="A890" s="9">
        <f>Gmden!A889</f>
        <v>40405</v>
      </c>
      <c r="B890" s="9">
        <f t="shared" si="65"/>
        <v>4</v>
      </c>
      <c r="C890" s="9">
        <f t="shared" si="66"/>
        <v>0</v>
      </c>
      <c r="D890" s="7" t="str">
        <f>Gmden!D889</f>
        <v>Burgkirchen</v>
      </c>
      <c r="E890" s="8">
        <f>Gmden!E889</f>
        <v>2574</v>
      </c>
      <c r="F890" s="40">
        <f>Gmden!N889</f>
        <v>0</v>
      </c>
      <c r="G890" s="8">
        <f t="shared" si="67"/>
        <v>0</v>
      </c>
      <c r="H890" s="25">
        <f>ROUND(Anteile!$B$29/'Abs3'!$G$2107*'Abs3'!G890,0)</f>
        <v>0</v>
      </c>
      <c r="I890" s="40">
        <f>Gmden!O889</f>
        <v>0</v>
      </c>
      <c r="J890" s="8">
        <f t="shared" si="68"/>
        <v>0</v>
      </c>
      <c r="K890" s="25">
        <f>ROUND(Anteile!$B$30/'Abs3'!$J$2107*'Abs3'!J890,0)</f>
        <v>0</v>
      </c>
      <c r="L890" s="8">
        <f>Gmden!M889</f>
        <v>2586950.2108719461</v>
      </c>
      <c r="M890" s="8">
        <f ca="1">IF(AND(E890&gt;10000,Gmden!J889=500,Gmden!K889=500),MAX(0,OFFSET('Fk Abs3'!$E$7,'Abs3'!C890,0)*0.95*E890-L890),0)</f>
        <v>0</v>
      </c>
      <c r="N890" s="25">
        <f ca="1">ROUND(Anteile!$B$31/'Abs3'!$M$2107*'Abs3'!M890,0)</f>
        <v>0</v>
      </c>
      <c r="O890" s="27"/>
      <c r="P890" s="25">
        <f t="shared" ca="1" si="69"/>
        <v>0</v>
      </c>
    </row>
    <row r="891" spans="1:16" x14ac:dyDescent="0.25">
      <c r="A891" s="9">
        <f>Gmden!A890</f>
        <v>40406</v>
      </c>
      <c r="B891" s="9">
        <f t="shared" si="65"/>
        <v>4</v>
      </c>
      <c r="C891" s="9">
        <f t="shared" si="66"/>
        <v>0</v>
      </c>
      <c r="D891" s="7" t="str">
        <f>Gmden!D890</f>
        <v>Eggelsberg</v>
      </c>
      <c r="E891" s="8">
        <f>Gmden!E890</f>
        <v>2295</v>
      </c>
      <c r="F891" s="40">
        <f>Gmden!N890</f>
        <v>0</v>
      </c>
      <c r="G891" s="8">
        <f t="shared" si="67"/>
        <v>0</v>
      </c>
      <c r="H891" s="25">
        <f>ROUND(Anteile!$B$29/'Abs3'!$G$2107*'Abs3'!G891,0)</f>
        <v>0</v>
      </c>
      <c r="I891" s="40">
        <f>Gmden!O890</f>
        <v>0</v>
      </c>
      <c r="J891" s="8">
        <f t="shared" si="68"/>
        <v>0</v>
      </c>
      <c r="K891" s="25">
        <f>ROUND(Anteile!$B$30/'Abs3'!$J$2107*'Abs3'!J891,0)</f>
        <v>0</v>
      </c>
      <c r="L891" s="8">
        <f>Gmden!M890</f>
        <v>4979428.1739086956</v>
      </c>
      <c r="M891" s="8">
        <f ca="1">IF(AND(E891&gt;10000,Gmden!J890=500,Gmden!K890=500),MAX(0,OFFSET('Fk Abs3'!$E$7,'Abs3'!C891,0)*0.95*E891-L891),0)</f>
        <v>0</v>
      </c>
      <c r="N891" s="25">
        <f ca="1">ROUND(Anteile!$B$31/'Abs3'!$M$2107*'Abs3'!M891,0)</f>
        <v>0</v>
      </c>
      <c r="O891" s="27"/>
      <c r="P891" s="25">
        <f t="shared" ca="1" si="69"/>
        <v>0</v>
      </c>
    </row>
    <row r="892" spans="1:16" x14ac:dyDescent="0.25">
      <c r="A892" s="9">
        <f>Gmden!A891</f>
        <v>40407</v>
      </c>
      <c r="B892" s="9">
        <f t="shared" si="65"/>
        <v>4</v>
      </c>
      <c r="C892" s="9">
        <f t="shared" si="66"/>
        <v>0</v>
      </c>
      <c r="D892" s="7" t="str">
        <f>Gmden!D891</f>
        <v>Feldkirchen bei Mattighofen</v>
      </c>
      <c r="E892" s="8">
        <f>Gmden!E891</f>
        <v>1910</v>
      </c>
      <c r="F892" s="40">
        <f>Gmden!N891</f>
        <v>0</v>
      </c>
      <c r="G892" s="8">
        <f t="shared" si="67"/>
        <v>0</v>
      </c>
      <c r="H892" s="25">
        <f>ROUND(Anteile!$B$29/'Abs3'!$G$2107*'Abs3'!G892,0)</f>
        <v>0</v>
      </c>
      <c r="I892" s="40">
        <f>Gmden!O891</f>
        <v>0</v>
      </c>
      <c r="J892" s="8">
        <f t="shared" si="68"/>
        <v>0</v>
      </c>
      <c r="K892" s="25">
        <f>ROUND(Anteile!$B$30/'Abs3'!$J$2107*'Abs3'!J892,0)</f>
        <v>0</v>
      </c>
      <c r="L892" s="8">
        <f>Gmden!M891</f>
        <v>1900712.9123825897</v>
      </c>
      <c r="M892" s="8">
        <f ca="1">IF(AND(E892&gt;10000,Gmden!J891=500,Gmden!K891=500),MAX(0,OFFSET('Fk Abs3'!$E$7,'Abs3'!C892,0)*0.95*E892-L892),0)</f>
        <v>0</v>
      </c>
      <c r="N892" s="25">
        <f ca="1">ROUND(Anteile!$B$31/'Abs3'!$M$2107*'Abs3'!M892,0)</f>
        <v>0</v>
      </c>
      <c r="O892" s="27"/>
      <c r="P892" s="25">
        <f t="shared" ca="1" si="69"/>
        <v>0</v>
      </c>
    </row>
    <row r="893" spans="1:16" x14ac:dyDescent="0.25">
      <c r="A893" s="9">
        <f>Gmden!A892</f>
        <v>40408</v>
      </c>
      <c r="B893" s="9">
        <f t="shared" si="65"/>
        <v>4</v>
      </c>
      <c r="C893" s="9">
        <f t="shared" si="66"/>
        <v>0</v>
      </c>
      <c r="D893" s="7" t="str">
        <f>Gmden!D892</f>
        <v>Franking</v>
      </c>
      <c r="E893" s="8">
        <f>Gmden!E892</f>
        <v>944</v>
      </c>
      <c r="F893" s="40">
        <f>Gmden!N892</f>
        <v>0</v>
      </c>
      <c r="G893" s="8">
        <f t="shared" si="67"/>
        <v>0</v>
      </c>
      <c r="H893" s="25">
        <f>ROUND(Anteile!$B$29/'Abs3'!$G$2107*'Abs3'!G893,0)</f>
        <v>0</v>
      </c>
      <c r="I893" s="40">
        <f>Gmden!O892</f>
        <v>0</v>
      </c>
      <c r="J893" s="8">
        <f t="shared" si="68"/>
        <v>0</v>
      </c>
      <c r="K893" s="25">
        <f>ROUND(Anteile!$B$30/'Abs3'!$J$2107*'Abs3'!J893,0)</f>
        <v>0</v>
      </c>
      <c r="L893" s="8">
        <f>Gmden!M892</f>
        <v>1097529.7760546443</v>
      </c>
      <c r="M893" s="8">
        <f ca="1">IF(AND(E893&gt;10000,Gmden!J892=500,Gmden!K892=500),MAX(0,OFFSET('Fk Abs3'!$E$7,'Abs3'!C893,0)*0.95*E893-L893),0)</f>
        <v>0</v>
      </c>
      <c r="N893" s="25">
        <f ca="1">ROUND(Anteile!$B$31/'Abs3'!$M$2107*'Abs3'!M893,0)</f>
        <v>0</v>
      </c>
      <c r="O893" s="27"/>
      <c r="P893" s="25">
        <f t="shared" ca="1" si="69"/>
        <v>0</v>
      </c>
    </row>
    <row r="894" spans="1:16" x14ac:dyDescent="0.25">
      <c r="A894" s="9">
        <f>Gmden!A893</f>
        <v>40409</v>
      </c>
      <c r="B894" s="9">
        <f t="shared" si="65"/>
        <v>4</v>
      </c>
      <c r="C894" s="9">
        <f t="shared" si="66"/>
        <v>0</v>
      </c>
      <c r="D894" s="7" t="str">
        <f>Gmden!D893</f>
        <v>Geretsberg</v>
      </c>
      <c r="E894" s="8">
        <f>Gmden!E893</f>
        <v>1125</v>
      </c>
      <c r="F894" s="40">
        <f>Gmden!N893</f>
        <v>0</v>
      </c>
      <c r="G894" s="8">
        <f t="shared" si="67"/>
        <v>0</v>
      </c>
      <c r="H894" s="25">
        <f>ROUND(Anteile!$B$29/'Abs3'!$G$2107*'Abs3'!G894,0)</f>
        <v>0</v>
      </c>
      <c r="I894" s="40">
        <f>Gmden!O893</f>
        <v>0</v>
      </c>
      <c r="J894" s="8">
        <f t="shared" si="68"/>
        <v>0</v>
      </c>
      <c r="K894" s="25">
        <f>ROUND(Anteile!$B$30/'Abs3'!$J$2107*'Abs3'!J894,0)</f>
        <v>0</v>
      </c>
      <c r="L894" s="8">
        <f>Gmden!M893</f>
        <v>1493473.132764291</v>
      </c>
      <c r="M894" s="8">
        <f ca="1">IF(AND(E894&gt;10000,Gmden!J893=500,Gmden!K893=500),MAX(0,OFFSET('Fk Abs3'!$E$7,'Abs3'!C894,0)*0.95*E894-L894),0)</f>
        <v>0</v>
      </c>
      <c r="N894" s="25">
        <f ca="1">ROUND(Anteile!$B$31/'Abs3'!$M$2107*'Abs3'!M894,0)</f>
        <v>0</v>
      </c>
      <c r="O894" s="27"/>
      <c r="P894" s="25">
        <f t="shared" ca="1" si="69"/>
        <v>0</v>
      </c>
    </row>
    <row r="895" spans="1:16" x14ac:dyDescent="0.25">
      <c r="A895" s="9">
        <f>Gmden!A894</f>
        <v>40410</v>
      </c>
      <c r="B895" s="9">
        <f t="shared" si="65"/>
        <v>4</v>
      </c>
      <c r="C895" s="9">
        <f t="shared" si="66"/>
        <v>0</v>
      </c>
      <c r="D895" s="7" t="str">
        <f>Gmden!D894</f>
        <v>Gilgenberg am Weilhart</v>
      </c>
      <c r="E895" s="8">
        <f>Gmden!E894</f>
        <v>1297</v>
      </c>
      <c r="F895" s="40">
        <f>Gmden!N894</f>
        <v>0</v>
      </c>
      <c r="G895" s="8">
        <f t="shared" si="67"/>
        <v>0</v>
      </c>
      <c r="H895" s="25">
        <f>ROUND(Anteile!$B$29/'Abs3'!$G$2107*'Abs3'!G895,0)</f>
        <v>0</v>
      </c>
      <c r="I895" s="40">
        <f>Gmden!O894</f>
        <v>0</v>
      </c>
      <c r="J895" s="8">
        <f t="shared" si="68"/>
        <v>0</v>
      </c>
      <c r="K895" s="25">
        <f>ROUND(Anteile!$B$30/'Abs3'!$J$2107*'Abs3'!J895,0)</f>
        <v>0</v>
      </c>
      <c r="L895" s="8">
        <f>Gmden!M894</f>
        <v>1278028.3834356994</v>
      </c>
      <c r="M895" s="8">
        <f ca="1">IF(AND(E895&gt;10000,Gmden!J894=500,Gmden!K894=500),MAX(0,OFFSET('Fk Abs3'!$E$7,'Abs3'!C895,0)*0.95*E895-L895),0)</f>
        <v>0</v>
      </c>
      <c r="N895" s="25">
        <f ca="1">ROUND(Anteile!$B$31/'Abs3'!$M$2107*'Abs3'!M895,0)</f>
        <v>0</v>
      </c>
      <c r="O895" s="27"/>
      <c r="P895" s="25">
        <f t="shared" ca="1" si="69"/>
        <v>0</v>
      </c>
    </row>
    <row r="896" spans="1:16" x14ac:dyDescent="0.25">
      <c r="A896" s="9">
        <f>Gmden!A895</f>
        <v>40411</v>
      </c>
      <c r="B896" s="9">
        <f t="shared" si="65"/>
        <v>4</v>
      </c>
      <c r="C896" s="9">
        <f t="shared" si="66"/>
        <v>0</v>
      </c>
      <c r="D896" s="7" t="str">
        <f>Gmden!D895</f>
        <v>Haigermoos</v>
      </c>
      <c r="E896" s="8">
        <f>Gmden!E895</f>
        <v>586</v>
      </c>
      <c r="F896" s="40">
        <f>Gmden!N895</f>
        <v>0</v>
      </c>
      <c r="G896" s="8">
        <f t="shared" si="67"/>
        <v>0</v>
      </c>
      <c r="H896" s="25">
        <f>ROUND(Anteile!$B$29/'Abs3'!$G$2107*'Abs3'!G896,0)</f>
        <v>0</v>
      </c>
      <c r="I896" s="40">
        <f>Gmden!O895</f>
        <v>0</v>
      </c>
      <c r="J896" s="8">
        <f t="shared" si="68"/>
        <v>0</v>
      </c>
      <c r="K896" s="25">
        <f>ROUND(Anteile!$B$30/'Abs3'!$J$2107*'Abs3'!J896,0)</f>
        <v>0</v>
      </c>
      <c r="L896" s="8">
        <f>Gmden!M895</f>
        <v>504158.38941003464</v>
      </c>
      <c r="M896" s="8">
        <f ca="1">IF(AND(E896&gt;10000,Gmden!J895=500,Gmden!K895=500),MAX(0,OFFSET('Fk Abs3'!$E$7,'Abs3'!C896,0)*0.95*E896-L896),0)</f>
        <v>0</v>
      </c>
      <c r="N896" s="25">
        <f ca="1">ROUND(Anteile!$B$31/'Abs3'!$M$2107*'Abs3'!M896,0)</f>
        <v>0</v>
      </c>
      <c r="O896" s="27"/>
      <c r="P896" s="25">
        <f t="shared" ca="1" si="69"/>
        <v>0</v>
      </c>
    </row>
    <row r="897" spans="1:16" x14ac:dyDescent="0.25">
      <c r="A897" s="9">
        <f>Gmden!A896</f>
        <v>40412</v>
      </c>
      <c r="B897" s="9">
        <f t="shared" si="65"/>
        <v>4</v>
      </c>
      <c r="C897" s="9">
        <f t="shared" si="66"/>
        <v>0</v>
      </c>
      <c r="D897" s="7" t="str">
        <f>Gmden!D896</f>
        <v>Handenberg</v>
      </c>
      <c r="E897" s="8">
        <f>Gmden!E896</f>
        <v>1319</v>
      </c>
      <c r="F897" s="40">
        <f>Gmden!N896</f>
        <v>0</v>
      </c>
      <c r="G897" s="8">
        <f t="shared" si="67"/>
        <v>0</v>
      </c>
      <c r="H897" s="25">
        <f>ROUND(Anteile!$B$29/'Abs3'!$G$2107*'Abs3'!G897,0)</f>
        <v>0</v>
      </c>
      <c r="I897" s="40">
        <f>Gmden!O896</f>
        <v>0</v>
      </c>
      <c r="J897" s="8">
        <f t="shared" si="68"/>
        <v>0</v>
      </c>
      <c r="K897" s="25">
        <f>ROUND(Anteile!$B$30/'Abs3'!$J$2107*'Abs3'!J897,0)</f>
        <v>0</v>
      </c>
      <c r="L897" s="8">
        <f>Gmden!M896</f>
        <v>1275244.74699922</v>
      </c>
      <c r="M897" s="8">
        <f ca="1">IF(AND(E897&gt;10000,Gmden!J896=500,Gmden!K896=500),MAX(0,OFFSET('Fk Abs3'!$E$7,'Abs3'!C897,0)*0.95*E897-L897),0)</f>
        <v>0</v>
      </c>
      <c r="N897" s="25">
        <f ca="1">ROUND(Anteile!$B$31/'Abs3'!$M$2107*'Abs3'!M897,0)</f>
        <v>0</v>
      </c>
      <c r="O897" s="27"/>
      <c r="P897" s="25">
        <f t="shared" ca="1" si="69"/>
        <v>0</v>
      </c>
    </row>
    <row r="898" spans="1:16" x14ac:dyDescent="0.25">
      <c r="A898" s="9">
        <f>Gmden!A897</f>
        <v>40413</v>
      </c>
      <c r="B898" s="9">
        <f t="shared" si="65"/>
        <v>4</v>
      </c>
      <c r="C898" s="9">
        <f t="shared" si="66"/>
        <v>0</v>
      </c>
      <c r="D898" s="7" t="str">
        <f>Gmden!D897</f>
        <v>Helpfau-Uttendorf</v>
      </c>
      <c r="E898" s="8">
        <f>Gmden!E897</f>
        <v>3413</v>
      </c>
      <c r="F898" s="40">
        <f>Gmden!N897</f>
        <v>0</v>
      </c>
      <c r="G898" s="8">
        <f t="shared" si="67"/>
        <v>0</v>
      </c>
      <c r="H898" s="25">
        <f>ROUND(Anteile!$B$29/'Abs3'!$G$2107*'Abs3'!G898,0)</f>
        <v>0</v>
      </c>
      <c r="I898" s="40">
        <f>Gmden!O897</f>
        <v>0</v>
      </c>
      <c r="J898" s="8">
        <f t="shared" si="68"/>
        <v>0</v>
      </c>
      <c r="K898" s="25">
        <f>ROUND(Anteile!$B$30/'Abs3'!$J$2107*'Abs3'!J898,0)</f>
        <v>0</v>
      </c>
      <c r="L898" s="8">
        <f>Gmden!M897</f>
        <v>3634512.1063906504</v>
      </c>
      <c r="M898" s="8">
        <f ca="1">IF(AND(E898&gt;10000,Gmden!J897=500,Gmden!K897=500),MAX(0,OFFSET('Fk Abs3'!$E$7,'Abs3'!C898,0)*0.95*E898-L898),0)</f>
        <v>0</v>
      </c>
      <c r="N898" s="25">
        <f ca="1">ROUND(Anteile!$B$31/'Abs3'!$M$2107*'Abs3'!M898,0)</f>
        <v>0</v>
      </c>
      <c r="O898" s="27"/>
      <c r="P898" s="25">
        <f t="shared" ca="1" si="69"/>
        <v>0</v>
      </c>
    </row>
    <row r="899" spans="1:16" x14ac:dyDescent="0.25">
      <c r="A899" s="9">
        <f>Gmden!A898</f>
        <v>40414</v>
      </c>
      <c r="B899" s="9">
        <f t="shared" si="65"/>
        <v>4</v>
      </c>
      <c r="C899" s="9">
        <f t="shared" si="66"/>
        <v>0</v>
      </c>
      <c r="D899" s="7" t="str">
        <f>Gmden!D898</f>
        <v>Hochburg-Ach</v>
      </c>
      <c r="E899" s="8">
        <f>Gmden!E898</f>
        <v>3135</v>
      </c>
      <c r="F899" s="40">
        <f>Gmden!N898</f>
        <v>0</v>
      </c>
      <c r="G899" s="8">
        <f t="shared" si="67"/>
        <v>0</v>
      </c>
      <c r="H899" s="25">
        <f>ROUND(Anteile!$B$29/'Abs3'!$G$2107*'Abs3'!G899,0)</f>
        <v>0</v>
      </c>
      <c r="I899" s="40">
        <f>Gmden!O898</f>
        <v>0</v>
      </c>
      <c r="J899" s="8">
        <f t="shared" si="68"/>
        <v>0</v>
      </c>
      <c r="K899" s="25">
        <f>ROUND(Anteile!$B$30/'Abs3'!$J$2107*'Abs3'!J899,0)</f>
        <v>0</v>
      </c>
      <c r="L899" s="8">
        <f>Gmden!M898</f>
        <v>2965128.3347462094</v>
      </c>
      <c r="M899" s="8">
        <f ca="1">IF(AND(E899&gt;10000,Gmden!J898=500,Gmden!K898=500),MAX(0,OFFSET('Fk Abs3'!$E$7,'Abs3'!C899,0)*0.95*E899-L899),0)</f>
        <v>0</v>
      </c>
      <c r="N899" s="25">
        <f ca="1">ROUND(Anteile!$B$31/'Abs3'!$M$2107*'Abs3'!M899,0)</f>
        <v>0</v>
      </c>
      <c r="O899" s="27"/>
      <c r="P899" s="25">
        <f t="shared" ca="1" si="69"/>
        <v>0</v>
      </c>
    </row>
    <row r="900" spans="1:16" x14ac:dyDescent="0.25">
      <c r="A900" s="9">
        <f>Gmden!A899</f>
        <v>40415</v>
      </c>
      <c r="B900" s="9">
        <f t="shared" si="65"/>
        <v>4</v>
      </c>
      <c r="C900" s="9">
        <f t="shared" si="66"/>
        <v>0</v>
      </c>
      <c r="D900" s="7" t="str">
        <f>Gmden!D899</f>
        <v>Höhnhart</v>
      </c>
      <c r="E900" s="8">
        <f>Gmden!E899</f>
        <v>1412</v>
      </c>
      <c r="F900" s="40">
        <f>Gmden!N899</f>
        <v>0</v>
      </c>
      <c r="G900" s="8">
        <f t="shared" si="67"/>
        <v>0</v>
      </c>
      <c r="H900" s="25">
        <f>ROUND(Anteile!$B$29/'Abs3'!$G$2107*'Abs3'!G900,0)</f>
        <v>0</v>
      </c>
      <c r="I900" s="40">
        <f>Gmden!O899</f>
        <v>0</v>
      </c>
      <c r="J900" s="8">
        <f t="shared" si="68"/>
        <v>0</v>
      </c>
      <c r="K900" s="25">
        <f>ROUND(Anteile!$B$30/'Abs3'!$J$2107*'Abs3'!J900,0)</f>
        <v>0</v>
      </c>
      <c r="L900" s="8">
        <f>Gmden!M899</f>
        <v>1564686.0072364337</v>
      </c>
      <c r="M900" s="8">
        <f ca="1">IF(AND(E900&gt;10000,Gmden!J899=500,Gmden!K899=500),MAX(0,OFFSET('Fk Abs3'!$E$7,'Abs3'!C900,0)*0.95*E900-L900),0)</f>
        <v>0</v>
      </c>
      <c r="N900" s="25">
        <f ca="1">ROUND(Anteile!$B$31/'Abs3'!$M$2107*'Abs3'!M900,0)</f>
        <v>0</v>
      </c>
      <c r="O900" s="27"/>
      <c r="P900" s="25">
        <f t="shared" ca="1" si="69"/>
        <v>0</v>
      </c>
    </row>
    <row r="901" spans="1:16" x14ac:dyDescent="0.25">
      <c r="A901" s="9">
        <f>Gmden!A900</f>
        <v>40416</v>
      </c>
      <c r="B901" s="9">
        <f t="shared" si="65"/>
        <v>4</v>
      </c>
      <c r="C901" s="9">
        <f t="shared" si="66"/>
        <v>0</v>
      </c>
      <c r="D901" s="7" t="str">
        <f>Gmden!D900</f>
        <v>Jeging</v>
      </c>
      <c r="E901" s="8">
        <f>Gmden!E900</f>
        <v>699</v>
      </c>
      <c r="F901" s="40">
        <f>Gmden!N900</f>
        <v>0</v>
      </c>
      <c r="G901" s="8">
        <f t="shared" si="67"/>
        <v>0</v>
      </c>
      <c r="H901" s="25">
        <f>ROUND(Anteile!$B$29/'Abs3'!$G$2107*'Abs3'!G901,0)</f>
        <v>0</v>
      </c>
      <c r="I901" s="40">
        <f>Gmden!O900</f>
        <v>0</v>
      </c>
      <c r="J901" s="8">
        <f t="shared" si="68"/>
        <v>0</v>
      </c>
      <c r="K901" s="25">
        <f>ROUND(Anteile!$B$30/'Abs3'!$J$2107*'Abs3'!J901,0)</f>
        <v>0</v>
      </c>
      <c r="L901" s="8">
        <f>Gmden!M900</f>
        <v>773408.6409115491</v>
      </c>
      <c r="M901" s="8">
        <f ca="1">IF(AND(E901&gt;10000,Gmden!J900=500,Gmden!K900=500),MAX(0,OFFSET('Fk Abs3'!$E$7,'Abs3'!C901,0)*0.95*E901-L901),0)</f>
        <v>0</v>
      </c>
      <c r="N901" s="25">
        <f ca="1">ROUND(Anteile!$B$31/'Abs3'!$M$2107*'Abs3'!M901,0)</f>
        <v>0</v>
      </c>
      <c r="O901" s="27"/>
      <c r="P901" s="25">
        <f t="shared" ca="1" si="69"/>
        <v>0</v>
      </c>
    </row>
    <row r="902" spans="1:16" x14ac:dyDescent="0.25">
      <c r="A902" s="9">
        <f>Gmden!A901</f>
        <v>40417</v>
      </c>
      <c r="B902" s="9">
        <f t="shared" si="65"/>
        <v>4</v>
      </c>
      <c r="C902" s="9">
        <f t="shared" si="66"/>
        <v>0</v>
      </c>
      <c r="D902" s="7" t="str">
        <f>Gmden!D901</f>
        <v>Kirchberg bei Mattighofen</v>
      </c>
      <c r="E902" s="8">
        <f>Gmden!E901</f>
        <v>1145</v>
      </c>
      <c r="F902" s="40">
        <f>Gmden!N901</f>
        <v>0</v>
      </c>
      <c r="G902" s="8">
        <f t="shared" si="67"/>
        <v>0</v>
      </c>
      <c r="H902" s="25">
        <f>ROUND(Anteile!$B$29/'Abs3'!$G$2107*'Abs3'!G902,0)</f>
        <v>0</v>
      </c>
      <c r="I902" s="40">
        <f>Gmden!O901</f>
        <v>0</v>
      </c>
      <c r="J902" s="8">
        <f t="shared" si="68"/>
        <v>0</v>
      </c>
      <c r="K902" s="25">
        <f>ROUND(Anteile!$B$30/'Abs3'!$J$2107*'Abs3'!J902,0)</f>
        <v>0</v>
      </c>
      <c r="L902" s="8">
        <f>Gmden!M901</f>
        <v>1043533.1228386906</v>
      </c>
      <c r="M902" s="8">
        <f ca="1">IF(AND(E902&gt;10000,Gmden!J901=500,Gmden!K901=500),MAX(0,OFFSET('Fk Abs3'!$E$7,'Abs3'!C902,0)*0.95*E902-L902),0)</f>
        <v>0</v>
      </c>
      <c r="N902" s="25">
        <f ca="1">ROUND(Anteile!$B$31/'Abs3'!$M$2107*'Abs3'!M902,0)</f>
        <v>0</v>
      </c>
      <c r="O902" s="27"/>
      <c r="P902" s="25">
        <f t="shared" ca="1" si="69"/>
        <v>0</v>
      </c>
    </row>
    <row r="903" spans="1:16" x14ac:dyDescent="0.25">
      <c r="A903" s="9">
        <f>Gmden!A902</f>
        <v>40418</v>
      </c>
      <c r="B903" s="9">
        <f t="shared" si="65"/>
        <v>4</v>
      </c>
      <c r="C903" s="9">
        <f t="shared" si="66"/>
        <v>0</v>
      </c>
      <c r="D903" s="7" t="str">
        <f>Gmden!D902</f>
        <v>Lengau</v>
      </c>
      <c r="E903" s="8">
        <f>Gmden!E902</f>
        <v>4490</v>
      </c>
      <c r="F903" s="40">
        <f>Gmden!N902</f>
        <v>0</v>
      </c>
      <c r="G903" s="8">
        <f t="shared" si="67"/>
        <v>0</v>
      </c>
      <c r="H903" s="25">
        <f>ROUND(Anteile!$B$29/'Abs3'!$G$2107*'Abs3'!G903,0)</f>
        <v>0</v>
      </c>
      <c r="I903" s="40">
        <f>Gmden!O902</f>
        <v>0</v>
      </c>
      <c r="J903" s="8">
        <f t="shared" si="68"/>
        <v>0</v>
      </c>
      <c r="K903" s="25">
        <f>ROUND(Anteile!$B$30/'Abs3'!$J$2107*'Abs3'!J903,0)</f>
        <v>0</v>
      </c>
      <c r="L903" s="8">
        <f>Gmden!M902</f>
        <v>5646258.3050090848</v>
      </c>
      <c r="M903" s="8">
        <f ca="1">IF(AND(E903&gt;10000,Gmden!J902=500,Gmden!K902=500),MAX(0,OFFSET('Fk Abs3'!$E$7,'Abs3'!C903,0)*0.95*E903-L903),0)</f>
        <v>0</v>
      </c>
      <c r="N903" s="25">
        <f ca="1">ROUND(Anteile!$B$31/'Abs3'!$M$2107*'Abs3'!M903,0)</f>
        <v>0</v>
      </c>
      <c r="O903" s="27"/>
      <c r="P903" s="25">
        <f t="shared" ca="1" si="69"/>
        <v>0</v>
      </c>
    </row>
    <row r="904" spans="1:16" x14ac:dyDescent="0.25">
      <c r="A904" s="9">
        <f>Gmden!A903</f>
        <v>40419</v>
      </c>
      <c r="B904" s="9">
        <f t="shared" ref="B904:B967" si="70">INT(A904/10000)</f>
        <v>4</v>
      </c>
      <c r="C904" s="9">
        <f t="shared" ref="C904:C967" si="71">IF(E904&lt;=10000,0,IF(E904&lt;=20000,1,IF(E904&lt;=50000,2,3)))</f>
        <v>0</v>
      </c>
      <c r="D904" s="7" t="str">
        <f>Gmden!D903</f>
        <v>Lochen am See</v>
      </c>
      <c r="E904" s="8">
        <f>Gmden!E903</f>
        <v>2604</v>
      </c>
      <c r="F904" s="40">
        <f>Gmden!N903</f>
        <v>0</v>
      </c>
      <c r="G904" s="8">
        <f t="shared" ref="G904:G967" si="72">IF(AND(E904&gt;$G$5,F904=1),E904,0)</f>
        <v>0</v>
      </c>
      <c r="H904" s="25">
        <f>ROUND(Anteile!$B$29/'Abs3'!$G$2107*'Abs3'!G904,0)</f>
        <v>0</v>
      </c>
      <c r="I904" s="40">
        <f>Gmden!O903</f>
        <v>0</v>
      </c>
      <c r="J904" s="8">
        <f t="shared" ref="J904:J967" si="73">IF(I904=1,E904,0)</f>
        <v>0</v>
      </c>
      <c r="K904" s="25">
        <f>ROUND(Anteile!$B$30/'Abs3'!$J$2107*'Abs3'!J904,0)</f>
        <v>0</v>
      </c>
      <c r="L904" s="8">
        <f>Gmden!M903</f>
        <v>2592037.8134867577</v>
      </c>
      <c r="M904" s="8">
        <f ca="1">IF(AND(E904&gt;10000,Gmden!J903=500,Gmden!K903=500),MAX(0,OFFSET('Fk Abs3'!$E$7,'Abs3'!C904,0)*0.95*E904-L904),0)</f>
        <v>0</v>
      </c>
      <c r="N904" s="25">
        <f ca="1">ROUND(Anteile!$B$31/'Abs3'!$M$2107*'Abs3'!M904,0)</f>
        <v>0</v>
      </c>
      <c r="O904" s="27"/>
      <c r="P904" s="25">
        <f t="shared" ref="P904:P967" ca="1" si="74">H904+K904+N904+O904</f>
        <v>0</v>
      </c>
    </row>
    <row r="905" spans="1:16" x14ac:dyDescent="0.25">
      <c r="A905" s="9">
        <f>Gmden!A904</f>
        <v>40420</v>
      </c>
      <c r="B905" s="9">
        <f t="shared" si="70"/>
        <v>4</v>
      </c>
      <c r="C905" s="9">
        <f t="shared" si="71"/>
        <v>0</v>
      </c>
      <c r="D905" s="7" t="str">
        <f>Gmden!D904</f>
        <v>Maria Schmolln</v>
      </c>
      <c r="E905" s="8">
        <f>Gmden!E904</f>
        <v>1396</v>
      </c>
      <c r="F905" s="40">
        <f>Gmden!N904</f>
        <v>0</v>
      </c>
      <c r="G905" s="8">
        <f t="shared" si="72"/>
        <v>0</v>
      </c>
      <c r="H905" s="25">
        <f>ROUND(Anteile!$B$29/'Abs3'!$G$2107*'Abs3'!G905,0)</f>
        <v>0</v>
      </c>
      <c r="I905" s="40">
        <f>Gmden!O904</f>
        <v>0</v>
      </c>
      <c r="J905" s="8">
        <f t="shared" si="73"/>
        <v>0</v>
      </c>
      <c r="K905" s="25">
        <f>ROUND(Anteile!$B$30/'Abs3'!$J$2107*'Abs3'!J905,0)</f>
        <v>0</v>
      </c>
      <c r="L905" s="8">
        <f>Gmden!M904</f>
        <v>1353552.8276624172</v>
      </c>
      <c r="M905" s="8">
        <f ca="1">IF(AND(E905&gt;10000,Gmden!J904=500,Gmden!K904=500),MAX(0,OFFSET('Fk Abs3'!$E$7,'Abs3'!C905,0)*0.95*E905-L905),0)</f>
        <v>0</v>
      </c>
      <c r="N905" s="25">
        <f ca="1">ROUND(Anteile!$B$31/'Abs3'!$M$2107*'Abs3'!M905,0)</f>
        <v>0</v>
      </c>
      <c r="O905" s="27"/>
      <c r="P905" s="25">
        <f t="shared" ca="1" si="74"/>
        <v>0</v>
      </c>
    </row>
    <row r="906" spans="1:16" x14ac:dyDescent="0.25">
      <c r="A906" s="9">
        <f>Gmden!A905</f>
        <v>40421</v>
      </c>
      <c r="B906" s="9">
        <f t="shared" si="70"/>
        <v>4</v>
      </c>
      <c r="C906" s="9">
        <f t="shared" si="71"/>
        <v>0</v>
      </c>
      <c r="D906" s="7" t="str">
        <f>Gmden!D905</f>
        <v>Mattighofen</v>
      </c>
      <c r="E906" s="8">
        <f>Gmden!E905</f>
        <v>5963</v>
      </c>
      <c r="F906" s="40">
        <f>Gmden!N905</f>
        <v>0</v>
      </c>
      <c r="G906" s="8">
        <f t="shared" si="72"/>
        <v>0</v>
      </c>
      <c r="H906" s="25">
        <f>ROUND(Anteile!$B$29/'Abs3'!$G$2107*'Abs3'!G906,0)</f>
        <v>0</v>
      </c>
      <c r="I906" s="40">
        <f>Gmden!O905</f>
        <v>0</v>
      </c>
      <c r="J906" s="8">
        <f t="shared" si="73"/>
        <v>0</v>
      </c>
      <c r="K906" s="25">
        <f>ROUND(Anteile!$B$30/'Abs3'!$J$2107*'Abs3'!J906,0)</f>
        <v>0</v>
      </c>
      <c r="L906" s="8">
        <f>Gmden!M905</f>
        <v>9623741.8747489601</v>
      </c>
      <c r="M906" s="8">
        <f ca="1">IF(AND(E906&gt;10000,Gmden!J905=500,Gmden!K905=500),MAX(0,OFFSET('Fk Abs3'!$E$7,'Abs3'!C906,0)*0.95*E906-L906),0)</f>
        <v>0</v>
      </c>
      <c r="N906" s="25">
        <f ca="1">ROUND(Anteile!$B$31/'Abs3'!$M$2107*'Abs3'!M906,0)</f>
        <v>0</v>
      </c>
      <c r="O906" s="27"/>
      <c r="P906" s="25">
        <f t="shared" ca="1" si="74"/>
        <v>0</v>
      </c>
    </row>
    <row r="907" spans="1:16" x14ac:dyDescent="0.25">
      <c r="A907" s="9">
        <f>Gmden!A906</f>
        <v>40422</v>
      </c>
      <c r="B907" s="9">
        <f t="shared" si="70"/>
        <v>4</v>
      </c>
      <c r="C907" s="9">
        <f t="shared" si="71"/>
        <v>0</v>
      </c>
      <c r="D907" s="7" t="str">
        <f>Gmden!D906</f>
        <v>Mauerkirchen</v>
      </c>
      <c r="E907" s="8">
        <f>Gmden!E906</f>
        <v>2356</v>
      </c>
      <c r="F907" s="40">
        <f>Gmden!N906</f>
        <v>0</v>
      </c>
      <c r="G907" s="8">
        <f t="shared" si="72"/>
        <v>0</v>
      </c>
      <c r="H907" s="25">
        <f>ROUND(Anteile!$B$29/'Abs3'!$G$2107*'Abs3'!G907,0)</f>
        <v>0</v>
      </c>
      <c r="I907" s="40">
        <f>Gmden!O906</f>
        <v>0</v>
      </c>
      <c r="J907" s="8">
        <f t="shared" si="73"/>
        <v>0</v>
      </c>
      <c r="K907" s="25">
        <f>ROUND(Anteile!$B$30/'Abs3'!$J$2107*'Abs3'!J907,0)</f>
        <v>0</v>
      </c>
      <c r="L907" s="8">
        <f>Gmden!M906</f>
        <v>2592308.1195779033</v>
      </c>
      <c r="M907" s="8">
        <f ca="1">IF(AND(E907&gt;10000,Gmden!J906=500,Gmden!K906=500),MAX(0,OFFSET('Fk Abs3'!$E$7,'Abs3'!C907,0)*0.95*E907-L907),0)</f>
        <v>0</v>
      </c>
      <c r="N907" s="25">
        <f ca="1">ROUND(Anteile!$B$31/'Abs3'!$M$2107*'Abs3'!M907,0)</f>
        <v>0</v>
      </c>
      <c r="O907" s="27"/>
      <c r="P907" s="25">
        <f t="shared" ca="1" si="74"/>
        <v>0</v>
      </c>
    </row>
    <row r="908" spans="1:16" x14ac:dyDescent="0.25">
      <c r="A908" s="9">
        <f>Gmden!A907</f>
        <v>40423</v>
      </c>
      <c r="B908" s="9">
        <f t="shared" si="70"/>
        <v>4</v>
      </c>
      <c r="C908" s="9">
        <f t="shared" si="71"/>
        <v>0</v>
      </c>
      <c r="D908" s="7" t="str">
        <f>Gmden!D907</f>
        <v>Mining</v>
      </c>
      <c r="E908" s="8">
        <f>Gmden!E907</f>
        <v>1175</v>
      </c>
      <c r="F908" s="40">
        <f>Gmden!N907</f>
        <v>0</v>
      </c>
      <c r="G908" s="8">
        <f t="shared" si="72"/>
        <v>0</v>
      </c>
      <c r="H908" s="25">
        <f>ROUND(Anteile!$B$29/'Abs3'!$G$2107*'Abs3'!G908,0)</f>
        <v>0</v>
      </c>
      <c r="I908" s="40">
        <f>Gmden!O907</f>
        <v>0</v>
      </c>
      <c r="J908" s="8">
        <f t="shared" si="73"/>
        <v>0</v>
      </c>
      <c r="K908" s="25">
        <f>ROUND(Anteile!$B$30/'Abs3'!$J$2107*'Abs3'!J908,0)</f>
        <v>0</v>
      </c>
      <c r="L908" s="8">
        <f>Gmden!M907</f>
        <v>1104749.0868415772</v>
      </c>
      <c r="M908" s="8">
        <f ca="1">IF(AND(E908&gt;10000,Gmden!J907=500,Gmden!K907=500),MAX(0,OFFSET('Fk Abs3'!$E$7,'Abs3'!C908,0)*0.95*E908-L908),0)</f>
        <v>0</v>
      </c>
      <c r="N908" s="25">
        <f ca="1">ROUND(Anteile!$B$31/'Abs3'!$M$2107*'Abs3'!M908,0)</f>
        <v>0</v>
      </c>
      <c r="O908" s="27"/>
      <c r="P908" s="25">
        <f t="shared" ca="1" si="74"/>
        <v>0</v>
      </c>
    </row>
    <row r="909" spans="1:16" x14ac:dyDescent="0.25">
      <c r="A909" s="9">
        <f>Gmden!A908</f>
        <v>40424</v>
      </c>
      <c r="B909" s="9">
        <f t="shared" si="70"/>
        <v>4</v>
      </c>
      <c r="C909" s="9">
        <f t="shared" si="71"/>
        <v>0</v>
      </c>
      <c r="D909" s="7" t="str">
        <f>Gmden!D908</f>
        <v>Moosbach</v>
      </c>
      <c r="E909" s="8">
        <f>Gmden!E908</f>
        <v>944</v>
      </c>
      <c r="F909" s="40">
        <f>Gmden!N908</f>
        <v>0</v>
      </c>
      <c r="G909" s="8">
        <f t="shared" si="72"/>
        <v>0</v>
      </c>
      <c r="H909" s="25">
        <f>ROUND(Anteile!$B$29/'Abs3'!$G$2107*'Abs3'!G909,0)</f>
        <v>0</v>
      </c>
      <c r="I909" s="40">
        <f>Gmden!O908</f>
        <v>0</v>
      </c>
      <c r="J909" s="8">
        <f t="shared" si="73"/>
        <v>0</v>
      </c>
      <c r="K909" s="25">
        <f>ROUND(Anteile!$B$30/'Abs3'!$J$2107*'Abs3'!J909,0)</f>
        <v>0</v>
      </c>
      <c r="L909" s="8">
        <f>Gmden!M908</f>
        <v>862098.98520942335</v>
      </c>
      <c r="M909" s="8">
        <f ca="1">IF(AND(E909&gt;10000,Gmden!J908=500,Gmden!K908=500),MAX(0,OFFSET('Fk Abs3'!$E$7,'Abs3'!C909,0)*0.95*E909-L909),0)</f>
        <v>0</v>
      </c>
      <c r="N909" s="25">
        <f ca="1">ROUND(Anteile!$B$31/'Abs3'!$M$2107*'Abs3'!M909,0)</f>
        <v>0</v>
      </c>
      <c r="O909" s="27"/>
      <c r="P909" s="25">
        <f t="shared" ca="1" si="74"/>
        <v>0</v>
      </c>
    </row>
    <row r="910" spans="1:16" x14ac:dyDescent="0.25">
      <c r="A910" s="9">
        <f>Gmden!A909</f>
        <v>40425</v>
      </c>
      <c r="B910" s="9">
        <f t="shared" si="70"/>
        <v>4</v>
      </c>
      <c r="C910" s="9">
        <f t="shared" si="71"/>
        <v>0</v>
      </c>
      <c r="D910" s="7" t="str">
        <f>Gmden!D909</f>
        <v>Moosdorf</v>
      </c>
      <c r="E910" s="8">
        <f>Gmden!E909</f>
        <v>1609</v>
      </c>
      <c r="F910" s="40">
        <f>Gmden!N909</f>
        <v>0</v>
      </c>
      <c r="G910" s="8">
        <f t="shared" si="72"/>
        <v>0</v>
      </c>
      <c r="H910" s="25">
        <f>ROUND(Anteile!$B$29/'Abs3'!$G$2107*'Abs3'!G910,0)</f>
        <v>0</v>
      </c>
      <c r="I910" s="40">
        <f>Gmden!O909</f>
        <v>0</v>
      </c>
      <c r="J910" s="8">
        <f t="shared" si="73"/>
        <v>0</v>
      </c>
      <c r="K910" s="25">
        <f>ROUND(Anteile!$B$30/'Abs3'!$J$2107*'Abs3'!J910,0)</f>
        <v>0</v>
      </c>
      <c r="L910" s="8">
        <f>Gmden!M909</f>
        <v>1760468.4117590357</v>
      </c>
      <c r="M910" s="8">
        <f ca="1">IF(AND(E910&gt;10000,Gmden!J909=500,Gmden!K909=500),MAX(0,OFFSET('Fk Abs3'!$E$7,'Abs3'!C910,0)*0.95*E910-L910),0)</f>
        <v>0</v>
      </c>
      <c r="N910" s="25">
        <f ca="1">ROUND(Anteile!$B$31/'Abs3'!$M$2107*'Abs3'!M910,0)</f>
        <v>0</v>
      </c>
      <c r="O910" s="27"/>
      <c r="P910" s="25">
        <f t="shared" ca="1" si="74"/>
        <v>0</v>
      </c>
    </row>
    <row r="911" spans="1:16" x14ac:dyDescent="0.25">
      <c r="A911" s="9">
        <f>Gmden!A910</f>
        <v>40426</v>
      </c>
      <c r="B911" s="9">
        <f t="shared" si="70"/>
        <v>4</v>
      </c>
      <c r="C911" s="9">
        <f t="shared" si="71"/>
        <v>0</v>
      </c>
      <c r="D911" s="7" t="str">
        <f>Gmden!D910</f>
        <v>Munderfing</v>
      </c>
      <c r="E911" s="8">
        <f>Gmden!E910</f>
        <v>2902</v>
      </c>
      <c r="F911" s="40">
        <f>Gmden!N910</f>
        <v>0</v>
      </c>
      <c r="G911" s="8">
        <f t="shared" si="72"/>
        <v>0</v>
      </c>
      <c r="H911" s="25">
        <f>ROUND(Anteile!$B$29/'Abs3'!$G$2107*'Abs3'!G911,0)</f>
        <v>0</v>
      </c>
      <c r="I911" s="40">
        <f>Gmden!O910</f>
        <v>0</v>
      </c>
      <c r="J911" s="8">
        <f t="shared" si="73"/>
        <v>0</v>
      </c>
      <c r="K911" s="25">
        <f>ROUND(Anteile!$B$30/'Abs3'!$J$2107*'Abs3'!J911,0)</f>
        <v>0</v>
      </c>
      <c r="L911" s="8">
        <f>Gmden!M910</f>
        <v>4066422.2906618463</v>
      </c>
      <c r="M911" s="8">
        <f ca="1">IF(AND(E911&gt;10000,Gmden!J910=500,Gmden!K910=500),MAX(0,OFFSET('Fk Abs3'!$E$7,'Abs3'!C911,0)*0.95*E911-L911),0)</f>
        <v>0</v>
      </c>
      <c r="N911" s="25">
        <f ca="1">ROUND(Anteile!$B$31/'Abs3'!$M$2107*'Abs3'!M911,0)</f>
        <v>0</v>
      </c>
      <c r="O911" s="27"/>
      <c r="P911" s="25">
        <f t="shared" ca="1" si="74"/>
        <v>0</v>
      </c>
    </row>
    <row r="912" spans="1:16" x14ac:dyDescent="0.25">
      <c r="A912" s="9">
        <f>Gmden!A911</f>
        <v>40427</v>
      </c>
      <c r="B912" s="9">
        <f t="shared" si="70"/>
        <v>4</v>
      </c>
      <c r="C912" s="9">
        <f t="shared" si="71"/>
        <v>0</v>
      </c>
      <c r="D912" s="7" t="str">
        <f>Gmden!D911</f>
        <v>Neukirchen an der Enknach</v>
      </c>
      <c r="E912" s="8">
        <f>Gmden!E911</f>
        <v>2136</v>
      </c>
      <c r="F912" s="40">
        <f>Gmden!N911</f>
        <v>0</v>
      </c>
      <c r="G912" s="8">
        <f t="shared" si="72"/>
        <v>0</v>
      </c>
      <c r="H912" s="25">
        <f>ROUND(Anteile!$B$29/'Abs3'!$G$2107*'Abs3'!G912,0)</f>
        <v>0</v>
      </c>
      <c r="I912" s="40">
        <f>Gmden!O911</f>
        <v>0</v>
      </c>
      <c r="J912" s="8">
        <f t="shared" si="73"/>
        <v>0</v>
      </c>
      <c r="K912" s="25">
        <f>ROUND(Anteile!$B$30/'Abs3'!$J$2107*'Abs3'!J912,0)</f>
        <v>0</v>
      </c>
      <c r="L912" s="8">
        <f>Gmden!M911</f>
        <v>2685129.7182423561</v>
      </c>
      <c r="M912" s="8">
        <f ca="1">IF(AND(E912&gt;10000,Gmden!J911=500,Gmden!K911=500),MAX(0,OFFSET('Fk Abs3'!$E$7,'Abs3'!C912,0)*0.95*E912-L912),0)</f>
        <v>0</v>
      </c>
      <c r="N912" s="25">
        <f ca="1">ROUND(Anteile!$B$31/'Abs3'!$M$2107*'Abs3'!M912,0)</f>
        <v>0</v>
      </c>
      <c r="O912" s="27"/>
      <c r="P912" s="25">
        <f t="shared" ca="1" si="74"/>
        <v>0</v>
      </c>
    </row>
    <row r="913" spans="1:16" x14ac:dyDescent="0.25">
      <c r="A913" s="9">
        <f>Gmden!A912</f>
        <v>40428</v>
      </c>
      <c r="B913" s="9">
        <f t="shared" si="70"/>
        <v>4</v>
      </c>
      <c r="C913" s="9">
        <f t="shared" si="71"/>
        <v>0</v>
      </c>
      <c r="D913" s="7" t="str">
        <f>Gmden!D912</f>
        <v>Ostermiething</v>
      </c>
      <c r="E913" s="8">
        <f>Gmden!E912</f>
        <v>3258</v>
      </c>
      <c r="F913" s="40">
        <f>Gmden!N912</f>
        <v>0</v>
      </c>
      <c r="G913" s="8">
        <f t="shared" si="72"/>
        <v>0</v>
      </c>
      <c r="H913" s="25">
        <f>ROUND(Anteile!$B$29/'Abs3'!$G$2107*'Abs3'!G913,0)</f>
        <v>0</v>
      </c>
      <c r="I913" s="40">
        <f>Gmden!O912</f>
        <v>0</v>
      </c>
      <c r="J913" s="8">
        <f t="shared" si="73"/>
        <v>0</v>
      </c>
      <c r="K913" s="25">
        <f>ROUND(Anteile!$B$30/'Abs3'!$J$2107*'Abs3'!J913,0)</f>
        <v>0</v>
      </c>
      <c r="L913" s="8">
        <f>Gmden!M912</f>
        <v>3173804.0060978234</v>
      </c>
      <c r="M913" s="8">
        <f ca="1">IF(AND(E913&gt;10000,Gmden!J912=500,Gmden!K912=500),MAX(0,OFFSET('Fk Abs3'!$E$7,'Abs3'!C913,0)*0.95*E913-L913),0)</f>
        <v>0</v>
      </c>
      <c r="N913" s="25">
        <f ca="1">ROUND(Anteile!$B$31/'Abs3'!$M$2107*'Abs3'!M913,0)</f>
        <v>0</v>
      </c>
      <c r="O913" s="27"/>
      <c r="P913" s="25">
        <f t="shared" ca="1" si="74"/>
        <v>0</v>
      </c>
    </row>
    <row r="914" spans="1:16" x14ac:dyDescent="0.25">
      <c r="A914" s="9">
        <f>Gmden!A913</f>
        <v>40429</v>
      </c>
      <c r="B914" s="9">
        <f t="shared" si="70"/>
        <v>4</v>
      </c>
      <c r="C914" s="9">
        <f t="shared" si="71"/>
        <v>0</v>
      </c>
      <c r="D914" s="7" t="str">
        <f>Gmden!D913</f>
        <v>Palting</v>
      </c>
      <c r="E914" s="8">
        <f>Gmden!E913</f>
        <v>913</v>
      </c>
      <c r="F914" s="40">
        <f>Gmden!N913</f>
        <v>0</v>
      </c>
      <c r="G914" s="8">
        <f t="shared" si="72"/>
        <v>0</v>
      </c>
      <c r="H914" s="25">
        <f>ROUND(Anteile!$B$29/'Abs3'!$G$2107*'Abs3'!G914,0)</f>
        <v>0</v>
      </c>
      <c r="I914" s="40">
        <f>Gmden!O913</f>
        <v>0</v>
      </c>
      <c r="J914" s="8">
        <f t="shared" si="73"/>
        <v>0</v>
      </c>
      <c r="K914" s="25">
        <f>ROUND(Anteile!$B$30/'Abs3'!$J$2107*'Abs3'!J914,0)</f>
        <v>0</v>
      </c>
      <c r="L914" s="8">
        <f>Gmden!M913</f>
        <v>922700.25547347346</v>
      </c>
      <c r="M914" s="8">
        <f ca="1">IF(AND(E914&gt;10000,Gmden!J913=500,Gmden!K913=500),MAX(0,OFFSET('Fk Abs3'!$E$7,'Abs3'!C914,0)*0.95*E914-L914),0)</f>
        <v>0</v>
      </c>
      <c r="N914" s="25">
        <f ca="1">ROUND(Anteile!$B$31/'Abs3'!$M$2107*'Abs3'!M914,0)</f>
        <v>0</v>
      </c>
      <c r="O914" s="27"/>
      <c r="P914" s="25">
        <f t="shared" ca="1" si="74"/>
        <v>0</v>
      </c>
    </row>
    <row r="915" spans="1:16" x14ac:dyDescent="0.25">
      <c r="A915" s="9">
        <f>Gmden!A914</f>
        <v>40430</v>
      </c>
      <c r="B915" s="9">
        <f t="shared" si="70"/>
        <v>4</v>
      </c>
      <c r="C915" s="9">
        <f t="shared" si="71"/>
        <v>0</v>
      </c>
      <c r="D915" s="7" t="str">
        <f>Gmden!D914</f>
        <v>Perwang am Grabensee</v>
      </c>
      <c r="E915" s="8">
        <f>Gmden!E914</f>
        <v>960</v>
      </c>
      <c r="F915" s="40">
        <f>Gmden!N914</f>
        <v>0</v>
      </c>
      <c r="G915" s="8">
        <f t="shared" si="72"/>
        <v>0</v>
      </c>
      <c r="H915" s="25">
        <f>ROUND(Anteile!$B$29/'Abs3'!$G$2107*'Abs3'!G915,0)</f>
        <v>0</v>
      </c>
      <c r="I915" s="40">
        <f>Gmden!O914</f>
        <v>0</v>
      </c>
      <c r="J915" s="8">
        <f t="shared" si="73"/>
        <v>0</v>
      </c>
      <c r="K915" s="25">
        <f>ROUND(Anteile!$B$30/'Abs3'!$J$2107*'Abs3'!J915,0)</f>
        <v>0</v>
      </c>
      <c r="L915" s="8">
        <f>Gmden!M914</f>
        <v>885394.39581312088</v>
      </c>
      <c r="M915" s="8">
        <f ca="1">IF(AND(E915&gt;10000,Gmden!J914=500,Gmden!K914=500),MAX(0,OFFSET('Fk Abs3'!$E$7,'Abs3'!C915,0)*0.95*E915-L915),0)</f>
        <v>0</v>
      </c>
      <c r="N915" s="25">
        <f ca="1">ROUND(Anteile!$B$31/'Abs3'!$M$2107*'Abs3'!M915,0)</f>
        <v>0</v>
      </c>
      <c r="O915" s="27"/>
      <c r="P915" s="25">
        <f t="shared" ca="1" si="74"/>
        <v>0</v>
      </c>
    </row>
    <row r="916" spans="1:16" x14ac:dyDescent="0.25">
      <c r="A916" s="9">
        <f>Gmden!A915</f>
        <v>40431</v>
      </c>
      <c r="B916" s="9">
        <f t="shared" si="70"/>
        <v>4</v>
      </c>
      <c r="C916" s="9">
        <f t="shared" si="71"/>
        <v>0</v>
      </c>
      <c r="D916" s="7" t="str">
        <f>Gmden!D915</f>
        <v>Pfaffstätt</v>
      </c>
      <c r="E916" s="8">
        <f>Gmden!E915</f>
        <v>991</v>
      </c>
      <c r="F916" s="40">
        <f>Gmden!N915</f>
        <v>0</v>
      </c>
      <c r="G916" s="8">
        <f t="shared" si="72"/>
        <v>0</v>
      </c>
      <c r="H916" s="25">
        <f>ROUND(Anteile!$B$29/'Abs3'!$G$2107*'Abs3'!G916,0)</f>
        <v>0</v>
      </c>
      <c r="I916" s="40">
        <f>Gmden!O915</f>
        <v>0</v>
      </c>
      <c r="J916" s="8">
        <f t="shared" si="73"/>
        <v>0</v>
      </c>
      <c r="K916" s="25">
        <f>ROUND(Anteile!$B$30/'Abs3'!$J$2107*'Abs3'!J916,0)</f>
        <v>0</v>
      </c>
      <c r="L916" s="8">
        <f>Gmden!M915</f>
        <v>1607959.0482377834</v>
      </c>
      <c r="M916" s="8">
        <f ca="1">IF(AND(E916&gt;10000,Gmden!J915=500,Gmden!K915=500),MAX(0,OFFSET('Fk Abs3'!$E$7,'Abs3'!C916,0)*0.95*E916-L916),0)</f>
        <v>0</v>
      </c>
      <c r="N916" s="25">
        <f ca="1">ROUND(Anteile!$B$31/'Abs3'!$M$2107*'Abs3'!M916,0)</f>
        <v>0</v>
      </c>
      <c r="O916" s="27"/>
      <c r="P916" s="25">
        <f t="shared" ca="1" si="74"/>
        <v>0</v>
      </c>
    </row>
    <row r="917" spans="1:16" x14ac:dyDescent="0.25">
      <c r="A917" s="9">
        <f>Gmden!A916</f>
        <v>40432</v>
      </c>
      <c r="B917" s="9">
        <f t="shared" si="70"/>
        <v>4</v>
      </c>
      <c r="C917" s="9">
        <f t="shared" si="71"/>
        <v>0</v>
      </c>
      <c r="D917" s="7" t="str">
        <f>Gmden!D916</f>
        <v>Pischelsdorf am Engelbach</v>
      </c>
      <c r="E917" s="8">
        <f>Gmden!E916</f>
        <v>1672</v>
      </c>
      <c r="F917" s="40">
        <f>Gmden!N916</f>
        <v>0</v>
      </c>
      <c r="G917" s="8">
        <f t="shared" si="72"/>
        <v>0</v>
      </c>
      <c r="H917" s="25">
        <f>ROUND(Anteile!$B$29/'Abs3'!$G$2107*'Abs3'!G917,0)</f>
        <v>0</v>
      </c>
      <c r="I917" s="40">
        <f>Gmden!O916</f>
        <v>0</v>
      </c>
      <c r="J917" s="8">
        <f t="shared" si="73"/>
        <v>0</v>
      </c>
      <c r="K917" s="25">
        <f>ROUND(Anteile!$B$30/'Abs3'!$J$2107*'Abs3'!J917,0)</f>
        <v>0</v>
      </c>
      <c r="L917" s="8">
        <f>Gmden!M916</f>
        <v>1536802.7740494963</v>
      </c>
      <c r="M917" s="8">
        <f ca="1">IF(AND(E917&gt;10000,Gmden!J916=500,Gmden!K916=500),MAX(0,OFFSET('Fk Abs3'!$E$7,'Abs3'!C917,0)*0.95*E917-L917),0)</f>
        <v>0</v>
      </c>
      <c r="N917" s="25">
        <f ca="1">ROUND(Anteile!$B$31/'Abs3'!$M$2107*'Abs3'!M917,0)</f>
        <v>0</v>
      </c>
      <c r="O917" s="27"/>
      <c r="P917" s="25">
        <f t="shared" ca="1" si="74"/>
        <v>0</v>
      </c>
    </row>
    <row r="918" spans="1:16" x14ac:dyDescent="0.25">
      <c r="A918" s="9">
        <f>Gmden!A917</f>
        <v>40433</v>
      </c>
      <c r="B918" s="9">
        <f t="shared" si="70"/>
        <v>4</v>
      </c>
      <c r="C918" s="9">
        <f t="shared" si="71"/>
        <v>0</v>
      </c>
      <c r="D918" s="7" t="str">
        <f>Gmden!D917</f>
        <v>Polling im Innkreis</v>
      </c>
      <c r="E918" s="8">
        <f>Gmden!E917</f>
        <v>962</v>
      </c>
      <c r="F918" s="40">
        <f>Gmden!N917</f>
        <v>0</v>
      </c>
      <c r="G918" s="8">
        <f t="shared" si="72"/>
        <v>0</v>
      </c>
      <c r="H918" s="25">
        <f>ROUND(Anteile!$B$29/'Abs3'!$G$2107*'Abs3'!G918,0)</f>
        <v>0</v>
      </c>
      <c r="I918" s="40">
        <f>Gmden!O917</f>
        <v>0</v>
      </c>
      <c r="J918" s="8">
        <f t="shared" si="73"/>
        <v>0</v>
      </c>
      <c r="K918" s="25">
        <f>ROUND(Anteile!$B$30/'Abs3'!$J$2107*'Abs3'!J918,0)</f>
        <v>0</v>
      </c>
      <c r="L918" s="8">
        <f>Gmden!M917</f>
        <v>974416.61207588774</v>
      </c>
      <c r="M918" s="8">
        <f ca="1">IF(AND(E918&gt;10000,Gmden!J917=500,Gmden!K917=500),MAX(0,OFFSET('Fk Abs3'!$E$7,'Abs3'!C918,0)*0.95*E918-L918),0)</f>
        <v>0</v>
      </c>
      <c r="N918" s="25">
        <f ca="1">ROUND(Anteile!$B$31/'Abs3'!$M$2107*'Abs3'!M918,0)</f>
        <v>0</v>
      </c>
      <c r="O918" s="27"/>
      <c r="P918" s="25">
        <f t="shared" ca="1" si="74"/>
        <v>0</v>
      </c>
    </row>
    <row r="919" spans="1:16" x14ac:dyDescent="0.25">
      <c r="A919" s="9">
        <f>Gmden!A918</f>
        <v>40434</v>
      </c>
      <c r="B919" s="9">
        <f t="shared" si="70"/>
        <v>4</v>
      </c>
      <c r="C919" s="9">
        <f t="shared" si="71"/>
        <v>0</v>
      </c>
      <c r="D919" s="7" t="str">
        <f>Gmden!D918</f>
        <v>Roßbach</v>
      </c>
      <c r="E919" s="8">
        <f>Gmden!E918</f>
        <v>944</v>
      </c>
      <c r="F919" s="40">
        <f>Gmden!N918</f>
        <v>0</v>
      </c>
      <c r="G919" s="8">
        <f t="shared" si="72"/>
        <v>0</v>
      </c>
      <c r="H919" s="25">
        <f>ROUND(Anteile!$B$29/'Abs3'!$G$2107*'Abs3'!G919,0)</f>
        <v>0</v>
      </c>
      <c r="I919" s="40">
        <f>Gmden!O918</f>
        <v>0</v>
      </c>
      <c r="J919" s="8">
        <f t="shared" si="73"/>
        <v>0</v>
      </c>
      <c r="K919" s="25">
        <f>ROUND(Anteile!$B$30/'Abs3'!$J$2107*'Abs3'!J919,0)</f>
        <v>0</v>
      </c>
      <c r="L919" s="8">
        <f>Gmden!M918</f>
        <v>886898.60574409214</v>
      </c>
      <c r="M919" s="8">
        <f ca="1">IF(AND(E919&gt;10000,Gmden!J918=500,Gmden!K918=500),MAX(0,OFFSET('Fk Abs3'!$E$7,'Abs3'!C919,0)*0.95*E919-L919),0)</f>
        <v>0</v>
      </c>
      <c r="N919" s="25">
        <f ca="1">ROUND(Anteile!$B$31/'Abs3'!$M$2107*'Abs3'!M919,0)</f>
        <v>0</v>
      </c>
      <c r="O919" s="27"/>
      <c r="P919" s="25">
        <f t="shared" ca="1" si="74"/>
        <v>0</v>
      </c>
    </row>
    <row r="920" spans="1:16" x14ac:dyDescent="0.25">
      <c r="A920" s="9">
        <f>Gmden!A919</f>
        <v>40435</v>
      </c>
      <c r="B920" s="9">
        <f t="shared" si="70"/>
        <v>4</v>
      </c>
      <c r="C920" s="9">
        <f t="shared" si="71"/>
        <v>0</v>
      </c>
      <c r="D920" s="7" t="str">
        <f>Gmden!D919</f>
        <v>St. Georgen am Fillmannsbach</v>
      </c>
      <c r="E920" s="8">
        <f>Gmden!E919</f>
        <v>390</v>
      </c>
      <c r="F920" s="40">
        <f>Gmden!N919</f>
        <v>0</v>
      </c>
      <c r="G920" s="8">
        <f t="shared" si="72"/>
        <v>0</v>
      </c>
      <c r="H920" s="25">
        <f>ROUND(Anteile!$B$29/'Abs3'!$G$2107*'Abs3'!G920,0)</f>
        <v>0</v>
      </c>
      <c r="I920" s="40">
        <f>Gmden!O919</f>
        <v>0</v>
      </c>
      <c r="J920" s="8">
        <f t="shared" si="73"/>
        <v>0</v>
      </c>
      <c r="K920" s="25">
        <f>ROUND(Anteile!$B$30/'Abs3'!$J$2107*'Abs3'!J920,0)</f>
        <v>0</v>
      </c>
      <c r="L920" s="8">
        <f>Gmden!M919</f>
        <v>528671.8434154765</v>
      </c>
      <c r="M920" s="8">
        <f ca="1">IF(AND(E920&gt;10000,Gmden!J919=500,Gmden!K919=500),MAX(0,OFFSET('Fk Abs3'!$E$7,'Abs3'!C920,0)*0.95*E920-L920),0)</f>
        <v>0</v>
      </c>
      <c r="N920" s="25">
        <f ca="1">ROUND(Anteile!$B$31/'Abs3'!$M$2107*'Abs3'!M920,0)</f>
        <v>0</v>
      </c>
      <c r="O920" s="27"/>
      <c r="P920" s="25">
        <f t="shared" ca="1" si="74"/>
        <v>0</v>
      </c>
    </row>
    <row r="921" spans="1:16" x14ac:dyDescent="0.25">
      <c r="A921" s="9">
        <f>Gmden!A920</f>
        <v>40436</v>
      </c>
      <c r="B921" s="9">
        <f t="shared" si="70"/>
        <v>4</v>
      </c>
      <c r="C921" s="9">
        <f t="shared" si="71"/>
        <v>0</v>
      </c>
      <c r="D921" s="7" t="str">
        <f>Gmden!D920</f>
        <v>St. Johann am Walde</v>
      </c>
      <c r="E921" s="8">
        <f>Gmden!E920</f>
        <v>2042</v>
      </c>
      <c r="F921" s="40">
        <f>Gmden!N920</f>
        <v>0</v>
      </c>
      <c r="G921" s="8">
        <f t="shared" si="72"/>
        <v>0</v>
      </c>
      <c r="H921" s="25">
        <f>ROUND(Anteile!$B$29/'Abs3'!$G$2107*'Abs3'!G921,0)</f>
        <v>0</v>
      </c>
      <c r="I921" s="40">
        <f>Gmden!O920</f>
        <v>0</v>
      </c>
      <c r="J921" s="8">
        <f t="shared" si="73"/>
        <v>0</v>
      </c>
      <c r="K921" s="25">
        <f>ROUND(Anteile!$B$30/'Abs3'!$J$2107*'Abs3'!J921,0)</f>
        <v>0</v>
      </c>
      <c r="L921" s="8">
        <f>Gmden!M920</f>
        <v>1998472.782917405</v>
      </c>
      <c r="M921" s="8">
        <f ca="1">IF(AND(E921&gt;10000,Gmden!J920=500,Gmden!K920=500),MAX(0,OFFSET('Fk Abs3'!$E$7,'Abs3'!C921,0)*0.95*E921-L921),0)</f>
        <v>0</v>
      </c>
      <c r="N921" s="25">
        <f ca="1">ROUND(Anteile!$B$31/'Abs3'!$M$2107*'Abs3'!M921,0)</f>
        <v>0</v>
      </c>
      <c r="O921" s="27"/>
      <c r="P921" s="25">
        <f t="shared" ca="1" si="74"/>
        <v>0</v>
      </c>
    </row>
    <row r="922" spans="1:16" x14ac:dyDescent="0.25">
      <c r="A922" s="9">
        <f>Gmden!A921</f>
        <v>40437</v>
      </c>
      <c r="B922" s="9">
        <f t="shared" si="70"/>
        <v>4</v>
      </c>
      <c r="C922" s="9">
        <f t="shared" si="71"/>
        <v>0</v>
      </c>
      <c r="D922" s="7" t="str">
        <f>Gmden!D921</f>
        <v>St. Pantaleon</v>
      </c>
      <c r="E922" s="8">
        <f>Gmden!E921</f>
        <v>3045</v>
      </c>
      <c r="F922" s="40">
        <f>Gmden!N921</f>
        <v>0</v>
      </c>
      <c r="G922" s="8">
        <f t="shared" si="72"/>
        <v>0</v>
      </c>
      <c r="H922" s="25">
        <f>ROUND(Anteile!$B$29/'Abs3'!$G$2107*'Abs3'!G922,0)</f>
        <v>0</v>
      </c>
      <c r="I922" s="40">
        <f>Gmden!O921</f>
        <v>0</v>
      </c>
      <c r="J922" s="8">
        <f t="shared" si="73"/>
        <v>0</v>
      </c>
      <c r="K922" s="25">
        <f>ROUND(Anteile!$B$30/'Abs3'!$J$2107*'Abs3'!J922,0)</f>
        <v>0</v>
      </c>
      <c r="L922" s="8">
        <f>Gmden!M921</f>
        <v>3106491.7139880541</v>
      </c>
      <c r="M922" s="8">
        <f ca="1">IF(AND(E922&gt;10000,Gmden!J921=500,Gmden!K921=500),MAX(0,OFFSET('Fk Abs3'!$E$7,'Abs3'!C922,0)*0.95*E922-L922),0)</f>
        <v>0</v>
      </c>
      <c r="N922" s="25">
        <f ca="1">ROUND(Anteile!$B$31/'Abs3'!$M$2107*'Abs3'!M922,0)</f>
        <v>0</v>
      </c>
      <c r="O922" s="27"/>
      <c r="P922" s="25">
        <f t="shared" ca="1" si="74"/>
        <v>0</v>
      </c>
    </row>
    <row r="923" spans="1:16" x14ac:dyDescent="0.25">
      <c r="A923" s="9">
        <f>Gmden!A922</f>
        <v>40438</v>
      </c>
      <c r="B923" s="9">
        <f t="shared" si="70"/>
        <v>4</v>
      </c>
      <c r="C923" s="9">
        <f t="shared" si="71"/>
        <v>0</v>
      </c>
      <c r="D923" s="7" t="str">
        <f>Gmden!D922</f>
        <v>St. Peter am Hart</v>
      </c>
      <c r="E923" s="8">
        <f>Gmden!E922</f>
        <v>2447</v>
      </c>
      <c r="F923" s="40">
        <f>Gmden!N922</f>
        <v>0</v>
      </c>
      <c r="G923" s="8">
        <f t="shared" si="72"/>
        <v>0</v>
      </c>
      <c r="H923" s="25">
        <f>ROUND(Anteile!$B$29/'Abs3'!$G$2107*'Abs3'!G923,0)</f>
        <v>0</v>
      </c>
      <c r="I923" s="40">
        <f>Gmden!O922</f>
        <v>0</v>
      </c>
      <c r="J923" s="8">
        <f t="shared" si="73"/>
        <v>0</v>
      </c>
      <c r="K923" s="25">
        <f>ROUND(Anteile!$B$30/'Abs3'!$J$2107*'Abs3'!J923,0)</f>
        <v>0</v>
      </c>
      <c r="L923" s="8">
        <f>Gmden!M922</f>
        <v>2527022.0087220259</v>
      </c>
      <c r="M923" s="8">
        <f ca="1">IF(AND(E923&gt;10000,Gmden!J922=500,Gmden!K922=500),MAX(0,OFFSET('Fk Abs3'!$E$7,'Abs3'!C923,0)*0.95*E923-L923),0)</f>
        <v>0</v>
      </c>
      <c r="N923" s="25">
        <f ca="1">ROUND(Anteile!$B$31/'Abs3'!$M$2107*'Abs3'!M923,0)</f>
        <v>0</v>
      </c>
      <c r="O923" s="27"/>
      <c r="P923" s="25">
        <f t="shared" ca="1" si="74"/>
        <v>0</v>
      </c>
    </row>
    <row r="924" spans="1:16" x14ac:dyDescent="0.25">
      <c r="A924" s="9">
        <f>Gmden!A923</f>
        <v>40439</v>
      </c>
      <c r="B924" s="9">
        <f t="shared" si="70"/>
        <v>4</v>
      </c>
      <c r="C924" s="9">
        <f t="shared" si="71"/>
        <v>0</v>
      </c>
      <c r="D924" s="7" t="str">
        <f>Gmden!D923</f>
        <v>St. Radegund</v>
      </c>
      <c r="E924" s="8">
        <f>Gmden!E923</f>
        <v>587</v>
      </c>
      <c r="F924" s="40">
        <f>Gmden!N923</f>
        <v>0</v>
      </c>
      <c r="G924" s="8">
        <f t="shared" si="72"/>
        <v>0</v>
      </c>
      <c r="H924" s="25">
        <f>ROUND(Anteile!$B$29/'Abs3'!$G$2107*'Abs3'!G924,0)</f>
        <v>0</v>
      </c>
      <c r="I924" s="40">
        <f>Gmden!O923</f>
        <v>0</v>
      </c>
      <c r="J924" s="8">
        <f t="shared" si="73"/>
        <v>0</v>
      </c>
      <c r="K924" s="25">
        <f>ROUND(Anteile!$B$30/'Abs3'!$J$2107*'Abs3'!J924,0)</f>
        <v>0</v>
      </c>
      <c r="L924" s="8">
        <f>Gmden!M923</f>
        <v>548975.12136419001</v>
      </c>
      <c r="M924" s="8">
        <f ca="1">IF(AND(E924&gt;10000,Gmden!J923=500,Gmden!K923=500),MAX(0,OFFSET('Fk Abs3'!$E$7,'Abs3'!C924,0)*0.95*E924-L924),0)</f>
        <v>0</v>
      </c>
      <c r="N924" s="25">
        <f ca="1">ROUND(Anteile!$B$31/'Abs3'!$M$2107*'Abs3'!M924,0)</f>
        <v>0</v>
      </c>
      <c r="O924" s="27"/>
      <c r="P924" s="25">
        <f t="shared" ca="1" si="74"/>
        <v>0</v>
      </c>
    </row>
    <row r="925" spans="1:16" x14ac:dyDescent="0.25">
      <c r="A925" s="9">
        <f>Gmden!A924</f>
        <v>40440</v>
      </c>
      <c r="B925" s="9">
        <f t="shared" si="70"/>
        <v>4</v>
      </c>
      <c r="C925" s="9">
        <f t="shared" si="71"/>
        <v>0</v>
      </c>
      <c r="D925" s="7" t="str">
        <f>Gmden!D924</f>
        <v>St. Veit im Innkreis</v>
      </c>
      <c r="E925" s="8">
        <f>Gmden!E924</f>
        <v>426</v>
      </c>
      <c r="F925" s="40">
        <f>Gmden!N924</f>
        <v>0</v>
      </c>
      <c r="G925" s="8">
        <f t="shared" si="72"/>
        <v>0</v>
      </c>
      <c r="H925" s="25">
        <f>ROUND(Anteile!$B$29/'Abs3'!$G$2107*'Abs3'!G925,0)</f>
        <v>0</v>
      </c>
      <c r="I925" s="40">
        <f>Gmden!O924</f>
        <v>0</v>
      </c>
      <c r="J925" s="8">
        <f t="shared" si="73"/>
        <v>0</v>
      </c>
      <c r="K925" s="25">
        <f>ROUND(Anteile!$B$30/'Abs3'!$J$2107*'Abs3'!J925,0)</f>
        <v>0</v>
      </c>
      <c r="L925" s="8">
        <f>Gmden!M924</f>
        <v>380477.29033408937</v>
      </c>
      <c r="M925" s="8">
        <f ca="1">IF(AND(E925&gt;10000,Gmden!J924=500,Gmden!K924=500),MAX(0,OFFSET('Fk Abs3'!$E$7,'Abs3'!C925,0)*0.95*E925-L925),0)</f>
        <v>0</v>
      </c>
      <c r="N925" s="25">
        <f ca="1">ROUND(Anteile!$B$31/'Abs3'!$M$2107*'Abs3'!M925,0)</f>
        <v>0</v>
      </c>
      <c r="O925" s="27"/>
      <c r="P925" s="25">
        <f t="shared" ca="1" si="74"/>
        <v>0</v>
      </c>
    </row>
    <row r="926" spans="1:16" x14ac:dyDescent="0.25">
      <c r="A926" s="9">
        <f>Gmden!A925</f>
        <v>40441</v>
      </c>
      <c r="B926" s="9">
        <f t="shared" si="70"/>
        <v>4</v>
      </c>
      <c r="C926" s="9">
        <f t="shared" si="71"/>
        <v>0</v>
      </c>
      <c r="D926" s="7" t="str">
        <f>Gmden!D925</f>
        <v>Schalchen</v>
      </c>
      <c r="E926" s="8">
        <f>Gmden!E925</f>
        <v>3800</v>
      </c>
      <c r="F926" s="40">
        <f>Gmden!N925</f>
        <v>0</v>
      </c>
      <c r="G926" s="8">
        <f t="shared" si="72"/>
        <v>0</v>
      </c>
      <c r="H926" s="25">
        <f>ROUND(Anteile!$B$29/'Abs3'!$G$2107*'Abs3'!G926,0)</f>
        <v>0</v>
      </c>
      <c r="I926" s="40">
        <f>Gmden!O925</f>
        <v>0</v>
      </c>
      <c r="J926" s="8">
        <f t="shared" si="73"/>
        <v>0</v>
      </c>
      <c r="K926" s="25">
        <f>ROUND(Anteile!$B$30/'Abs3'!$J$2107*'Abs3'!J926,0)</f>
        <v>0</v>
      </c>
      <c r="L926" s="8">
        <f>Gmden!M925</f>
        <v>4344396.2774204239</v>
      </c>
      <c r="M926" s="8">
        <f ca="1">IF(AND(E926&gt;10000,Gmden!J925=500,Gmden!K925=500),MAX(0,OFFSET('Fk Abs3'!$E$7,'Abs3'!C926,0)*0.95*E926-L926),0)</f>
        <v>0</v>
      </c>
      <c r="N926" s="25">
        <f ca="1">ROUND(Anteile!$B$31/'Abs3'!$M$2107*'Abs3'!M926,0)</f>
        <v>0</v>
      </c>
      <c r="O926" s="27"/>
      <c r="P926" s="25">
        <f t="shared" ca="1" si="74"/>
        <v>0</v>
      </c>
    </row>
    <row r="927" spans="1:16" x14ac:dyDescent="0.25">
      <c r="A927" s="9">
        <f>Gmden!A926</f>
        <v>40442</v>
      </c>
      <c r="B927" s="9">
        <f t="shared" si="70"/>
        <v>4</v>
      </c>
      <c r="C927" s="9">
        <f t="shared" si="71"/>
        <v>0</v>
      </c>
      <c r="D927" s="7" t="str">
        <f>Gmden!D926</f>
        <v>Schwand im Innkreis</v>
      </c>
      <c r="E927" s="8">
        <f>Gmden!E926</f>
        <v>895</v>
      </c>
      <c r="F927" s="40">
        <f>Gmden!N926</f>
        <v>0</v>
      </c>
      <c r="G927" s="8">
        <f t="shared" si="72"/>
        <v>0</v>
      </c>
      <c r="H927" s="25">
        <f>ROUND(Anteile!$B$29/'Abs3'!$G$2107*'Abs3'!G927,0)</f>
        <v>0</v>
      </c>
      <c r="I927" s="40">
        <f>Gmden!O926</f>
        <v>0</v>
      </c>
      <c r="J927" s="8">
        <f t="shared" si="73"/>
        <v>0</v>
      </c>
      <c r="K927" s="25">
        <f>ROUND(Anteile!$B$30/'Abs3'!$J$2107*'Abs3'!J927,0)</f>
        <v>0</v>
      </c>
      <c r="L927" s="8">
        <f>Gmden!M926</f>
        <v>885200.28698739281</v>
      </c>
      <c r="M927" s="8">
        <f ca="1">IF(AND(E927&gt;10000,Gmden!J926=500,Gmden!K926=500),MAX(0,OFFSET('Fk Abs3'!$E$7,'Abs3'!C927,0)*0.95*E927-L927),0)</f>
        <v>0</v>
      </c>
      <c r="N927" s="25">
        <f ca="1">ROUND(Anteile!$B$31/'Abs3'!$M$2107*'Abs3'!M927,0)</f>
        <v>0</v>
      </c>
      <c r="O927" s="27"/>
      <c r="P927" s="25">
        <f t="shared" ca="1" si="74"/>
        <v>0</v>
      </c>
    </row>
    <row r="928" spans="1:16" x14ac:dyDescent="0.25">
      <c r="A928" s="9">
        <f>Gmden!A927</f>
        <v>40443</v>
      </c>
      <c r="B928" s="9">
        <f t="shared" si="70"/>
        <v>4</v>
      </c>
      <c r="C928" s="9">
        <f t="shared" si="71"/>
        <v>0</v>
      </c>
      <c r="D928" s="7" t="str">
        <f>Gmden!D927</f>
        <v>Tarsdorf</v>
      </c>
      <c r="E928" s="8">
        <f>Gmden!E927</f>
        <v>2018</v>
      </c>
      <c r="F928" s="40">
        <f>Gmden!N927</f>
        <v>0</v>
      </c>
      <c r="G928" s="8">
        <f t="shared" si="72"/>
        <v>0</v>
      </c>
      <c r="H928" s="25">
        <f>ROUND(Anteile!$B$29/'Abs3'!$G$2107*'Abs3'!G928,0)</f>
        <v>0</v>
      </c>
      <c r="I928" s="40">
        <f>Gmden!O927</f>
        <v>0</v>
      </c>
      <c r="J928" s="8">
        <f t="shared" si="73"/>
        <v>0</v>
      </c>
      <c r="K928" s="25">
        <f>ROUND(Anteile!$B$30/'Abs3'!$J$2107*'Abs3'!J928,0)</f>
        <v>0</v>
      </c>
      <c r="L928" s="8">
        <f>Gmden!M927</f>
        <v>2354384.0835749116</v>
      </c>
      <c r="M928" s="8">
        <f ca="1">IF(AND(E928&gt;10000,Gmden!J927=500,Gmden!K927=500),MAX(0,OFFSET('Fk Abs3'!$E$7,'Abs3'!C928,0)*0.95*E928-L928),0)</f>
        <v>0</v>
      </c>
      <c r="N928" s="25">
        <f ca="1">ROUND(Anteile!$B$31/'Abs3'!$M$2107*'Abs3'!M928,0)</f>
        <v>0</v>
      </c>
      <c r="O928" s="27"/>
      <c r="P928" s="25">
        <f t="shared" ca="1" si="74"/>
        <v>0</v>
      </c>
    </row>
    <row r="929" spans="1:16" x14ac:dyDescent="0.25">
      <c r="A929" s="9">
        <f>Gmden!A928</f>
        <v>40444</v>
      </c>
      <c r="B929" s="9">
        <f t="shared" si="70"/>
        <v>4</v>
      </c>
      <c r="C929" s="9">
        <f t="shared" si="71"/>
        <v>0</v>
      </c>
      <c r="D929" s="7" t="str">
        <f>Gmden!D928</f>
        <v>Treubach</v>
      </c>
      <c r="E929" s="8">
        <f>Gmden!E928</f>
        <v>723</v>
      </c>
      <c r="F929" s="40">
        <f>Gmden!N928</f>
        <v>0</v>
      </c>
      <c r="G929" s="8">
        <f t="shared" si="72"/>
        <v>0</v>
      </c>
      <c r="H929" s="25">
        <f>ROUND(Anteile!$B$29/'Abs3'!$G$2107*'Abs3'!G929,0)</f>
        <v>0</v>
      </c>
      <c r="I929" s="40">
        <f>Gmden!O928</f>
        <v>0</v>
      </c>
      <c r="J929" s="8">
        <f t="shared" si="73"/>
        <v>0</v>
      </c>
      <c r="K929" s="25">
        <f>ROUND(Anteile!$B$30/'Abs3'!$J$2107*'Abs3'!J929,0)</f>
        <v>0</v>
      </c>
      <c r="L929" s="8">
        <f>Gmden!M928</f>
        <v>695132.92739657045</v>
      </c>
      <c r="M929" s="8">
        <f ca="1">IF(AND(E929&gt;10000,Gmden!J928=500,Gmden!K928=500),MAX(0,OFFSET('Fk Abs3'!$E$7,'Abs3'!C929,0)*0.95*E929-L929),0)</f>
        <v>0</v>
      </c>
      <c r="N929" s="25">
        <f ca="1">ROUND(Anteile!$B$31/'Abs3'!$M$2107*'Abs3'!M929,0)</f>
        <v>0</v>
      </c>
      <c r="O929" s="27"/>
      <c r="P929" s="25">
        <f t="shared" ca="1" si="74"/>
        <v>0</v>
      </c>
    </row>
    <row r="930" spans="1:16" x14ac:dyDescent="0.25">
      <c r="A930" s="9">
        <f>Gmden!A929</f>
        <v>40445</v>
      </c>
      <c r="B930" s="9">
        <f t="shared" si="70"/>
        <v>4</v>
      </c>
      <c r="C930" s="9">
        <f t="shared" si="71"/>
        <v>0</v>
      </c>
      <c r="D930" s="7" t="str">
        <f>Gmden!D929</f>
        <v>Überackern</v>
      </c>
      <c r="E930" s="8">
        <f>Gmden!E929</f>
        <v>679</v>
      </c>
      <c r="F930" s="40">
        <f>Gmden!N929</f>
        <v>0</v>
      </c>
      <c r="G930" s="8">
        <f t="shared" si="72"/>
        <v>0</v>
      </c>
      <c r="H930" s="25">
        <f>ROUND(Anteile!$B$29/'Abs3'!$G$2107*'Abs3'!G930,0)</f>
        <v>0</v>
      </c>
      <c r="I930" s="40">
        <f>Gmden!O929</f>
        <v>0</v>
      </c>
      <c r="J930" s="8">
        <f t="shared" si="73"/>
        <v>0</v>
      </c>
      <c r="K930" s="25">
        <f>ROUND(Anteile!$B$30/'Abs3'!$J$2107*'Abs3'!J930,0)</f>
        <v>0</v>
      </c>
      <c r="L930" s="8">
        <f>Gmden!M929</f>
        <v>591568.53265150648</v>
      </c>
      <c r="M930" s="8">
        <f ca="1">IF(AND(E930&gt;10000,Gmden!J929=500,Gmden!K929=500),MAX(0,OFFSET('Fk Abs3'!$E$7,'Abs3'!C930,0)*0.95*E930-L930),0)</f>
        <v>0</v>
      </c>
      <c r="N930" s="25">
        <f ca="1">ROUND(Anteile!$B$31/'Abs3'!$M$2107*'Abs3'!M930,0)</f>
        <v>0</v>
      </c>
      <c r="O930" s="27"/>
      <c r="P930" s="25">
        <f t="shared" ca="1" si="74"/>
        <v>0</v>
      </c>
    </row>
    <row r="931" spans="1:16" x14ac:dyDescent="0.25">
      <c r="A931" s="9">
        <f>Gmden!A930</f>
        <v>40446</v>
      </c>
      <c r="B931" s="9">
        <f t="shared" si="70"/>
        <v>4</v>
      </c>
      <c r="C931" s="9">
        <f t="shared" si="71"/>
        <v>0</v>
      </c>
      <c r="D931" s="7" t="str">
        <f>Gmden!D930</f>
        <v>Weng im Innkreis</v>
      </c>
      <c r="E931" s="8">
        <f>Gmden!E930</f>
        <v>1367</v>
      </c>
      <c r="F931" s="40">
        <f>Gmden!N930</f>
        <v>0</v>
      </c>
      <c r="G931" s="8">
        <f t="shared" si="72"/>
        <v>0</v>
      </c>
      <c r="H931" s="25">
        <f>ROUND(Anteile!$B$29/'Abs3'!$G$2107*'Abs3'!G931,0)</f>
        <v>0</v>
      </c>
      <c r="I931" s="40">
        <f>Gmden!O930</f>
        <v>0</v>
      </c>
      <c r="J931" s="8">
        <f t="shared" si="73"/>
        <v>0</v>
      </c>
      <c r="K931" s="25">
        <f>ROUND(Anteile!$B$30/'Abs3'!$J$2107*'Abs3'!J931,0)</f>
        <v>0</v>
      </c>
      <c r="L931" s="8">
        <f>Gmden!M930</f>
        <v>1864819.572335911</v>
      </c>
      <c r="M931" s="8">
        <f ca="1">IF(AND(E931&gt;10000,Gmden!J930=500,Gmden!K930=500),MAX(0,OFFSET('Fk Abs3'!$E$7,'Abs3'!C931,0)*0.95*E931-L931),0)</f>
        <v>0</v>
      </c>
      <c r="N931" s="25">
        <f ca="1">ROUND(Anteile!$B$31/'Abs3'!$M$2107*'Abs3'!M931,0)</f>
        <v>0</v>
      </c>
      <c r="O931" s="27"/>
      <c r="P931" s="25">
        <f t="shared" ca="1" si="74"/>
        <v>0</v>
      </c>
    </row>
    <row r="932" spans="1:16" x14ac:dyDescent="0.25">
      <c r="A932" s="9">
        <f>Gmden!A931</f>
        <v>40501</v>
      </c>
      <c r="B932" s="9">
        <f t="shared" si="70"/>
        <v>4</v>
      </c>
      <c r="C932" s="9">
        <f t="shared" si="71"/>
        <v>0</v>
      </c>
      <c r="D932" s="7" t="str">
        <f>Gmden!D931</f>
        <v>Alkoven</v>
      </c>
      <c r="E932" s="8">
        <f>Gmden!E931</f>
        <v>5619</v>
      </c>
      <c r="F932" s="40">
        <f>Gmden!N931</f>
        <v>0</v>
      </c>
      <c r="G932" s="8">
        <f t="shared" si="72"/>
        <v>0</v>
      </c>
      <c r="H932" s="25">
        <f>ROUND(Anteile!$B$29/'Abs3'!$G$2107*'Abs3'!G932,0)</f>
        <v>0</v>
      </c>
      <c r="I932" s="40">
        <f>Gmden!O931</f>
        <v>0</v>
      </c>
      <c r="J932" s="8">
        <f t="shared" si="73"/>
        <v>0</v>
      </c>
      <c r="K932" s="25">
        <f>ROUND(Anteile!$B$30/'Abs3'!$J$2107*'Abs3'!J932,0)</f>
        <v>0</v>
      </c>
      <c r="L932" s="8">
        <f>Gmden!M931</f>
        <v>5661106.2386487378</v>
      </c>
      <c r="M932" s="8">
        <f ca="1">IF(AND(E932&gt;10000,Gmden!J931=500,Gmden!K931=500),MAX(0,OFFSET('Fk Abs3'!$E$7,'Abs3'!C932,0)*0.95*E932-L932),0)</f>
        <v>0</v>
      </c>
      <c r="N932" s="25">
        <f ca="1">ROUND(Anteile!$B$31/'Abs3'!$M$2107*'Abs3'!M932,0)</f>
        <v>0</v>
      </c>
      <c r="O932" s="27"/>
      <c r="P932" s="25">
        <f t="shared" ca="1" si="74"/>
        <v>0</v>
      </c>
    </row>
    <row r="933" spans="1:16" x14ac:dyDescent="0.25">
      <c r="A933" s="9">
        <f>Gmden!A932</f>
        <v>40502</v>
      </c>
      <c r="B933" s="9">
        <f t="shared" si="70"/>
        <v>4</v>
      </c>
      <c r="C933" s="9">
        <f t="shared" si="71"/>
        <v>0</v>
      </c>
      <c r="D933" s="7" t="str">
        <f>Gmden!D932</f>
        <v>Aschach an der Donau</v>
      </c>
      <c r="E933" s="8">
        <f>Gmden!E932</f>
        <v>2194</v>
      </c>
      <c r="F933" s="40">
        <f>Gmden!N932</f>
        <v>0</v>
      </c>
      <c r="G933" s="8">
        <f t="shared" si="72"/>
        <v>0</v>
      </c>
      <c r="H933" s="25">
        <f>ROUND(Anteile!$B$29/'Abs3'!$G$2107*'Abs3'!G933,0)</f>
        <v>0</v>
      </c>
      <c r="I933" s="40">
        <f>Gmden!O932</f>
        <v>0</v>
      </c>
      <c r="J933" s="8">
        <f t="shared" si="73"/>
        <v>0</v>
      </c>
      <c r="K933" s="25">
        <f>ROUND(Anteile!$B$30/'Abs3'!$J$2107*'Abs3'!J933,0)</f>
        <v>0</v>
      </c>
      <c r="L933" s="8">
        <f>Gmden!M932</f>
        <v>2637189.8012513621</v>
      </c>
      <c r="M933" s="8">
        <f ca="1">IF(AND(E933&gt;10000,Gmden!J932=500,Gmden!K932=500),MAX(0,OFFSET('Fk Abs3'!$E$7,'Abs3'!C933,0)*0.95*E933-L933),0)</f>
        <v>0</v>
      </c>
      <c r="N933" s="25">
        <f ca="1">ROUND(Anteile!$B$31/'Abs3'!$M$2107*'Abs3'!M933,0)</f>
        <v>0</v>
      </c>
      <c r="O933" s="27"/>
      <c r="P933" s="25">
        <f t="shared" ca="1" si="74"/>
        <v>0</v>
      </c>
    </row>
    <row r="934" spans="1:16" x14ac:dyDescent="0.25">
      <c r="A934" s="9">
        <f>Gmden!A933</f>
        <v>40503</v>
      </c>
      <c r="B934" s="9">
        <f t="shared" si="70"/>
        <v>4</v>
      </c>
      <c r="C934" s="9">
        <f t="shared" si="71"/>
        <v>0</v>
      </c>
      <c r="D934" s="7" t="str">
        <f>Gmden!D933</f>
        <v>Eferding</v>
      </c>
      <c r="E934" s="8">
        <f>Gmden!E933</f>
        <v>3954</v>
      </c>
      <c r="F934" s="40">
        <f>Gmden!N933</f>
        <v>0</v>
      </c>
      <c r="G934" s="8">
        <f t="shared" si="72"/>
        <v>0</v>
      </c>
      <c r="H934" s="25">
        <f>ROUND(Anteile!$B$29/'Abs3'!$G$2107*'Abs3'!G934,0)</f>
        <v>0</v>
      </c>
      <c r="I934" s="40">
        <f>Gmden!O933</f>
        <v>0</v>
      </c>
      <c r="J934" s="8">
        <f t="shared" si="73"/>
        <v>0</v>
      </c>
      <c r="K934" s="25">
        <f>ROUND(Anteile!$B$30/'Abs3'!$J$2107*'Abs3'!J934,0)</f>
        <v>0</v>
      </c>
      <c r="L934" s="8">
        <f>Gmden!M933</f>
        <v>5460784.118370912</v>
      </c>
      <c r="M934" s="8">
        <f ca="1">IF(AND(E934&gt;10000,Gmden!J933=500,Gmden!K933=500),MAX(0,OFFSET('Fk Abs3'!$E$7,'Abs3'!C934,0)*0.95*E934-L934),0)</f>
        <v>0</v>
      </c>
      <c r="N934" s="25">
        <f ca="1">ROUND(Anteile!$B$31/'Abs3'!$M$2107*'Abs3'!M934,0)</f>
        <v>0</v>
      </c>
      <c r="O934" s="27"/>
      <c r="P934" s="25">
        <f t="shared" ca="1" si="74"/>
        <v>0</v>
      </c>
    </row>
    <row r="935" spans="1:16" x14ac:dyDescent="0.25">
      <c r="A935" s="9">
        <f>Gmden!A934</f>
        <v>40504</v>
      </c>
      <c r="B935" s="9">
        <f t="shared" si="70"/>
        <v>4</v>
      </c>
      <c r="C935" s="9">
        <f t="shared" si="71"/>
        <v>0</v>
      </c>
      <c r="D935" s="7" t="str">
        <f>Gmden!D934</f>
        <v>Fraham</v>
      </c>
      <c r="E935" s="8">
        <f>Gmden!E934</f>
        <v>2328</v>
      </c>
      <c r="F935" s="40">
        <f>Gmden!N934</f>
        <v>0</v>
      </c>
      <c r="G935" s="8">
        <f t="shared" si="72"/>
        <v>0</v>
      </c>
      <c r="H935" s="25">
        <f>ROUND(Anteile!$B$29/'Abs3'!$G$2107*'Abs3'!G935,0)</f>
        <v>0</v>
      </c>
      <c r="I935" s="40">
        <f>Gmden!O934</f>
        <v>0</v>
      </c>
      <c r="J935" s="8">
        <f t="shared" si="73"/>
        <v>0</v>
      </c>
      <c r="K935" s="25">
        <f>ROUND(Anteile!$B$30/'Abs3'!$J$2107*'Abs3'!J935,0)</f>
        <v>0</v>
      </c>
      <c r="L935" s="8">
        <f>Gmden!M934</f>
        <v>2779601.5784392143</v>
      </c>
      <c r="M935" s="8">
        <f ca="1">IF(AND(E935&gt;10000,Gmden!J934=500,Gmden!K934=500),MAX(0,OFFSET('Fk Abs3'!$E$7,'Abs3'!C935,0)*0.95*E935-L935),0)</f>
        <v>0</v>
      </c>
      <c r="N935" s="25">
        <f ca="1">ROUND(Anteile!$B$31/'Abs3'!$M$2107*'Abs3'!M935,0)</f>
        <v>0</v>
      </c>
      <c r="O935" s="27"/>
      <c r="P935" s="25">
        <f t="shared" ca="1" si="74"/>
        <v>0</v>
      </c>
    </row>
    <row r="936" spans="1:16" x14ac:dyDescent="0.25">
      <c r="A936" s="9">
        <f>Gmden!A935</f>
        <v>40505</v>
      </c>
      <c r="B936" s="9">
        <f t="shared" si="70"/>
        <v>4</v>
      </c>
      <c r="C936" s="9">
        <f t="shared" si="71"/>
        <v>0</v>
      </c>
      <c r="D936" s="7" t="str">
        <f>Gmden!D935</f>
        <v>Haibach ob der Donau</v>
      </c>
      <c r="E936" s="8">
        <f>Gmden!E935</f>
        <v>1302</v>
      </c>
      <c r="F936" s="40">
        <f>Gmden!N935</f>
        <v>0</v>
      </c>
      <c r="G936" s="8">
        <f t="shared" si="72"/>
        <v>0</v>
      </c>
      <c r="H936" s="25">
        <f>ROUND(Anteile!$B$29/'Abs3'!$G$2107*'Abs3'!G936,0)</f>
        <v>0</v>
      </c>
      <c r="I936" s="40">
        <f>Gmden!O935</f>
        <v>0</v>
      </c>
      <c r="J936" s="8">
        <f t="shared" si="73"/>
        <v>0</v>
      </c>
      <c r="K936" s="25">
        <f>ROUND(Anteile!$B$30/'Abs3'!$J$2107*'Abs3'!J936,0)</f>
        <v>0</v>
      </c>
      <c r="L936" s="8">
        <f>Gmden!M935</f>
        <v>1282082.5907619011</v>
      </c>
      <c r="M936" s="8">
        <f ca="1">IF(AND(E936&gt;10000,Gmden!J935=500,Gmden!K935=500),MAX(0,OFFSET('Fk Abs3'!$E$7,'Abs3'!C936,0)*0.95*E936-L936),0)</f>
        <v>0</v>
      </c>
      <c r="N936" s="25">
        <f ca="1">ROUND(Anteile!$B$31/'Abs3'!$M$2107*'Abs3'!M936,0)</f>
        <v>0</v>
      </c>
      <c r="O936" s="27"/>
      <c r="P936" s="25">
        <f t="shared" ca="1" si="74"/>
        <v>0</v>
      </c>
    </row>
    <row r="937" spans="1:16" x14ac:dyDescent="0.25">
      <c r="A937" s="9">
        <f>Gmden!A936</f>
        <v>40506</v>
      </c>
      <c r="B937" s="9">
        <f t="shared" si="70"/>
        <v>4</v>
      </c>
      <c r="C937" s="9">
        <f t="shared" si="71"/>
        <v>0</v>
      </c>
      <c r="D937" s="7" t="str">
        <f>Gmden!D936</f>
        <v>Hartkirchen</v>
      </c>
      <c r="E937" s="8">
        <f>Gmden!E936</f>
        <v>4045</v>
      </c>
      <c r="F937" s="40">
        <f>Gmden!N936</f>
        <v>0</v>
      </c>
      <c r="G937" s="8">
        <f t="shared" si="72"/>
        <v>0</v>
      </c>
      <c r="H937" s="25">
        <f>ROUND(Anteile!$B$29/'Abs3'!$G$2107*'Abs3'!G937,0)</f>
        <v>0</v>
      </c>
      <c r="I937" s="40">
        <f>Gmden!O936</f>
        <v>0</v>
      </c>
      <c r="J937" s="8">
        <f t="shared" si="73"/>
        <v>0</v>
      </c>
      <c r="K937" s="25">
        <f>ROUND(Anteile!$B$30/'Abs3'!$J$2107*'Abs3'!J937,0)</f>
        <v>0</v>
      </c>
      <c r="L937" s="8">
        <f>Gmden!M936</f>
        <v>4051967.0022253199</v>
      </c>
      <c r="M937" s="8">
        <f ca="1">IF(AND(E937&gt;10000,Gmden!J936=500,Gmden!K936=500),MAX(0,OFFSET('Fk Abs3'!$E$7,'Abs3'!C937,0)*0.95*E937-L937),0)</f>
        <v>0</v>
      </c>
      <c r="N937" s="25">
        <f ca="1">ROUND(Anteile!$B$31/'Abs3'!$M$2107*'Abs3'!M937,0)</f>
        <v>0</v>
      </c>
      <c r="O937" s="27"/>
      <c r="P937" s="25">
        <f t="shared" ca="1" si="74"/>
        <v>0</v>
      </c>
    </row>
    <row r="938" spans="1:16" x14ac:dyDescent="0.25">
      <c r="A938" s="9">
        <f>Gmden!A937</f>
        <v>40507</v>
      </c>
      <c r="B938" s="9">
        <f t="shared" si="70"/>
        <v>4</v>
      </c>
      <c r="C938" s="9">
        <f t="shared" si="71"/>
        <v>0</v>
      </c>
      <c r="D938" s="7" t="str">
        <f>Gmden!D937</f>
        <v>Hinzenbach</v>
      </c>
      <c r="E938" s="8">
        <f>Gmden!E937</f>
        <v>1986</v>
      </c>
      <c r="F938" s="40">
        <f>Gmden!N937</f>
        <v>0</v>
      </c>
      <c r="G938" s="8">
        <f t="shared" si="72"/>
        <v>0</v>
      </c>
      <c r="H938" s="25">
        <f>ROUND(Anteile!$B$29/'Abs3'!$G$2107*'Abs3'!G938,0)</f>
        <v>0</v>
      </c>
      <c r="I938" s="40">
        <f>Gmden!O937</f>
        <v>0</v>
      </c>
      <c r="J938" s="8">
        <f t="shared" si="73"/>
        <v>0</v>
      </c>
      <c r="K938" s="25">
        <f>ROUND(Anteile!$B$30/'Abs3'!$J$2107*'Abs3'!J938,0)</f>
        <v>0</v>
      </c>
      <c r="L938" s="8">
        <f>Gmden!M937</f>
        <v>2304629.1336464593</v>
      </c>
      <c r="M938" s="8">
        <f ca="1">IF(AND(E938&gt;10000,Gmden!J937=500,Gmden!K937=500),MAX(0,OFFSET('Fk Abs3'!$E$7,'Abs3'!C938,0)*0.95*E938-L938),0)</f>
        <v>0</v>
      </c>
      <c r="N938" s="25">
        <f ca="1">ROUND(Anteile!$B$31/'Abs3'!$M$2107*'Abs3'!M938,0)</f>
        <v>0</v>
      </c>
      <c r="O938" s="27"/>
      <c r="P938" s="25">
        <f t="shared" ca="1" si="74"/>
        <v>0</v>
      </c>
    </row>
    <row r="939" spans="1:16" x14ac:dyDescent="0.25">
      <c r="A939" s="9">
        <f>Gmden!A938</f>
        <v>40508</v>
      </c>
      <c r="B939" s="9">
        <f t="shared" si="70"/>
        <v>4</v>
      </c>
      <c r="C939" s="9">
        <f t="shared" si="71"/>
        <v>0</v>
      </c>
      <c r="D939" s="7" t="str">
        <f>Gmden!D938</f>
        <v>Prambachkirchen</v>
      </c>
      <c r="E939" s="8">
        <f>Gmden!E938</f>
        <v>2800</v>
      </c>
      <c r="F939" s="40">
        <f>Gmden!N938</f>
        <v>0</v>
      </c>
      <c r="G939" s="8">
        <f t="shared" si="72"/>
        <v>0</v>
      </c>
      <c r="H939" s="25">
        <f>ROUND(Anteile!$B$29/'Abs3'!$G$2107*'Abs3'!G939,0)</f>
        <v>0</v>
      </c>
      <c r="I939" s="40">
        <f>Gmden!O938</f>
        <v>0</v>
      </c>
      <c r="J939" s="8">
        <f t="shared" si="73"/>
        <v>0</v>
      </c>
      <c r="K939" s="25">
        <f>ROUND(Anteile!$B$30/'Abs3'!$J$2107*'Abs3'!J939,0)</f>
        <v>0</v>
      </c>
      <c r="L939" s="8">
        <f>Gmden!M938</f>
        <v>2991172.6378809558</v>
      </c>
      <c r="M939" s="8">
        <f ca="1">IF(AND(E939&gt;10000,Gmden!J938=500,Gmden!K938=500),MAX(0,OFFSET('Fk Abs3'!$E$7,'Abs3'!C939,0)*0.95*E939-L939),0)</f>
        <v>0</v>
      </c>
      <c r="N939" s="25">
        <f ca="1">ROUND(Anteile!$B$31/'Abs3'!$M$2107*'Abs3'!M939,0)</f>
        <v>0</v>
      </c>
      <c r="O939" s="27"/>
      <c r="P939" s="25">
        <f t="shared" ca="1" si="74"/>
        <v>0</v>
      </c>
    </row>
    <row r="940" spans="1:16" x14ac:dyDescent="0.25">
      <c r="A940" s="9">
        <f>Gmden!A939</f>
        <v>40509</v>
      </c>
      <c r="B940" s="9">
        <f t="shared" si="70"/>
        <v>4</v>
      </c>
      <c r="C940" s="9">
        <f t="shared" si="71"/>
        <v>0</v>
      </c>
      <c r="D940" s="7" t="str">
        <f>Gmden!D939</f>
        <v>Pupping</v>
      </c>
      <c r="E940" s="8">
        <f>Gmden!E939</f>
        <v>1881</v>
      </c>
      <c r="F940" s="40">
        <f>Gmden!N939</f>
        <v>0</v>
      </c>
      <c r="G940" s="8">
        <f t="shared" si="72"/>
        <v>0</v>
      </c>
      <c r="H940" s="25">
        <f>ROUND(Anteile!$B$29/'Abs3'!$G$2107*'Abs3'!G940,0)</f>
        <v>0</v>
      </c>
      <c r="I940" s="40">
        <f>Gmden!O939</f>
        <v>0</v>
      </c>
      <c r="J940" s="8">
        <f t="shared" si="73"/>
        <v>0</v>
      </c>
      <c r="K940" s="25">
        <f>ROUND(Anteile!$B$30/'Abs3'!$J$2107*'Abs3'!J940,0)</f>
        <v>0</v>
      </c>
      <c r="L940" s="8">
        <f>Gmden!M939</f>
        <v>2220443.2959150635</v>
      </c>
      <c r="M940" s="8">
        <f ca="1">IF(AND(E940&gt;10000,Gmden!J939=500,Gmden!K939=500),MAX(0,OFFSET('Fk Abs3'!$E$7,'Abs3'!C940,0)*0.95*E940-L940),0)</f>
        <v>0</v>
      </c>
      <c r="N940" s="25">
        <f ca="1">ROUND(Anteile!$B$31/'Abs3'!$M$2107*'Abs3'!M940,0)</f>
        <v>0</v>
      </c>
      <c r="O940" s="27"/>
      <c r="P940" s="25">
        <f t="shared" ca="1" si="74"/>
        <v>0</v>
      </c>
    </row>
    <row r="941" spans="1:16" x14ac:dyDescent="0.25">
      <c r="A941" s="9">
        <f>Gmden!A940</f>
        <v>40510</v>
      </c>
      <c r="B941" s="9">
        <f t="shared" si="70"/>
        <v>4</v>
      </c>
      <c r="C941" s="9">
        <f t="shared" si="71"/>
        <v>0</v>
      </c>
      <c r="D941" s="7" t="str">
        <f>Gmden!D940</f>
        <v>St. Marienkirchen an der Polsenz</v>
      </c>
      <c r="E941" s="8">
        <f>Gmden!E940</f>
        <v>2274</v>
      </c>
      <c r="F941" s="40">
        <f>Gmden!N940</f>
        <v>0</v>
      </c>
      <c r="G941" s="8">
        <f t="shared" si="72"/>
        <v>0</v>
      </c>
      <c r="H941" s="25">
        <f>ROUND(Anteile!$B$29/'Abs3'!$G$2107*'Abs3'!G941,0)</f>
        <v>0</v>
      </c>
      <c r="I941" s="40">
        <f>Gmden!O940</f>
        <v>0</v>
      </c>
      <c r="J941" s="8">
        <f t="shared" si="73"/>
        <v>0</v>
      </c>
      <c r="K941" s="25">
        <f>ROUND(Anteile!$B$30/'Abs3'!$J$2107*'Abs3'!J941,0)</f>
        <v>0</v>
      </c>
      <c r="L941" s="8">
        <f>Gmden!M940</f>
        <v>2176881.3549385299</v>
      </c>
      <c r="M941" s="8">
        <f ca="1">IF(AND(E941&gt;10000,Gmden!J940=500,Gmden!K940=500),MAX(0,OFFSET('Fk Abs3'!$E$7,'Abs3'!C941,0)*0.95*E941-L941),0)</f>
        <v>0</v>
      </c>
      <c r="N941" s="25">
        <f ca="1">ROUND(Anteile!$B$31/'Abs3'!$M$2107*'Abs3'!M941,0)</f>
        <v>0</v>
      </c>
      <c r="O941" s="27"/>
      <c r="P941" s="25">
        <f t="shared" ca="1" si="74"/>
        <v>0</v>
      </c>
    </row>
    <row r="942" spans="1:16" x14ac:dyDescent="0.25">
      <c r="A942" s="9">
        <f>Gmden!A941</f>
        <v>40511</v>
      </c>
      <c r="B942" s="9">
        <f t="shared" si="70"/>
        <v>4</v>
      </c>
      <c r="C942" s="9">
        <f t="shared" si="71"/>
        <v>0</v>
      </c>
      <c r="D942" s="7" t="str">
        <f>Gmden!D941</f>
        <v>Scharten</v>
      </c>
      <c r="E942" s="8">
        <f>Gmden!E941</f>
        <v>2249</v>
      </c>
      <c r="F942" s="40">
        <f>Gmden!N941</f>
        <v>0</v>
      </c>
      <c r="G942" s="8">
        <f t="shared" si="72"/>
        <v>0</v>
      </c>
      <c r="H942" s="25">
        <f>ROUND(Anteile!$B$29/'Abs3'!$G$2107*'Abs3'!G942,0)</f>
        <v>0</v>
      </c>
      <c r="I942" s="40">
        <f>Gmden!O941</f>
        <v>0</v>
      </c>
      <c r="J942" s="8">
        <f t="shared" si="73"/>
        <v>0</v>
      </c>
      <c r="K942" s="25">
        <f>ROUND(Anteile!$B$30/'Abs3'!$J$2107*'Abs3'!J942,0)</f>
        <v>0</v>
      </c>
      <c r="L942" s="8">
        <f>Gmden!M941</f>
        <v>2108638.4623735682</v>
      </c>
      <c r="M942" s="8">
        <f ca="1">IF(AND(E942&gt;10000,Gmden!J941=500,Gmden!K941=500),MAX(0,OFFSET('Fk Abs3'!$E$7,'Abs3'!C942,0)*0.95*E942-L942),0)</f>
        <v>0</v>
      </c>
      <c r="N942" s="25">
        <f ca="1">ROUND(Anteile!$B$31/'Abs3'!$M$2107*'Abs3'!M942,0)</f>
        <v>0</v>
      </c>
      <c r="O942" s="27"/>
      <c r="P942" s="25">
        <f t="shared" ca="1" si="74"/>
        <v>0</v>
      </c>
    </row>
    <row r="943" spans="1:16" x14ac:dyDescent="0.25">
      <c r="A943" s="9">
        <f>Gmden!A942</f>
        <v>40512</v>
      </c>
      <c r="B943" s="9">
        <f t="shared" si="70"/>
        <v>4</v>
      </c>
      <c r="C943" s="9">
        <f t="shared" si="71"/>
        <v>0</v>
      </c>
      <c r="D943" s="7" t="str">
        <f>Gmden!D942</f>
        <v>Stroheim</v>
      </c>
      <c r="E943" s="8">
        <f>Gmden!E942</f>
        <v>1552</v>
      </c>
      <c r="F943" s="40">
        <f>Gmden!N942</f>
        <v>0</v>
      </c>
      <c r="G943" s="8">
        <f t="shared" si="72"/>
        <v>0</v>
      </c>
      <c r="H943" s="25">
        <f>ROUND(Anteile!$B$29/'Abs3'!$G$2107*'Abs3'!G943,0)</f>
        <v>0</v>
      </c>
      <c r="I943" s="40">
        <f>Gmden!O942</f>
        <v>0</v>
      </c>
      <c r="J943" s="8">
        <f t="shared" si="73"/>
        <v>0</v>
      </c>
      <c r="K943" s="25">
        <f>ROUND(Anteile!$B$30/'Abs3'!$J$2107*'Abs3'!J943,0)</f>
        <v>0</v>
      </c>
      <c r="L943" s="8">
        <f>Gmden!M942</f>
        <v>1402230.8923797552</v>
      </c>
      <c r="M943" s="8">
        <f ca="1">IF(AND(E943&gt;10000,Gmden!J942=500,Gmden!K942=500),MAX(0,OFFSET('Fk Abs3'!$E$7,'Abs3'!C943,0)*0.95*E943-L943),0)</f>
        <v>0</v>
      </c>
      <c r="N943" s="25">
        <f ca="1">ROUND(Anteile!$B$31/'Abs3'!$M$2107*'Abs3'!M943,0)</f>
        <v>0</v>
      </c>
      <c r="O943" s="27"/>
      <c r="P943" s="25">
        <f t="shared" ca="1" si="74"/>
        <v>0</v>
      </c>
    </row>
    <row r="944" spans="1:16" x14ac:dyDescent="0.25">
      <c r="A944" s="9">
        <f>Gmden!A943</f>
        <v>40601</v>
      </c>
      <c r="B944" s="9">
        <f t="shared" si="70"/>
        <v>4</v>
      </c>
      <c r="C944" s="9">
        <f t="shared" si="71"/>
        <v>0</v>
      </c>
      <c r="D944" s="7" t="str">
        <f>Gmden!D943</f>
        <v>Freistadt</v>
      </c>
      <c r="E944" s="8">
        <f>Gmden!E943</f>
        <v>7503</v>
      </c>
      <c r="F944" s="40">
        <f>Gmden!N943</f>
        <v>0</v>
      </c>
      <c r="G944" s="8">
        <f t="shared" si="72"/>
        <v>0</v>
      </c>
      <c r="H944" s="25">
        <f>ROUND(Anteile!$B$29/'Abs3'!$G$2107*'Abs3'!G944,0)</f>
        <v>0</v>
      </c>
      <c r="I944" s="40">
        <f>Gmden!O943</f>
        <v>0</v>
      </c>
      <c r="J944" s="8">
        <f t="shared" si="73"/>
        <v>0</v>
      </c>
      <c r="K944" s="25">
        <f>ROUND(Anteile!$B$30/'Abs3'!$J$2107*'Abs3'!J944,0)</f>
        <v>0</v>
      </c>
      <c r="L944" s="8">
        <f>Gmden!M943</f>
        <v>9117646.4562364109</v>
      </c>
      <c r="M944" s="8">
        <f ca="1">IF(AND(E944&gt;10000,Gmden!J943=500,Gmden!K943=500),MAX(0,OFFSET('Fk Abs3'!$E$7,'Abs3'!C944,0)*0.95*E944-L944),0)</f>
        <v>0</v>
      </c>
      <c r="N944" s="25">
        <f ca="1">ROUND(Anteile!$B$31/'Abs3'!$M$2107*'Abs3'!M944,0)</f>
        <v>0</v>
      </c>
      <c r="O944" s="27"/>
      <c r="P944" s="25">
        <f t="shared" ca="1" si="74"/>
        <v>0</v>
      </c>
    </row>
    <row r="945" spans="1:16" x14ac:dyDescent="0.25">
      <c r="A945" s="9">
        <f>Gmden!A944</f>
        <v>40602</v>
      </c>
      <c r="B945" s="9">
        <f t="shared" si="70"/>
        <v>4</v>
      </c>
      <c r="C945" s="9">
        <f t="shared" si="71"/>
        <v>0</v>
      </c>
      <c r="D945" s="7" t="str">
        <f>Gmden!D944</f>
        <v>Grünbach</v>
      </c>
      <c r="E945" s="8">
        <f>Gmden!E944</f>
        <v>1883</v>
      </c>
      <c r="F945" s="40">
        <f>Gmden!N944</f>
        <v>0</v>
      </c>
      <c r="G945" s="8">
        <f t="shared" si="72"/>
        <v>0</v>
      </c>
      <c r="H945" s="25">
        <f>ROUND(Anteile!$B$29/'Abs3'!$G$2107*'Abs3'!G945,0)</f>
        <v>0</v>
      </c>
      <c r="I945" s="40">
        <f>Gmden!O944</f>
        <v>0</v>
      </c>
      <c r="J945" s="8">
        <f t="shared" si="73"/>
        <v>0</v>
      </c>
      <c r="K945" s="25">
        <f>ROUND(Anteile!$B$30/'Abs3'!$J$2107*'Abs3'!J945,0)</f>
        <v>0</v>
      </c>
      <c r="L945" s="8">
        <f>Gmden!M944</f>
        <v>1716794.6800520448</v>
      </c>
      <c r="M945" s="8">
        <f ca="1">IF(AND(E945&gt;10000,Gmden!J944=500,Gmden!K944=500),MAX(0,OFFSET('Fk Abs3'!$E$7,'Abs3'!C945,0)*0.95*E945-L945),0)</f>
        <v>0</v>
      </c>
      <c r="N945" s="25">
        <f ca="1">ROUND(Anteile!$B$31/'Abs3'!$M$2107*'Abs3'!M945,0)</f>
        <v>0</v>
      </c>
      <c r="O945" s="27"/>
      <c r="P945" s="25">
        <f t="shared" ca="1" si="74"/>
        <v>0</v>
      </c>
    </row>
    <row r="946" spans="1:16" x14ac:dyDescent="0.25">
      <c r="A946" s="9">
        <f>Gmden!A945</f>
        <v>40603</v>
      </c>
      <c r="B946" s="9">
        <f t="shared" si="70"/>
        <v>4</v>
      </c>
      <c r="C946" s="9">
        <f t="shared" si="71"/>
        <v>0</v>
      </c>
      <c r="D946" s="7" t="str">
        <f>Gmden!D945</f>
        <v>Gutau</v>
      </c>
      <c r="E946" s="8">
        <f>Gmden!E945</f>
        <v>2712</v>
      </c>
      <c r="F946" s="40">
        <f>Gmden!N945</f>
        <v>0</v>
      </c>
      <c r="G946" s="8">
        <f t="shared" si="72"/>
        <v>0</v>
      </c>
      <c r="H946" s="25">
        <f>ROUND(Anteile!$B$29/'Abs3'!$G$2107*'Abs3'!G946,0)</f>
        <v>0</v>
      </c>
      <c r="I946" s="40">
        <f>Gmden!O945</f>
        <v>0</v>
      </c>
      <c r="J946" s="8">
        <f t="shared" si="73"/>
        <v>0</v>
      </c>
      <c r="K946" s="25">
        <f>ROUND(Anteile!$B$30/'Abs3'!$J$2107*'Abs3'!J946,0)</f>
        <v>0</v>
      </c>
      <c r="L946" s="8">
        <f>Gmden!M945</f>
        <v>2613908.0528580477</v>
      </c>
      <c r="M946" s="8">
        <f ca="1">IF(AND(E946&gt;10000,Gmden!J945=500,Gmden!K945=500),MAX(0,OFFSET('Fk Abs3'!$E$7,'Abs3'!C946,0)*0.95*E946-L946),0)</f>
        <v>0</v>
      </c>
      <c r="N946" s="25">
        <f ca="1">ROUND(Anteile!$B$31/'Abs3'!$M$2107*'Abs3'!M946,0)</f>
        <v>0</v>
      </c>
      <c r="O946" s="27"/>
      <c r="P946" s="25">
        <f t="shared" ca="1" si="74"/>
        <v>0</v>
      </c>
    </row>
    <row r="947" spans="1:16" x14ac:dyDescent="0.25">
      <c r="A947" s="9">
        <f>Gmden!A946</f>
        <v>40604</v>
      </c>
      <c r="B947" s="9">
        <f t="shared" si="70"/>
        <v>4</v>
      </c>
      <c r="C947" s="9">
        <f t="shared" si="71"/>
        <v>0</v>
      </c>
      <c r="D947" s="7" t="str">
        <f>Gmden!D946</f>
        <v>Hagenberg im Mühlkreis</v>
      </c>
      <c r="E947" s="8">
        <f>Gmden!E946</f>
        <v>2670</v>
      </c>
      <c r="F947" s="40">
        <f>Gmden!N946</f>
        <v>0</v>
      </c>
      <c r="G947" s="8">
        <f t="shared" si="72"/>
        <v>0</v>
      </c>
      <c r="H947" s="25">
        <f>ROUND(Anteile!$B$29/'Abs3'!$G$2107*'Abs3'!G947,0)</f>
        <v>0</v>
      </c>
      <c r="I947" s="40">
        <f>Gmden!O946</f>
        <v>0</v>
      </c>
      <c r="J947" s="8">
        <f t="shared" si="73"/>
        <v>0</v>
      </c>
      <c r="K947" s="25">
        <f>ROUND(Anteile!$B$30/'Abs3'!$J$2107*'Abs3'!J947,0)</f>
        <v>0</v>
      </c>
      <c r="L947" s="8">
        <f>Gmden!M946</f>
        <v>3436017.1124289008</v>
      </c>
      <c r="M947" s="8">
        <f ca="1">IF(AND(E947&gt;10000,Gmden!J946=500,Gmden!K946=500),MAX(0,OFFSET('Fk Abs3'!$E$7,'Abs3'!C947,0)*0.95*E947-L947),0)</f>
        <v>0</v>
      </c>
      <c r="N947" s="25">
        <f ca="1">ROUND(Anteile!$B$31/'Abs3'!$M$2107*'Abs3'!M947,0)</f>
        <v>0</v>
      </c>
      <c r="O947" s="27"/>
      <c r="P947" s="25">
        <f t="shared" ca="1" si="74"/>
        <v>0</v>
      </c>
    </row>
    <row r="948" spans="1:16" x14ac:dyDescent="0.25">
      <c r="A948" s="9">
        <f>Gmden!A947</f>
        <v>40605</v>
      </c>
      <c r="B948" s="9">
        <f t="shared" si="70"/>
        <v>4</v>
      </c>
      <c r="C948" s="9">
        <f t="shared" si="71"/>
        <v>0</v>
      </c>
      <c r="D948" s="7" t="str">
        <f>Gmden!D947</f>
        <v>Hirschbach im Mühlkreis</v>
      </c>
      <c r="E948" s="8">
        <f>Gmden!E947</f>
        <v>1151</v>
      </c>
      <c r="F948" s="40">
        <f>Gmden!N947</f>
        <v>0</v>
      </c>
      <c r="G948" s="8">
        <f t="shared" si="72"/>
        <v>0</v>
      </c>
      <c r="H948" s="25">
        <f>ROUND(Anteile!$B$29/'Abs3'!$G$2107*'Abs3'!G948,0)</f>
        <v>0</v>
      </c>
      <c r="I948" s="40">
        <f>Gmden!O947</f>
        <v>0</v>
      </c>
      <c r="J948" s="8">
        <f t="shared" si="73"/>
        <v>0</v>
      </c>
      <c r="K948" s="25">
        <f>ROUND(Anteile!$B$30/'Abs3'!$J$2107*'Abs3'!J948,0)</f>
        <v>0</v>
      </c>
      <c r="L948" s="8">
        <f>Gmden!M947</f>
        <v>1060146.1639375277</v>
      </c>
      <c r="M948" s="8">
        <f ca="1">IF(AND(E948&gt;10000,Gmden!J947=500,Gmden!K947=500),MAX(0,OFFSET('Fk Abs3'!$E$7,'Abs3'!C948,0)*0.95*E948-L948),0)</f>
        <v>0</v>
      </c>
      <c r="N948" s="25">
        <f ca="1">ROUND(Anteile!$B$31/'Abs3'!$M$2107*'Abs3'!M948,0)</f>
        <v>0</v>
      </c>
      <c r="O948" s="27"/>
      <c r="P948" s="25">
        <f t="shared" ca="1" si="74"/>
        <v>0</v>
      </c>
    </row>
    <row r="949" spans="1:16" x14ac:dyDescent="0.25">
      <c r="A949" s="9">
        <f>Gmden!A948</f>
        <v>40606</v>
      </c>
      <c r="B949" s="9">
        <f t="shared" si="70"/>
        <v>4</v>
      </c>
      <c r="C949" s="9">
        <f t="shared" si="71"/>
        <v>0</v>
      </c>
      <c r="D949" s="7" t="str">
        <f>Gmden!D948</f>
        <v>Kaltenberg</v>
      </c>
      <c r="E949" s="8">
        <f>Gmden!E948</f>
        <v>627</v>
      </c>
      <c r="F949" s="40">
        <f>Gmden!N948</f>
        <v>0</v>
      </c>
      <c r="G949" s="8">
        <f t="shared" si="72"/>
        <v>0</v>
      </c>
      <c r="H949" s="25">
        <f>ROUND(Anteile!$B$29/'Abs3'!$G$2107*'Abs3'!G949,0)</f>
        <v>0</v>
      </c>
      <c r="I949" s="40">
        <f>Gmden!O948</f>
        <v>0</v>
      </c>
      <c r="J949" s="8">
        <f t="shared" si="73"/>
        <v>0</v>
      </c>
      <c r="K949" s="25">
        <f>ROUND(Anteile!$B$30/'Abs3'!$J$2107*'Abs3'!J949,0)</f>
        <v>0</v>
      </c>
      <c r="L949" s="8">
        <f>Gmden!M948</f>
        <v>556033.28710572596</v>
      </c>
      <c r="M949" s="8">
        <f ca="1">IF(AND(E949&gt;10000,Gmden!J948=500,Gmden!K948=500),MAX(0,OFFSET('Fk Abs3'!$E$7,'Abs3'!C949,0)*0.95*E949-L949),0)</f>
        <v>0</v>
      </c>
      <c r="N949" s="25">
        <f ca="1">ROUND(Anteile!$B$31/'Abs3'!$M$2107*'Abs3'!M949,0)</f>
        <v>0</v>
      </c>
      <c r="O949" s="27"/>
      <c r="P949" s="25">
        <f t="shared" ca="1" si="74"/>
        <v>0</v>
      </c>
    </row>
    <row r="950" spans="1:16" x14ac:dyDescent="0.25">
      <c r="A950" s="9">
        <f>Gmden!A949</f>
        <v>40607</v>
      </c>
      <c r="B950" s="9">
        <f t="shared" si="70"/>
        <v>4</v>
      </c>
      <c r="C950" s="9">
        <f t="shared" si="71"/>
        <v>0</v>
      </c>
      <c r="D950" s="7" t="str">
        <f>Gmden!D949</f>
        <v>Kefermarkt</v>
      </c>
      <c r="E950" s="8">
        <f>Gmden!E949</f>
        <v>2071</v>
      </c>
      <c r="F950" s="40">
        <f>Gmden!N949</f>
        <v>0</v>
      </c>
      <c r="G950" s="8">
        <f t="shared" si="72"/>
        <v>0</v>
      </c>
      <c r="H950" s="25">
        <f>ROUND(Anteile!$B$29/'Abs3'!$G$2107*'Abs3'!G950,0)</f>
        <v>0</v>
      </c>
      <c r="I950" s="40">
        <f>Gmden!O949</f>
        <v>0</v>
      </c>
      <c r="J950" s="8">
        <f t="shared" si="73"/>
        <v>0</v>
      </c>
      <c r="K950" s="25">
        <f>ROUND(Anteile!$B$30/'Abs3'!$J$2107*'Abs3'!J950,0)</f>
        <v>0</v>
      </c>
      <c r="L950" s="8">
        <f>Gmden!M949</f>
        <v>2191144.9715869203</v>
      </c>
      <c r="M950" s="8">
        <f ca="1">IF(AND(E950&gt;10000,Gmden!J949=500,Gmden!K949=500),MAX(0,OFFSET('Fk Abs3'!$E$7,'Abs3'!C950,0)*0.95*E950-L950),0)</f>
        <v>0</v>
      </c>
      <c r="N950" s="25">
        <f ca="1">ROUND(Anteile!$B$31/'Abs3'!$M$2107*'Abs3'!M950,0)</f>
        <v>0</v>
      </c>
      <c r="O950" s="27"/>
      <c r="P950" s="25">
        <f t="shared" ca="1" si="74"/>
        <v>0</v>
      </c>
    </row>
    <row r="951" spans="1:16" x14ac:dyDescent="0.25">
      <c r="A951" s="9">
        <f>Gmden!A950</f>
        <v>40608</v>
      </c>
      <c r="B951" s="9">
        <f t="shared" si="70"/>
        <v>4</v>
      </c>
      <c r="C951" s="9">
        <f t="shared" si="71"/>
        <v>0</v>
      </c>
      <c r="D951" s="7" t="str">
        <f>Gmden!D950</f>
        <v>Königswiesen</v>
      </c>
      <c r="E951" s="8">
        <f>Gmden!E950</f>
        <v>3148</v>
      </c>
      <c r="F951" s="40">
        <f>Gmden!N950</f>
        <v>0</v>
      </c>
      <c r="G951" s="8">
        <f t="shared" si="72"/>
        <v>0</v>
      </c>
      <c r="H951" s="25">
        <f>ROUND(Anteile!$B$29/'Abs3'!$G$2107*'Abs3'!G951,0)</f>
        <v>0</v>
      </c>
      <c r="I951" s="40">
        <f>Gmden!O950</f>
        <v>0</v>
      </c>
      <c r="J951" s="8">
        <f t="shared" si="73"/>
        <v>0</v>
      </c>
      <c r="K951" s="25">
        <f>ROUND(Anteile!$B$30/'Abs3'!$J$2107*'Abs3'!J951,0)</f>
        <v>0</v>
      </c>
      <c r="L951" s="8">
        <f>Gmden!M950</f>
        <v>3121266.8917635833</v>
      </c>
      <c r="M951" s="8">
        <f ca="1">IF(AND(E951&gt;10000,Gmden!J950=500,Gmden!K950=500),MAX(0,OFFSET('Fk Abs3'!$E$7,'Abs3'!C951,0)*0.95*E951-L951),0)</f>
        <v>0</v>
      </c>
      <c r="N951" s="25">
        <f ca="1">ROUND(Anteile!$B$31/'Abs3'!$M$2107*'Abs3'!M951,0)</f>
        <v>0</v>
      </c>
      <c r="O951" s="27"/>
      <c r="P951" s="25">
        <f t="shared" ca="1" si="74"/>
        <v>0</v>
      </c>
    </row>
    <row r="952" spans="1:16" x14ac:dyDescent="0.25">
      <c r="A952" s="9">
        <f>Gmden!A951</f>
        <v>40609</v>
      </c>
      <c r="B952" s="9">
        <f t="shared" si="70"/>
        <v>4</v>
      </c>
      <c r="C952" s="9">
        <f t="shared" si="71"/>
        <v>0</v>
      </c>
      <c r="D952" s="7" t="str">
        <f>Gmden!D951</f>
        <v>Lasberg</v>
      </c>
      <c r="E952" s="8">
        <f>Gmden!E951</f>
        <v>2749</v>
      </c>
      <c r="F952" s="40">
        <f>Gmden!N951</f>
        <v>0</v>
      </c>
      <c r="G952" s="8">
        <f t="shared" si="72"/>
        <v>0</v>
      </c>
      <c r="H952" s="25">
        <f>ROUND(Anteile!$B$29/'Abs3'!$G$2107*'Abs3'!G952,0)</f>
        <v>0</v>
      </c>
      <c r="I952" s="40">
        <f>Gmden!O951</f>
        <v>0</v>
      </c>
      <c r="J952" s="8">
        <f t="shared" si="73"/>
        <v>0</v>
      </c>
      <c r="K952" s="25">
        <f>ROUND(Anteile!$B$30/'Abs3'!$J$2107*'Abs3'!J952,0)</f>
        <v>0</v>
      </c>
      <c r="L952" s="8">
        <f>Gmden!M951</f>
        <v>2646093.8174714497</v>
      </c>
      <c r="M952" s="8">
        <f ca="1">IF(AND(E952&gt;10000,Gmden!J951=500,Gmden!K951=500),MAX(0,OFFSET('Fk Abs3'!$E$7,'Abs3'!C952,0)*0.95*E952-L952),0)</f>
        <v>0</v>
      </c>
      <c r="N952" s="25">
        <f ca="1">ROUND(Anteile!$B$31/'Abs3'!$M$2107*'Abs3'!M952,0)</f>
        <v>0</v>
      </c>
      <c r="O952" s="27"/>
      <c r="P952" s="25">
        <f t="shared" ca="1" si="74"/>
        <v>0</v>
      </c>
    </row>
    <row r="953" spans="1:16" x14ac:dyDescent="0.25">
      <c r="A953" s="9">
        <f>Gmden!A952</f>
        <v>40610</v>
      </c>
      <c r="B953" s="9">
        <f t="shared" si="70"/>
        <v>4</v>
      </c>
      <c r="C953" s="9">
        <f t="shared" si="71"/>
        <v>0</v>
      </c>
      <c r="D953" s="7" t="str">
        <f>Gmden!D952</f>
        <v>Leopoldschlag</v>
      </c>
      <c r="E953" s="8">
        <f>Gmden!E952</f>
        <v>1025</v>
      </c>
      <c r="F953" s="40">
        <f>Gmden!N952</f>
        <v>0</v>
      </c>
      <c r="G953" s="8">
        <f t="shared" si="72"/>
        <v>0</v>
      </c>
      <c r="H953" s="25">
        <f>ROUND(Anteile!$B$29/'Abs3'!$G$2107*'Abs3'!G953,0)</f>
        <v>0</v>
      </c>
      <c r="I953" s="40">
        <f>Gmden!O952</f>
        <v>0</v>
      </c>
      <c r="J953" s="8">
        <f t="shared" si="73"/>
        <v>0</v>
      </c>
      <c r="K953" s="25">
        <f>ROUND(Anteile!$B$30/'Abs3'!$J$2107*'Abs3'!J953,0)</f>
        <v>0</v>
      </c>
      <c r="L953" s="8">
        <f>Gmden!M952</f>
        <v>931893.80423548201</v>
      </c>
      <c r="M953" s="8">
        <f ca="1">IF(AND(E953&gt;10000,Gmden!J952=500,Gmden!K952=500),MAX(0,OFFSET('Fk Abs3'!$E$7,'Abs3'!C953,0)*0.95*E953-L953),0)</f>
        <v>0</v>
      </c>
      <c r="N953" s="25">
        <f ca="1">ROUND(Anteile!$B$31/'Abs3'!$M$2107*'Abs3'!M953,0)</f>
        <v>0</v>
      </c>
      <c r="O953" s="27"/>
      <c r="P953" s="25">
        <f t="shared" ca="1" si="74"/>
        <v>0</v>
      </c>
    </row>
    <row r="954" spans="1:16" x14ac:dyDescent="0.25">
      <c r="A954" s="9">
        <f>Gmden!A953</f>
        <v>40611</v>
      </c>
      <c r="B954" s="9">
        <f t="shared" si="70"/>
        <v>4</v>
      </c>
      <c r="C954" s="9">
        <f t="shared" si="71"/>
        <v>0</v>
      </c>
      <c r="D954" s="7" t="str">
        <f>Gmden!D953</f>
        <v>Liebenau</v>
      </c>
      <c r="E954" s="8">
        <f>Gmden!E953</f>
        <v>1642</v>
      </c>
      <c r="F954" s="40">
        <f>Gmden!N953</f>
        <v>0</v>
      </c>
      <c r="G954" s="8">
        <f t="shared" si="72"/>
        <v>0</v>
      </c>
      <c r="H954" s="25">
        <f>ROUND(Anteile!$B$29/'Abs3'!$G$2107*'Abs3'!G954,0)</f>
        <v>0</v>
      </c>
      <c r="I954" s="40">
        <f>Gmden!O953</f>
        <v>0</v>
      </c>
      <c r="J954" s="8">
        <f t="shared" si="73"/>
        <v>0</v>
      </c>
      <c r="K954" s="25">
        <f>ROUND(Anteile!$B$30/'Abs3'!$J$2107*'Abs3'!J954,0)</f>
        <v>0</v>
      </c>
      <c r="L954" s="8">
        <f>Gmden!M953</f>
        <v>1612344.8919366698</v>
      </c>
      <c r="M954" s="8">
        <f ca="1">IF(AND(E954&gt;10000,Gmden!J953=500,Gmden!K953=500),MAX(0,OFFSET('Fk Abs3'!$E$7,'Abs3'!C954,0)*0.95*E954-L954),0)</f>
        <v>0</v>
      </c>
      <c r="N954" s="25">
        <f ca="1">ROUND(Anteile!$B$31/'Abs3'!$M$2107*'Abs3'!M954,0)</f>
        <v>0</v>
      </c>
      <c r="O954" s="27"/>
      <c r="P954" s="25">
        <f t="shared" ca="1" si="74"/>
        <v>0</v>
      </c>
    </row>
    <row r="955" spans="1:16" x14ac:dyDescent="0.25">
      <c r="A955" s="9">
        <f>Gmden!A954</f>
        <v>40612</v>
      </c>
      <c r="B955" s="9">
        <f t="shared" si="70"/>
        <v>4</v>
      </c>
      <c r="C955" s="9">
        <f t="shared" si="71"/>
        <v>0</v>
      </c>
      <c r="D955" s="7" t="str">
        <f>Gmden!D954</f>
        <v>Neumarkt im Mühlkreis</v>
      </c>
      <c r="E955" s="8">
        <f>Gmden!E954</f>
        <v>3112</v>
      </c>
      <c r="F955" s="40">
        <f>Gmden!N954</f>
        <v>0</v>
      </c>
      <c r="G955" s="8">
        <f t="shared" si="72"/>
        <v>0</v>
      </c>
      <c r="H955" s="25">
        <f>ROUND(Anteile!$B$29/'Abs3'!$G$2107*'Abs3'!G955,0)</f>
        <v>0</v>
      </c>
      <c r="I955" s="40">
        <f>Gmden!O954</f>
        <v>0</v>
      </c>
      <c r="J955" s="8">
        <f t="shared" si="73"/>
        <v>0</v>
      </c>
      <c r="K955" s="25">
        <f>ROUND(Anteile!$B$30/'Abs3'!$J$2107*'Abs3'!J955,0)</f>
        <v>0</v>
      </c>
      <c r="L955" s="8">
        <f>Gmden!M954</f>
        <v>3037519.9599909084</v>
      </c>
      <c r="M955" s="8">
        <f ca="1">IF(AND(E955&gt;10000,Gmden!J954=500,Gmden!K954=500),MAX(0,OFFSET('Fk Abs3'!$E$7,'Abs3'!C955,0)*0.95*E955-L955),0)</f>
        <v>0</v>
      </c>
      <c r="N955" s="25">
        <f ca="1">ROUND(Anteile!$B$31/'Abs3'!$M$2107*'Abs3'!M955,0)</f>
        <v>0</v>
      </c>
      <c r="O955" s="27"/>
      <c r="P955" s="25">
        <f t="shared" ca="1" si="74"/>
        <v>0</v>
      </c>
    </row>
    <row r="956" spans="1:16" x14ac:dyDescent="0.25">
      <c r="A956" s="9">
        <f>Gmden!A955</f>
        <v>40613</v>
      </c>
      <c r="B956" s="9">
        <f t="shared" si="70"/>
        <v>4</v>
      </c>
      <c r="C956" s="9">
        <f t="shared" si="71"/>
        <v>0</v>
      </c>
      <c r="D956" s="7" t="str">
        <f>Gmden!D955</f>
        <v>Pierbach</v>
      </c>
      <c r="E956" s="8">
        <f>Gmden!E955</f>
        <v>998</v>
      </c>
      <c r="F956" s="40">
        <f>Gmden!N955</f>
        <v>0</v>
      </c>
      <c r="G956" s="8">
        <f t="shared" si="72"/>
        <v>0</v>
      </c>
      <c r="H956" s="25">
        <f>ROUND(Anteile!$B$29/'Abs3'!$G$2107*'Abs3'!G956,0)</f>
        <v>0</v>
      </c>
      <c r="I956" s="40">
        <f>Gmden!O955</f>
        <v>0</v>
      </c>
      <c r="J956" s="8">
        <f t="shared" si="73"/>
        <v>0</v>
      </c>
      <c r="K956" s="25">
        <f>ROUND(Anteile!$B$30/'Abs3'!$J$2107*'Abs3'!J956,0)</f>
        <v>0</v>
      </c>
      <c r="L956" s="8">
        <f>Gmden!M955</f>
        <v>886252.39521817304</v>
      </c>
      <c r="M956" s="8">
        <f ca="1">IF(AND(E956&gt;10000,Gmden!J955=500,Gmden!K955=500),MAX(0,OFFSET('Fk Abs3'!$E$7,'Abs3'!C956,0)*0.95*E956-L956),0)</f>
        <v>0</v>
      </c>
      <c r="N956" s="25">
        <f ca="1">ROUND(Anteile!$B$31/'Abs3'!$M$2107*'Abs3'!M956,0)</f>
        <v>0</v>
      </c>
      <c r="O956" s="27"/>
      <c r="P956" s="25">
        <f t="shared" ca="1" si="74"/>
        <v>0</v>
      </c>
    </row>
    <row r="957" spans="1:16" x14ac:dyDescent="0.25">
      <c r="A957" s="9">
        <f>Gmden!A956</f>
        <v>40614</v>
      </c>
      <c r="B957" s="9">
        <f t="shared" si="70"/>
        <v>4</v>
      </c>
      <c r="C957" s="9">
        <f t="shared" si="71"/>
        <v>0</v>
      </c>
      <c r="D957" s="7" t="str">
        <f>Gmden!D956</f>
        <v>Pregarten</v>
      </c>
      <c r="E957" s="8">
        <f>Gmden!E956</f>
        <v>5170</v>
      </c>
      <c r="F957" s="40">
        <f>Gmden!N956</f>
        <v>0</v>
      </c>
      <c r="G957" s="8">
        <f t="shared" si="72"/>
        <v>0</v>
      </c>
      <c r="H957" s="25">
        <f>ROUND(Anteile!$B$29/'Abs3'!$G$2107*'Abs3'!G957,0)</f>
        <v>0</v>
      </c>
      <c r="I957" s="40">
        <f>Gmden!O956</f>
        <v>0</v>
      </c>
      <c r="J957" s="8">
        <f t="shared" si="73"/>
        <v>0</v>
      </c>
      <c r="K957" s="25">
        <f>ROUND(Anteile!$B$30/'Abs3'!$J$2107*'Abs3'!J957,0)</f>
        <v>0</v>
      </c>
      <c r="L957" s="8">
        <f>Gmden!M956</f>
        <v>5436351.9963039532</v>
      </c>
      <c r="M957" s="8">
        <f ca="1">IF(AND(E957&gt;10000,Gmden!J956=500,Gmden!K956=500),MAX(0,OFFSET('Fk Abs3'!$E$7,'Abs3'!C957,0)*0.95*E957-L957),0)</f>
        <v>0</v>
      </c>
      <c r="N957" s="25">
        <f ca="1">ROUND(Anteile!$B$31/'Abs3'!$M$2107*'Abs3'!M957,0)</f>
        <v>0</v>
      </c>
      <c r="O957" s="27"/>
      <c r="P957" s="25">
        <f t="shared" ca="1" si="74"/>
        <v>0</v>
      </c>
    </row>
    <row r="958" spans="1:16" x14ac:dyDescent="0.25">
      <c r="A958" s="9">
        <f>Gmden!A957</f>
        <v>40615</v>
      </c>
      <c r="B958" s="9">
        <f t="shared" si="70"/>
        <v>4</v>
      </c>
      <c r="C958" s="9">
        <f t="shared" si="71"/>
        <v>0</v>
      </c>
      <c r="D958" s="7" t="str">
        <f>Gmden!D957</f>
        <v>Rainbach im Mühlkreis</v>
      </c>
      <c r="E958" s="8">
        <f>Gmden!E957</f>
        <v>2898</v>
      </c>
      <c r="F958" s="40">
        <f>Gmden!N957</f>
        <v>0</v>
      </c>
      <c r="G958" s="8">
        <f t="shared" si="72"/>
        <v>0</v>
      </c>
      <c r="H958" s="25">
        <f>ROUND(Anteile!$B$29/'Abs3'!$G$2107*'Abs3'!G958,0)</f>
        <v>0</v>
      </c>
      <c r="I958" s="40">
        <f>Gmden!O957</f>
        <v>0</v>
      </c>
      <c r="J958" s="8">
        <f t="shared" si="73"/>
        <v>0</v>
      </c>
      <c r="K958" s="25">
        <f>ROUND(Anteile!$B$30/'Abs3'!$J$2107*'Abs3'!J958,0)</f>
        <v>0</v>
      </c>
      <c r="L958" s="8">
        <f>Gmden!M957</f>
        <v>2746101.2544471193</v>
      </c>
      <c r="M958" s="8">
        <f ca="1">IF(AND(E958&gt;10000,Gmden!J957=500,Gmden!K957=500),MAX(0,OFFSET('Fk Abs3'!$E$7,'Abs3'!C958,0)*0.95*E958-L958),0)</f>
        <v>0</v>
      </c>
      <c r="N958" s="25">
        <f ca="1">ROUND(Anteile!$B$31/'Abs3'!$M$2107*'Abs3'!M958,0)</f>
        <v>0</v>
      </c>
      <c r="O958" s="27"/>
      <c r="P958" s="25">
        <f t="shared" ca="1" si="74"/>
        <v>0</v>
      </c>
    </row>
    <row r="959" spans="1:16" x14ac:dyDescent="0.25">
      <c r="A959" s="9">
        <f>Gmden!A958</f>
        <v>40616</v>
      </c>
      <c r="B959" s="9">
        <f t="shared" si="70"/>
        <v>4</v>
      </c>
      <c r="C959" s="9">
        <f t="shared" si="71"/>
        <v>0</v>
      </c>
      <c r="D959" s="7" t="str">
        <f>Gmden!D958</f>
        <v>Sandl</v>
      </c>
      <c r="E959" s="8">
        <f>Gmden!E958</f>
        <v>1392</v>
      </c>
      <c r="F959" s="40">
        <f>Gmden!N958</f>
        <v>0</v>
      </c>
      <c r="G959" s="8">
        <f t="shared" si="72"/>
        <v>0</v>
      </c>
      <c r="H959" s="25">
        <f>ROUND(Anteile!$B$29/'Abs3'!$G$2107*'Abs3'!G959,0)</f>
        <v>0</v>
      </c>
      <c r="I959" s="40">
        <f>Gmden!O958</f>
        <v>0</v>
      </c>
      <c r="J959" s="8">
        <f t="shared" si="73"/>
        <v>0</v>
      </c>
      <c r="K959" s="25">
        <f>ROUND(Anteile!$B$30/'Abs3'!$J$2107*'Abs3'!J959,0)</f>
        <v>0</v>
      </c>
      <c r="L959" s="8">
        <f>Gmden!M958</f>
        <v>1291056.9937896675</v>
      </c>
      <c r="M959" s="8">
        <f ca="1">IF(AND(E959&gt;10000,Gmden!J958=500,Gmden!K958=500),MAX(0,OFFSET('Fk Abs3'!$E$7,'Abs3'!C959,0)*0.95*E959-L959),0)</f>
        <v>0</v>
      </c>
      <c r="N959" s="25">
        <f ca="1">ROUND(Anteile!$B$31/'Abs3'!$M$2107*'Abs3'!M959,0)</f>
        <v>0</v>
      </c>
      <c r="O959" s="27"/>
      <c r="P959" s="25">
        <f t="shared" ca="1" si="74"/>
        <v>0</v>
      </c>
    </row>
    <row r="960" spans="1:16" x14ac:dyDescent="0.25">
      <c r="A960" s="9">
        <f>Gmden!A959</f>
        <v>40617</v>
      </c>
      <c r="B960" s="9">
        <f t="shared" si="70"/>
        <v>4</v>
      </c>
      <c r="C960" s="9">
        <f t="shared" si="71"/>
        <v>0</v>
      </c>
      <c r="D960" s="7" t="str">
        <f>Gmden!D959</f>
        <v>St. Leonhard bei Freistadt</v>
      </c>
      <c r="E960" s="8">
        <f>Gmden!E959</f>
        <v>1393</v>
      </c>
      <c r="F960" s="40">
        <f>Gmden!N959</f>
        <v>0</v>
      </c>
      <c r="G960" s="8">
        <f t="shared" si="72"/>
        <v>0</v>
      </c>
      <c r="H960" s="25">
        <f>ROUND(Anteile!$B$29/'Abs3'!$G$2107*'Abs3'!G960,0)</f>
        <v>0</v>
      </c>
      <c r="I960" s="40">
        <f>Gmden!O959</f>
        <v>0</v>
      </c>
      <c r="J960" s="8">
        <f t="shared" si="73"/>
        <v>0</v>
      </c>
      <c r="K960" s="25">
        <f>ROUND(Anteile!$B$30/'Abs3'!$J$2107*'Abs3'!J960,0)</f>
        <v>0</v>
      </c>
      <c r="L960" s="8">
        <f>Gmden!M959</f>
        <v>1278444.1852528027</v>
      </c>
      <c r="M960" s="8">
        <f ca="1">IF(AND(E960&gt;10000,Gmden!J959=500,Gmden!K959=500),MAX(0,OFFSET('Fk Abs3'!$E$7,'Abs3'!C960,0)*0.95*E960-L960),0)</f>
        <v>0</v>
      </c>
      <c r="N960" s="25">
        <f ca="1">ROUND(Anteile!$B$31/'Abs3'!$M$2107*'Abs3'!M960,0)</f>
        <v>0</v>
      </c>
      <c r="O960" s="27"/>
      <c r="P960" s="25">
        <f t="shared" ca="1" si="74"/>
        <v>0</v>
      </c>
    </row>
    <row r="961" spans="1:16" x14ac:dyDescent="0.25">
      <c r="A961" s="9">
        <f>Gmden!A960</f>
        <v>40618</v>
      </c>
      <c r="B961" s="9">
        <f t="shared" si="70"/>
        <v>4</v>
      </c>
      <c r="C961" s="9">
        <f t="shared" si="71"/>
        <v>0</v>
      </c>
      <c r="D961" s="7" t="str">
        <f>Gmden!D960</f>
        <v>St. Oswald bei Freistadt</v>
      </c>
      <c r="E961" s="8">
        <f>Gmden!E960</f>
        <v>2820</v>
      </c>
      <c r="F961" s="40">
        <f>Gmden!N960</f>
        <v>0</v>
      </c>
      <c r="G961" s="8">
        <f t="shared" si="72"/>
        <v>0</v>
      </c>
      <c r="H961" s="25">
        <f>ROUND(Anteile!$B$29/'Abs3'!$G$2107*'Abs3'!G961,0)</f>
        <v>0</v>
      </c>
      <c r="I961" s="40">
        <f>Gmden!O960</f>
        <v>0</v>
      </c>
      <c r="J961" s="8">
        <f t="shared" si="73"/>
        <v>0</v>
      </c>
      <c r="K961" s="25">
        <f>ROUND(Anteile!$B$30/'Abs3'!$J$2107*'Abs3'!J961,0)</f>
        <v>0</v>
      </c>
      <c r="L961" s="8">
        <f>Gmden!M960</f>
        <v>2771635.2873141803</v>
      </c>
      <c r="M961" s="8">
        <f ca="1">IF(AND(E961&gt;10000,Gmden!J960=500,Gmden!K960=500),MAX(0,OFFSET('Fk Abs3'!$E$7,'Abs3'!C961,0)*0.95*E961-L961),0)</f>
        <v>0</v>
      </c>
      <c r="N961" s="25">
        <f ca="1">ROUND(Anteile!$B$31/'Abs3'!$M$2107*'Abs3'!M961,0)</f>
        <v>0</v>
      </c>
      <c r="O961" s="27"/>
      <c r="P961" s="25">
        <f t="shared" ca="1" si="74"/>
        <v>0</v>
      </c>
    </row>
    <row r="962" spans="1:16" x14ac:dyDescent="0.25">
      <c r="A962" s="9">
        <f>Gmden!A961</f>
        <v>40619</v>
      </c>
      <c r="B962" s="9">
        <f t="shared" si="70"/>
        <v>4</v>
      </c>
      <c r="C962" s="9">
        <f t="shared" si="71"/>
        <v>0</v>
      </c>
      <c r="D962" s="7" t="str">
        <f>Gmden!D961</f>
        <v>Schönau im Mühlkreis</v>
      </c>
      <c r="E962" s="8">
        <f>Gmden!E961</f>
        <v>1922</v>
      </c>
      <c r="F962" s="40">
        <f>Gmden!N961</f>
        <v>0</v>
      </c>
      <c r="G962" s="8">
        <f t="shared" si="72"/>
        <v>0</v>
      </c>
      <c r="H962" s="25">
        <f>ROUND(Anteile!$B$29/'Abs3'!$G$2107*'Abs3'!G962,0)</f>
        <v>0</v>
      </c>
      <c r="I962" s="40">
        <f>Gmden!O961</f>
        <v>0</v>
      </c>
      <c r="J962" s="8">
        <f t="shared" si="73"/>
        <v>0</v>
      </c>
      <c r="K962" s="25">
        <f>ROUND(Anteile!$B$30/'Abs3'!$J$2107*'Abs3'!J962,0)</f>
        <v>0</v>
      </c>
      <c r="L962" s="8">
        <f>Gmden!M961</f>
        <v>1842311.3793280376</v>
      </c>
      <c r="M962" s="8">
        <f ca="1">IF(AND(E962&gt;10000,Gmden!J961=500,Gmden!K961=500),MAX(0,OFFSET('Fk Abs3'!$E$7,'Abs3'!C962,0)*0.95*E962-L962),0)</f>
        <v>0</v>
      </c>
      <c r="N962" s="25">
        <f ca="1">ROUND(Anteile!$B$31/'Abs3'!$M$2107*'Abs3'!M962,0)</f>
        <v>0</v>
      </c>
      <c r="O962" s="27"/>
      <c r="P962" s="25">
        <f t="shared" ca="1" si="74"/>
        <v>0</v>
      </c>
    </row>
    <row r="963" spans="1:16" x14ac:dyDescent="0.25">
      <c r="A963" s="9">
        <f>Gmden!A962</f>
        <v>40620</v>
      </c>
      <c r="B963" s="9">
        <f t="shared" si="70"/>
        <v>4</v>
      </c>
      <c r="C963" s="9">
        <f t="shared" si="71"/>
        <v>0</v>
      </c>
      <c r="D963" s="7" t="str">
        <f>Gmden!D962</f>
        <v>Tragwein</v>
      </c>
      <c r="E963" s="8">
        <f>Gmden!E962</f>
        <v>3053</v>
      </c>
      <c r="F963" s="40">
        <f>Gmden!N962</f>
        <v>0</v>
      </c>
      <c r="G963" s="8">
        <f t="shared" si="72"/>
        <v>0</v>
      </c>
      <c r="H963" s="25">
        <f>ROUND(Anteile!$B$29/'Abs3'!$G$2107*'Abs3'!G963,0)</f>
        <v>0</v>
      </c>
      <c r="I963" s="40">
        <f>Gmden!O962</f>
        <v>0</v>
      </c>
      <c r="J963" s="8">
        <f t="shared" si="73"/>
        <v>0</v>
      </c>
      <c r="K963" s="25">
        <f>ROUND(Anteile!$B$30/'Abs3'!$J$2107*'Abs3'!J963,0)</f>
        <v>0</v>
      </c>
      <c r="L963" s="8">
        <f>Gmden!M962</f>
        <v>3227141.582906221</v>
      </c>
      <c r="M963" s="8">
        <f ca="1">IF(AND(E963&gt;10000,Gmden!J962=500,Gmden!K962=500),MAX(0,OFFSET('Fk Abs3'!$E$7,'Abs3'!C963,0)*0.95*E963-L963),0)</f>
        <v>0</v>
      </c>
      <c r="N963" s="25">
        <f ca="1">ROUND(Anteile!$B$31/'Abs3'!$M$2107*'Abs3'!M963,0)</f>
        <v>0</v>
      </c>
      <c r="O963" s="27"/>
      <c r="P963" s="25">
        <f t="shared" ca="1" si="74"/>
        <v>0</v>
      </c>
    </row>
    <row r="964" spans="1:16" x14ac:dyDescent="0.25">
      <c r="A964" s="9">
        <f>Gmden!A963</f>
        <v>40621</v>
      </c>
      <c r="B964" s="9">
        <f t="shared" si="70"/>
        <v>4</v>
      </c>
      <c r="C964" s="9">
        <f t="shared" si="71"/>
        <v>0</v>
      </c>
      <c r="D964" s="7" t="str">
        <f>Gmden!D963</f>
        <v>Unterweißenbach</v>
      </c>
      <c r="E964" s="8">
        <f>Gmden!E963</f>
        <v>2278</v>
      </c>
      <c r="F964" s="40">
        <f>Gmden!N963</f>
        <v>0</v>
      </c>
      <c r="G964" s="8">
        <f t="shared" si="72"/>
        <v>0</v>
      </c>
      <c r="H964" s="25">
        <f>ROUND(Anteile!$B$29/'Abs3'!$G$2107*'Abs3'!G964,0)</f>
        <v>0</v>
      </c>
      <c r="I964" s="40">
        <f>Gmden!O963</f>
        <v>0</v>
      </c>
      <c r="J964" s="8">
        <f t="shared" si="73"/>
        <v>0</v>
      </c>
      <c r="K964" s="25">
        <f>ROUND(Anteile!$B$30/'Abs3'!$J$2107*'Abs3'!J964,0)</f>
        <v>0</v>
      </c>
      <c r="L964" s="8">
        <f>Gmden!M963</f>
        <v>2387037.5583412377</v>
      </c>
      <c r="M964" s="8">
        <f ca="1">IF(AND(E964&gt;10000,Gmden!J963=500,Gmden!K963=500),MAX(0,OFFSET('Fk Abs3'!$E$7,'Abs3'!C964,0)*0.95*E964-L964),0)</f>
        <v>0</v>
      </c>
      <c r="N964" s="25">
        <f ca="1">ROUND(Anteile!$B$31/'Abs3'!$M$2107*'Abs3'!M964,0)</f>
        <v>0</v>
      </c>
      <c r="O964" s="27"/>
      <c r="P964" s="25">
        <f t="shared" ca="1" si="74"/>
        <v>0</v>
      </c>
    </row>
    <row r="965" spans="1:16" x14ac:dyDescent="0.25">
      <c r="A965" s="9">
        <f>Gmden!A964</f>
        <v>40622</v>
      </c>
      <c r="B965" s="9">
        <f t="shared" si="70"/>
        <v>4</v>
      </c>
      <c r="C965" s="9">
        <f t="shared" si="71"/>
        <v>0</v>
      </c>
      <c r="D965" s="7" t="str">
        <f>Gmden!D964</f>
        <v>Unterweitersdorf</v>
      </c>
      <c r="E965" s="8">
        <f>Gmden!E964</f>
        <v>2034</v>
      </c>
      <c r="F965" s="40">
        <f>Gmden!N964</f>
        <v>0</v>
      </c>
      <c r="G965" s="8">
        <f t="shared" si="72"/>
        <v>0</v>
      </c>
      <c r="H965" s="25">
        <f>ROUND(Anteile!$B$29/'Abs3'!$G$2107*'Abs3'!G965,0)</f>
        <v>0</v>
      </c>
      <c r="I965" s="40">
        <f>Gmden!O964</f>
        <v>0</v>
      </c>
      <c r="J965" s="8">
        <f t="shared" si="73"/>
        <v>0</v>
      </c>
      <c r="K965" s="25">
        <f>ROUND(Anteile!$B$30/'Abs3'!$J$2107*'Abs3'!J965,0)</f>
        <v>0</v>
      </c>
      <c r="L965" s="8">
        <f>Gmden!M964</f>
        <v>2039868.6965010064</v>
      </c>
      <c r="M965" s="8">
        <f ca="1">IF(AND(E965&gt;10000,Gmden!J964=500,Gmden!K964=500),MAX(0,OFFSET('Fk Abs3'!$E$7,'Abs3'!C965,0)*0.95*E965-L965),0)</f>
        <v>0</v>
      </c>
      <c r="N965" s="25">
        <f ca="1">ROUND(Anteile!$B$31/'Abs3'!$M$2107*'Abs3'!M965,0)</f>
        <v>0</v>
      </c>
      <c r="O965" s="27"/>
      <c r="P965" s="25">
        <f t="shared" ca="1" si="74"/>
        <v>0</v>
      </c>
    </row>
    <row r="966" spans="1:16" x14ac:dyDescent="0.25">
      <c r="A966" s="9">
        <f>Gmden!A965</f>
        <v>40623</v>
      </c>
      <c r="B966" s="9">
        <f t="shared" si="70"/>
        <v>4</v>
      </c>
      <c r="C966" s="9">
        <f t="shared" si="71"/>
        <v>0</v>
      </c>
      <c r="D966" s="7" t="str">
        <f>Gmden!D965</f>
        <v>Waldburg</v>
      </c>
      <c r="E966" s="8">
        <f>Gmden!E965</f>
        <v>1371</v>
      </c>
      <c r="F966" s="40">
        <f>Gmden!N965</f>
        <v>0</v>
      </c>
      <c r="G966" s="8">
        <f t="shared" si="72"/>
        <v>0</v>
      </c>
      <c r="H966" s="25">
        <f>ROUND(Anteile!$B$29/'Abs3'!$G$2107*'Abs3'!G966,0)</f>
        <v>0</v>
      </c>
      <c r="I966" s="40">
        <f>Gmden!O965</f>
        <v>0</v>
      </c>
      <c r="J966" s="8">
        <f t="shared" si="73"/>
        <v>0</v>
      </c>
      <c r="K966" s="25">
        <f>ROUND(Anteile!$B$30/'Abs3'!$J$2107*'Abs3'!J966,0)</f>
        <v>0</v>
      </c>
      <c r="L966" s="8">
        <f>Gmden!M965</f>
        <v>1206524.2662892721</v>
      </c>
      <c r="M966" s="8">
        <f ca="1">IF(AND(E966&gt;10000,Gmden!J965=500,Gmden!K965=500),MAX(0,OFFSET('Fk Abs3'!$E$7,'Abs3'!C966,0)*0.95*E966-L966),0)</f>
        <v>0</v>
      </c>
      <c r="N966" s="25">
        <f ca="1">ROUND(Anteile!$B$31/'Abs3'!$M$2107*'Abs3'!M966,0)</f>
        <v>0</v>
      </c>
      <c r="O966" s="27"/>
      <c r="P966" s="25">
        <f t="shared" ca="1" si="74"/>
        <v>0</v>
      </c>
    </row>
    <row r="967" spans="1:16" x14ac:dyDescent="0.25">
      <c r="A967" s="9">
        <f>Gmden!A966</f>
        <v>40624</v>
      </c>
      <c r="B967" s="9">
        <f t="shared" si="70"/>
        <v>4</v>
      </c>
      <c r="C967" s="9">
        <f t="shared" si="71"/>
        <v>0</v>
      </c>
      <c r="D967" s="7" t="str">
        <f>Gmden!D966</f>
        <v>Wartberg ob der Aist</v>
      </c>
      <c r="E967" s="8">
        <f>Gmden!E966</f>
        <v>4159</v>
      </c>
      <c r="F967" s="40">
        <f>Gmden!N966</f>
        <v>0</v>
      </c>
      <c r="G967" s="8">
        <f t="shared" si="72"/>
        <v>0</v>
      </c>
      <c r="H967" s="25">
        <f>ROUND(Anteile!$B$29/'Abs3'!$G$2107*'Abs3'!G967,0)</f>
        <v>0</v>
      </c>
      <c r="I967" s="40">
        <f>Gmden!O966</f>
        <v>0</v>
      </c>
      <c r="J967" s="8">
        <f t="shared" si="73"/>
        <v>0</v>
      </c>
      <c r="K967" s="25">
        <f>ROUND(Anteile!$B$30/'Abs3'!$J$2107*'Abs3'!J967,0)</f>
        <v>0</v>
      </c>
      <c r="L967" s="8">
        <f>Gmden!M966</f>
        <v>4086987.431038544</v>
      </c>
      <c r="M967" s="8">
        <f ca="1">IF(AND(E967&gt;10000,Gmden!J966=500,Gmden!K966=500),MAX(0,OFFSET('Fk Abs3'!$E$7,'Abs3'!C967,0)*0.95*E967-L967),0)</f>
        <v>0</v>
      </c>
      <c r="N967" s="25">
        <f ca="1">ROUND(Anteile!$B$31/'Abs3'!$M$2107*'Abs3'!M967,0)</f>
        <v>0</v>
      </c>
      <c r="O967" s="27"/>
      <c r="P967" s="25">
        <f t="shared" ca="1" si="74"/>
        <v>0</v>
      </c>
    </row>
    <row r="968" spans="1:16" x14ac:dyDescent="0.25">
      <c r="A968" s="9">
        <f>Gmden!A967</f>
        <v>40625</v>
      </c>
      <c r="B968" s="9">
        <f t="shared" ref="B968:B1031" si="75">INT(A968/10000)</f>
        <v>4</v>
      </c>
      <c r="C968" s="9">
        <f t="shared" ref="C968:C1031" si="76">IF(E968&lt;=10000,0,IF(E968&lt;=20000,1,IF(E968&lt;=50000,2,3)))</f>
        <v>0</v>
      </c>
      <c r="D968" s="7" t="str">
        <f>Gmden!D967</f>
        <v>Weitersfelden</v>
      </c>
      <c r="E968" s="8">
        <f>Gmden!E967</f>
        <v>1041</v>
      </c>
      <c r="F968" s="40">
        <f>Gmden!N967</f>
        <v>0</v>
      </c>
      <c r="G968" s="8">
        <f t="shared" ref="G968:G1031" si="77">IF(AND(E968&gt;$G$5,F968=1),E968,0)</f>
        <v>0</v>
      </c>
      <c r="H968" s="25">
        <f>ROUND(Anteile!$B$29/'Abs3'!$G$2107*'Abs3'!G968,0)</f>
        <v>0</v>
      </c>
      <c r="I968" s="40">
        <f>Gmden!O967</f>
        <v>0</v>
      </c>
      <c r="J968" s="8">
        <f t="shared" ref="J968:J1031" si="78">IF(I968=1,E968,0)</f>
        <v>0</v>
      </c>
      <c r="K968" s="25">
        <f>ROUND(Anteile!$B$30/'Abs3'!$J$2107*'Abs3'!J968,0)</f>
        <v>0</v>
      </c>
      <c r="L968" s="8">
        <f>Gmden!M967</f>
        <v>970107.77534416108</v>
      </c>
      <c r="M968" s="8">
        <f ca="1">IF(AND(E968&gt;10000,Gmden!J967=500,Gmden!K967=500),MAX(0,OFFSET('Fk Abs3'!$E$7,'Abs3'!C968,0)*0.95*E968-L968),0)</f>
        <v>0</v>
      </c>
      <c r="N968" s="25">
        <f ca="1">ROUND(Anteile!$B$31/'Abs3'!$M$2107*'Abs3'!M968,0)</f>
        <v>0</v>
      </c>
      <c r="O968" s="27"/>
      <c r="P968" s="25">
        <f t="shared" ref="P968:P1031" ca="1" si="79">H968+K968+N968+O968</f>
        <v>0</v>
      </c>
    </row>
    <row r="969" spans="1:16" x14ac:dyDescent="0.25">
      <c r="A969" s="9">
        <f>Gmden!A968</f>
        <v>40626</v>
      </c>
      <c r="B969" s="9">
        <f t="shared" si="75"/>
        <v>4</v>
      </c>
      <c r="C969" s="9">
        <f t="shared" si="76"/>
        <v>0</v>
      </c>
      <c r="D969" s="7" t="str">
        <f>Gmden!D968</f>
        <v>Windhaag bei Freistadt</v>
      </c>
      <c r="E969" s="8">
        <f>Gmden!E968</f>
        <v>1614</v>
      </c>
      <c r="F969" s="40">
        <f>Gmden!N968</f>
        <v>0</v>
      </c>
      <c r="G969" s="8">
        <f t="shared" si="77"/>
        <v>0</v>
      </c>
      <c r="H969" s="25">
        <f>ROUND(Anteile!$B$29/'Abs3'!$G$2107*'Abs3'!G969,0)</f>
        <v>0</v>
      </c>
      <c r="I969" s="40">
        <f>Gmden!O968</f>
        <v>0</v>
      </c>
      <c r="J969" s="8">
        <f t="shared" si="78"/>
        <v>0</v>
      </c>
      <c r="K969" s="25">
        <f>ROUND(Anteile!$B$30/'Abs3'!$J$2107*'Abs3'!J969,0)</f>
        <v>0</v>
      </c>
      <c r="L969" s="8">
        <f>Gmden!M968</f>
        <v>1492309.0818479874</v>
      </c>
      <c r="M969" s="8">
        <f ca="1">IF(AND(E969&gt;10000,Gmden!J968=500,Gmden!K968=500),MAX(0,OFFSET('Fk Abs3'!$E$7,'Abs3'!C969,0)*0.95*E969-L969),0)</f>
        <v>0</v>
      </c>
      <c r="N969" s="25">
        <f ca="1">ROUND(Anteile!$B$31/'Abs3'!$M$2107*'Abs3'!M969,0)</f>
        <v>0</v>
      </c>
      <c r="O969" s="27"/>
      <c r="P969" s="25">
        <f t="shared" ca="1" si="79"/>
        <v>0</v>
      </c>
    </row>
    <row r="970" spans="1:16" x14ac:dyDescent="0.25">
      <c r="A970" s="9">
        <f>Gmden!A969</f>
        <v>40627</v>
      </c>
      <c r="B970" s="9">
        <f t="shared" si="75"/>
        <v>4</v>
      </c>
      <c r="C970" s="9">
        <f t="shared" si="76"/>
        <v>0</v>
      </c>
      <c r="D970" s="7" t="str">
        <f>Gmden!D969</f>
        <v>Bad Zell</v>
      </c>
      <c r="E970" s="8">
        <f>Gmden!E969</f>
        <v>2816</v>
      </c>
      <c r="F970" s="40">
        <f>Gmden!N969</f>
        <v>0</v>
      </c>
      <c r="G970" s="8">
        <f t="shared" si="77"/>
        <v>0</v>
      </c>
      <c r="H970" s="25">
        <f>ROUND(Anteile!$B$29/'Abs3'!$G$2107*'Abs3'!G970,0)</f>
        <v>0</v>
      </c>
      <c r="I970" s="40">
        <f>Gmden!O969</f>
        <v>0</v>
      </c>
      <c r="J970" s="8">
        <f t="shared" si="78"/>
        <v>0</v>
      </c>
      <c r="K970" s="25">
        <f>ROUND(Anteile!$B$30/'Abs3'!$J$2107*'Abs3'!J970,0)</f>
        <v>0</v>
      </c>
      <c r="L970" s="8">
        <f>Gmden!M969</f>
        <v>2931038.875982244</v>
      </c>
      <c r="M970" s="8">
        <f ca="1">IF(AND(E970&gt;10000,Gmden!J969=500,Gmden!K969=500),MAX(0,OFFSET('Fk Abs3'!$E$7,'Abs3'!C970,0)*0.95*E970-L970),0)</f>
        <v>0</v>
      </c>
      <c r="N970" s="25">
        <f ca="1">ROUND(Anteile!$B$31/'Abs3'!$M$2107*'Abs3'!M970,0)</f>
        <v>0</v>
      </c>
      <c r="O970" s="27"/>
      <c r="P970" s="25">
        <f t="shared" ca="1" si="79"/>
        <v>0</v>
      </c>
    </row>
    <row r="971" spans="1:16" x14ac:dyDescent="0.25">
      <c r="A971" s="9">
        <f>Gmden!A970</f>
        <v>40701</v>
      </c>
      <c r="B971" s="9">
        <f t="shared" si="75"/>
        <v>4</v>
      </c>
      <c r="C971" s="9">
        <f t="shared" si="76"/>
        <v>0</v>
      </c>
      <c r="D971" s="7" t="str">
        <f>Gmden!D970</f>
        <v>Altmünster</v>
      </c>
      <c r="E971" s="8">
        <f>Gmden!E970</f>
        <v>9694</v>
      </c>
      <c r="F971" s="40">
        <f>Gmden!N970</f>
        <v>0</v>
      </c>
      <c r="G971" s="8">
        <f t="shared" si="77"/>
        <v>0</v>
      </c>
      <c r="H971" s="25">
        <f>ROUND(Anteile!$B$29/'Abs3'!$G$2107*'Abs3'!G971,0)</f>
        <v>0</v>
      </c>
      <c r="I971" s="40">
        <f>Gmden!O970</f>
        <v>0</v>
      </c>
      <c r="J971" s="8">
        <f t="shared" si="78"/>
        <v>0</v>
      </c>
      <c r="K971" s="25">
        <f>ROUND(Anteile!$B$30/'Abs3'!$J$2107*'Abs3'!J971,0)</f>
        <v>0</v>
      </c>
      <c r="L971" s="8">
        <f>Gmden!M970</f>
        <v>11360948.020205053</v>
      </c>
      <c r="M971" s="8">
        <f ca="1">IF(AND(E971&gt;10000,Gmden!J970=500,Gmden!K970=500),MAX(0,OFFSET('Fk Abs3'!$E$7,'Abs3'!C971,0)*0.95*E971-L971),0)</f>
        <v>0</v>
      </c>
      <c r="N971" s="25">
        <f ca="1">ROUND(Anteile!$B$31/'Abs3'!$M$2107*'Abs3'!M971,0)</f>
        <v>0</v>
      </c>
      <c r="O971" s="27"/>
      <c r="P971" s="25">
        <f t="shared" ca="1" si="79"/>
        <v>0</v>
      </c>
    </row>
    <row r="972" spans="1:16" x14ac:dyDescent="0.25">
      <c r="A972" s="9">
        <f>Gmden!A971</f>
        <v>40702</v>
      </c>
      <c r="B972" s="9">
        <f t="shared" si="75"/>
        <v>4</v>
      </c>
      <c r="C972" s="9">
        <f t="shared" si="76"/>
        <v>0</v>
      </c>
      <c r="D972" s="7" t="str">
        <f>Gmden!D971</f>
        <v>Bad Goisern am Hallstättersee</v>
      </c>
      <c r="E972" s="8">
        <f>Gmden!E971</f>
        <v>7479</v>
      </c>
      <c r="F972" s="40">
        <f>Gmden!N971</f>
        <v>0</v>
      </c>
      <c r="G972" s="8">
        <f t="shared" si="77"/>
        <v>0</v>
      </c>
      <c r="H972" s="25">
        <f>ROUND(Anteile!$B$29/'Abs3'!$G$2107*'Abs3'!G972,0)</f>
        <v>0</v>
      </c>
      <c r="I972" s="40">
        <f>Gmden!O971</f>
        <v>0</v>
      </c>
      <c r="J972" s="8">
        <f t="shared" si="78"/>
        <v>0</v>
      </c>
      <c r="K972" s="25">
        <f>ROUND(Anteile!$B$30/'Abs3'!$J$2107*'Abs3'!J972,0)</f>
        <v>0</v>
      </c>
      <c r="L972" s="8">
        <f>Gmden!M971</f>
        <v>8868477.3120274693</v>
      </c>
      <c r="M972" s="8">
        <f ca="1">IF(AND(E972&gt;10000,Gmden!J971=500,Gmden!K971=500),MAX(0,OFFSET('Fk Abs3'!$E$7,'Abs3'!C972,0)*0.95*E972-L972),0)</f>
        <v>0</v>
      </c>
      <c r="N972" s="25">
        <f ca="1">ROUND(Anteile!$B$31/'Abs3'!$M$2107*'Abs3'!M972,0)</f>
        <v>0</v>
      </c>
      <c r="O972" s="27"/>
      <c r="P972" s="25">
        <f t="shared" ca="1" si="79"/>
        <v>0</v>
      </c>
    </row>
    <row r="973" spans="1:16" x14ac:dyDescent="0.25">
      <c r="A973" s="9">
        <f>Gmden!A972</f>
        <v>40703</v>
      </c>
      <c r="B973" s="9">
        <f t="shared" si="75"/>
        <v>4</v>
      </c>
      <c r="C973" s="9">
        <f t="shared" si="76"/>
        <v>1</v>
      </c>
      <c r="D973" s="7" t="str">
        <f>Gmden!D972</f>
        <v>Bad Ischl</v>
      </c>
      <c r="E973" s="8">
        <f>Gmden!E972</f>
        <v>13799</v>
      </c>
      <c r="F973" s="40">
        <f>Gmden!N972</f>
        <v>0</v>
      </c>
      <c r="G973" s="8">
        <f t="shared" si="77"/>
        <v>0</v>
      </c>
      <c r="H973" s="25">
        <f>ROUND(Anteile!$B$29/'Abs3'!$G$2107*'Abs3'!G973,0)</f>
        <v>0</v>
      </c>
      <c r="I973" s="40">
        <f>Gmden!O972</f>
        <v>0</v>
      </c>
      <c r="J973" s="8">
        <f t="shared" si="78"/>
        <v>0</v>
      </c>
      <c r="K973" s="25">
        <f>ROUND(Anteile!$B$30/'Abs3'!$J$2107*'Abs3'!J973,0)</f>
        <v>0</v>
      </c>
      <c r="L973" s="8">
        <f>Gmden!M972</f>
        <v>17801458.527015973</v>
      </c>
      <c r="M973" s="8">
        <f ca="1">IF(AND(E973&gt;10000,Gmden!J972=500,Gmden!K972=500),MAX(0,OFFSET('Fk Abs3'!$E$7,'Abs3'!C973,0)*0.95*E973-L973),0)</f>
        <v>935189.67806088924</v>
      </c>
      <c r="N973" s="25">
        <f ca="1">ROUND(Anteile!$B$31/'Abs3'!$M$2107*'Abs3'!M973,0)</f>
        <v>26845</v>
      </c>
      <c r="O973" s="27"/>
      <c r="P973" s="25">
        <f t="shared" ca="1" si="79"/>
        <v>26845</v>
      </c>
    </row>
    <row r="974" spans="1:16" x14ac:dyDescent="0.25">
      <c r="A974" s="9">
        <f>Gmden!A973</f>
        <v>40704</v>
      </c>
      <c r="B974" s="9">
        <f t="shared" si="75"/>
        <v>4</v>
      </c>
      <c r="C974" s="9">
        <f t="shared" si="76"/>
        <v>0</v>
      </c>
      <c r="D974" s="7" t="str">
        <f>Gmden!D973</f>
        <v>Ebensee</v>
      </c>
      <c r="E974" s="8">
        <f>Gmden!E973</f>
        <v>7693</v>
      </c>
      <c r="F974" s="40">
        <f>Gmden!N973</f>
        <v>0</v>
      </c>
      <c r="G974" s="8">
        <f t="shared" si="77"/>
        <v>0</v>
      </c>
      <c r="H974" s="25">
        <f>ROUND(Anteile!$B$29/'Abs3'!$G$2107*'Abs3'!G974,0)</f>
        <v>0</v>
      </c>
      <c r="I974" s="40">
        <f>Gmden!O973</f>
        <v>0</v>
      </c>
      <c r="J974" s="8">
        <f t="shared" si="78"/>
        <v>0</v>
      </c>
      <c r="K974" s="25">
        <f>ROUND(Anteile!$B$30/'Abs3'!$J$2107*'Abs3'!J974,0)</f>
        <v>0</v>
      </c>
      <c r="L974" s="8">
        <f>Gmden!M973</f>
        <v>8410549.7579358965</v>
      </c>
      <c r="M974" s="8">
        <f ca="1">IF(AND(E974&gt;10000,Gmden!J973=500,Gmden!K973=500),MAX(0,OFFSET('Fk Abs3'!$E$7,'Abs3'!C974,0)*0.95*E974-L974),0)</f>
        <v>0</v>
      </c>
      <c r="N974" s="25">
        <f ca="1">ROUND(Anteile!$B$31/'Abs3'!$M$2107*'Abs3'!M974,0)</f>
        <v>0</v>
      </c>
      <c r="O974" s="27"/>
      <c r="P974" s="25">
        <f t="shared" ca="1" si="79"/>
        <v>0</v>
      </c>
    </row>
    <row r="975" spans="1:16" x14ac:dyDescent="0.25">
      <c r="A975" s="9">
        <f>Gmden!A974</f>
        <v>40705</v>
      </c>
      <c r="B975" s="9">
        <f t="shared" si="75"/>
        <v>4</v>
      </c>
      <c r="C975" s="9">
        <f t="shared" si="76"/>
        <v>1</v>
      </c>
      <c r="D975" s="7" t="str">
        <f>Gmden!D974</f>
        <v>Gmunden</v>
      </c>
      <c r="E975" s="8">
        <f>Gmden!E974</f>
        <v>13135</v>
      </c>
      <c r="F975" s="40">
        <f>Gmden!N974</f>
        <v>0</v>
      </c>
      <c r="G975" s="8">
        <f t="shared" si="77"/>
        <v>0</v>
      </c>
      <c r="H975" s="25">
        <f>ROUND(Anteile!$B$29/'Abs3'!$G$2107*'Abs3'!G975,0)</f>
        <v>0</v>
      </c>
      <c r="I975" s="40">
        <f>Gmden!O974</f>
        <v>0</v>
      </c>
      <c r="J975" s="8">
        <f t="shared" si="78"/>
        <v>0</v>
      </c>
      <c r="K975" s="25">
        <f>ROUND(Anteile!$B$30/'Abs3'!$J$2107*'Abs3'!J975,0)</f>
        <v>0</v>
      </c>
      <c r="L975" s="8">
        <f>Gmden!M974</f>
        <v>20168403.740792297</v>
      </c>
      <c r="M975" s="8">
        <f ca="1">IF(AND(E975&gt;10000,Gmden!J974=500,Gmden!K974=500),MAX(0,OFFSET('Fk Abs3'!$E$7,'Abs3'!C975,0)*0.95*E975-L975),0)</f>
        <v>0</v>
      </c>
      <c r="N975" s="25">
        <f ca="1">ROUND(Anteile!$B$31/'Abs3'!$M$2107*'Abs3'!M975,0)</f>
        <v>0</v>
      </c>
      <c r="O975" s="27"/>
      <c r="P975" s="25">
        <f t="shared" ca="1" si="79"/>
        <v>0</v>
      </c>
    </row>
    <row r="976" spans="1:16" x14ac:dyDescent="0.25">
      <c r="A976" s="9">
        <f>Gmden!A975</f>
        <v>40706</v>
      </c>
      <c r="B976" s="9">
        <f t="shared" si="75"/>
        <v>4</v>
      </c>
      <c r="C976" s="9">
        <f t="shared" si="76"/>
        <v>0</v>
      </c>
      <c r="D976" s="7" t="str">
        <f>Gmden!D975</f>
        <v>Gosau</v>
      </c>
      <c r="E976" s="8">
        <f>Gmden!E975</f>
        <v>1736</v>
      </c>
      <c r="F976" s="40">
        <f>Gmden!N975</f>
        <v>0</v>
      </c>
      <c r="G976" s="8">
        <f t="shared" si="77"/>
        <v>0</v>
      </c>
      <c r="H976" s="25">
        <f>ROUND(Anteile!$B$29/'Abs3'!$G$2107*'Abs3'!G976,0)</f>
        <v>0</v>
      </c>
      <c r="I976" s="40">
        <f>Gmden!O975</f>
        <v>0</v>
      </c>
      <c r="J976" s="8">
        <f t="shared" si="78"/>
        <v>0</v>
      </c>
      <c r="K976" s="25">
        <f>ROUND(Anteile!$B$30/'Abs3'!$J$2107*'Abs3'!J976,0)</f>
        <v>0</v>
      </c>
      <c r="L976" s="8">
        <f>Gmden!M975</f>
        <v>2094618.7267321693</v>
      </c>
      <c r="M976" s="8">
        <f ca="1">IF(AND(E976&gt;10000,Gmden!J975=500,Gmden!K975=500),MAX(0,OFFSET('Fk Abs3'!$E$7,'Abs3'!C976,0)*0.95*E976-L976),0)</f>
        <v>0</v>
      </c>
      <c r="N976" s="25">
        <f ca="1">ROUND(Anteile!$B$31/'Abs3'!$M$2107*'Abs3'!M976,0)</f>
        <v>0</v>
      </c>
      <c r="O976" s="27"/>
      <c r="P976" s="25">
        <f t="shared" ca="1" si="79"/>
        <v>0</v>
      </c>
    </row>
    <row r="977" spans="1:16" x14ac:dyDescent="0.25">
      <c r="A977" s="9">
        <f>Gmden!A976</f>
        <v>40707</v>
      </c>
      <c r="B977" s="9">
        <f t="shared" si="75"/>
        <v>4</v>
      </c>
      <c r="C977" s="9">
        <f t="shared" si="76"/>
        <v>0</v>
      </c>
      <c r="D977" s="7" t="str">
        <f>Gmden!D976</f>
        <v>Grünau im Almtal</v>
      </c>
      <c r="E977" s="8">
        <f>Gmden!E976</f>
        <v>2093</v>
      </c>
      <c r="F977" s="40">
        <f>Gmden!N976</f>
        <v>0</v>
      </c>
      <c r="G977" s="8">
        <f t="shared" si="77"/>
        <v>0</v>
      </c>
      <c r="H977" s="25">
        <f>ROUND(Anteile!$B$29/'Abs3'!$G$2107*'Abs3'!G977,0)</f>
        <v>0</v>
      </c>
      <c r="I977" s="40">
        <f>Gmden!O976</f>
        <v>0</v>
      </c>
      <c r="J977" s="8">
        <f t="shared" si="78"/>
        <v>0</v>
      </c>
      <c r="K977" s="25">
        <f>ROUND(Anteile!$B$30/'Abs3'!$J$2107*'Abs3'!J977,0)</f>
        <v>0</v>
      </c>
      <c r="L977" s="8">
        <f>Gmden!M976</f>
        <v>2291525.3984238934</v>
      </c>
      <c r="M977" s="8">
        <f ca="1">IF(AND(E977&gt;10000,Gmden!J976=500,Gmden!K976=500),MAX(0,OFFSET('Fk Abs3'!$E$7,'Abs3'!C977,0)*0.95*E977-L977),0)</f>
        <v>0</v>
      </c>
      <c r="N977" s="25">
        <f ca="1">ROUND(Anteile!$B$31/'Abs3'!$M$2107*'Abs3'!M977,0)</f>
        <v>0</v>
      </c>
      <c r="O977" s="27"/>
      <c r="P977" s="25">
        <f t="shared" ca="1" si="79"/>
        <v>0</v>
      </c>
    </row>
    <row r="978" spans="1:16" x14ac:dyDescent="0.25">
      <c r="A978" s="9">
        <f>Gmden!A977</f>
        <v>40708</v>
      </c>
      <c r="B978" s="9">
        <f t="shared" si="75"/>
        <v>4</v>
      </c>
      <c r="C978" s="9">
        <f t="shared" si="76"/>
        <v>0</v>
      </c>
      <c r="D978" s="7" t="str">
        <f>Gmden!D977</f>
        <v>Gschwandt</v>
      </c>
      <c r="E978" s="8">
        <f>Gmden!E977</f>
        <v>2691</v>
      </c>
      <c r="F978" s="40">
        <f>Gmden!N977</f>
        <v>0</v>
      </c>
      <c r="G978" s="8">
        <f t="shared" si="77"/>
        <v>0</v>
      </c>
      <c r="H978" s="25">
        <f>ROUND(Anteile!$B$29/'Abs3'!$G$2107*'Abs3'!G978,0)</f>
        <v>0</v>
      </c>
      <c r="I978" s="40">
        <f>Gmden!O977</f>
        <v>0</v>
      </c>
      <c r="J978" s="8">
        <f t="shared" si="78"/>
        <v>0</v>
      </c>
      <c r="K978" s="25">
        <f>ROUND(Anteile!$B$30/'Abs3'!$J$2107*'Abs3'!J978,0)</f>
        <v>0</v>
      </c>
      <c r="L978" s="8">
        <f>Gmden!M977</f>
        <v>2954833.450129929</v>
      </c>
      <c r="M978" s="8">
        <f ca="1">IF(AND(E978&gt;10000,Gmden!J977=500,Gmden!K977=500),MAX(0,OFFSET('Fk Abs3'!$E$7,'Abs3'!C978,0)*0.95*E978-L978),0)</f>
        <v>0</v>
      </c>
      <c r="N978" s="25">
        <f ca="1">ROUND(Anteile!$B$31/'Abs3'!$M$2107*'Abs3'!M978,0)</f>
        <v>0</v>
      </c>
      <c r="O978" s="27"/>
      <c r="P978" s="25">
        <f t="shared" ca="1" si="79"/>
        <v>0</v>
      </c>
    </row>
    <row r="979" spans="1:16" x14ac:dyDescent="0.25">
      <c r="A979" s="9">
        <f>Gmden!A978</f>
        <v>40709</v>
      </c>
      <c r="B979" s="9">
        <f t="shared" si="75"/>
        <v>4</v>
      </c>
      <c r="C979" s="9">
        <f t="shared" si="76"/>
        <v>0</v>
      </c>
      <c r="D979" s="7" t="str">
        <f>Gmden!D978</f>
        <v>Hallstatt</v>
      </c>
      <c r="E979" s="8">
        <f>Gmden!E978</f>
        <v>779</v>
      </c>
      <c r="F979" s="40">
        <f>Gmden!N978</f>
        <v>0</v>
      </c>
      <c r="G979" s="8">
        <f t="shared" si="77"/>
        <v>0</v>
      </c>
      <c r="H979" s="25">
        <f>ROUND(Anteile!$B$29/'Abs3'!$G$2107*'Abs3'!G979,0)</f>
        <v>0</v>
      </c>
      <c r="I979" s="40">
        <f>Gmden!O978</f>
        <v>0</v>
      </c>
      <c r="J979" s="8">
        <f t="shared" si="78"/>
        <v>0</v>
      </c>
      <c r="K979" s="25">
        <f>ROUND(Anteile!$B$30/'Abs3'!$J$2107*'Abs3'!J979,0)</f>
        <v>0</v>
      </c>
      <c r="L979" s="8">
        <f>Gmden!M978</f>
        <v>1044115.0079195993</v>
      </c>
      <c r="M979" s="8">
        <f ca="1">IF(AND(E979&gt;10000,Gmden!J978=500,Gmden!K978=500),MAX(0,OFFSET('Fk Abs3'!$E$7,'Abs3'!C979,0)*0.95*E979-L979),0)</f>
        <v>0</v>
      </c>
      <c r="N979" s="25">
        <f ca="1">ROUND(Anteile!$B$31/'Abs3'!$M$2107*'Abs3'!M979,0)</f>
        <v>0</v>
      </c>
      <c r="O979" s="27"/>
      <c r="P979" s="25">
        <f t="shared" ca="1" si="79"/>
        <v>0</v>
      </c>
    </row>
    <row r="980" spans="1:16" x14ac:dyDescent="0.25">
      <c r="A980" s="9">
        <f>Gmden!A979</f>
        <v>40710</v>
      </c>
      <c r="B980" s="9">
        <f t="shared" si="75"/>
        <v>4</v>
      </c>
      <c r="C980" s="9">
        <f t="shared" si="76"/>
        <v>0</v>
      </c>
      <c r="D980" s="7" t="str">
        <f>Gmden!D979</f>
        <v>Kirchham</v>
      </c>
      <c r="E980" s="8">
        <f>Gmden!E979</f>
        <v>1997</v>
      </c>
      <c r="F980" s="40">
        <f>Gmden!N979</f>
        <v>0</v>
      </c>
      <c r="G980" s="8">
        <f t="shared" si="77"/>
        <v>0</v>
      </c>
      <c r="H980" s="25">
        <f>ROUND(Anteile!$B$29/'Abs3'!$G$2107*'Abs3'!G980,0)</f>
        <v>0</v>
      </c>
      <c r="I980" s="40">
        <f>Gmden!O979</f>
        <v>0</v>
      </c>
      <c r="J980" s="8">
        <f t="shared" si="78"/>
        <v>0</v>
      </c>
      <c r="K980" s="25">
        <f>ROUND(Anteile!$B$30/'Abs3'!$J$2107*'Abs3'!J980,0)</f>
        <v>0</v>
      </c>
      <c r="L980" s="8">
        <f>Gmden!M979</f>
        <v>2304382.3148587216</v>
      </c>
      <c r="M980" s="8">
        <f ca="1">IF(AND(E980&gt;10000,Gmden!J979=500,Gmden!K979=500),MAX(0,OFFSET('Fk Abs3'!$E$7,'Abs3'!C980,0)*0.95*E980-L980),0)</f>
        <v>0</v>
      </c>
      <c r="N980" s="25">
        <f ca="1">ROUND(Anteile!$B$31/'Abs3'!$M$2107*'Abs3'!M980,0)</f>
        <v>0</v>
      </c>
      <c r="O980" s="27"/>
      <c r="P980" s="25">
        <f t="shared" ca="1" si="79"/>
        <v>0</v>
      </c>
    </row>
    <row r="981" spans="1:16" x14ac:dyDescent="0.25">
      <c r="A981" s="9">
        <f>Gmden!A980</f>
        <v>40711</v>
      </c>
      <c r="B981" s="9">
        <f t="shared" si="75"/>
        <v>4</v>
      </c>
      <c r="C981" s="9">
        <f t="shared" si="76"/>
        <v>0</v>
      </c>
      <c r="D981" s="7" t="str">
        <f>Gmden!D980</f>
        <v>Laakirchen</v>
      </c>
      <c r="E981" s="8">
        <f>Gmden!E980</f>
        <v>9660</v>
      </c>
      <c r="F981" s="40">
        <f>Gmden!N980</f>
        <v>0</v>
      </c>
      <c r="G981" s="8">
        <f t="shared" si="77"/>
        <v>0</v>
      </c>
      <c r="H981" s="25">
        <f>ROUND(Anteile!$B$29/'Abs3'!$G$2107*'Abs3'!G981,0)</f>
        <v>0</v>
      </c>
      <c r="I981" s="40">
        <f>Gmden!O980</f>
        <v>0</v>
      </c>
      <c r="J981" s="8">
        <f t="shared" si="78"/>
        <v>0</v>
      </c>
      <c r="K981" s="25">
        <f>ROUND(Anteile!$B$30/'Abs3'!$J$2107*'Abs3'!J981,0)</f>
        <v>0</v>
      </c>
      <c r="L981" s="8">
        <f>Gmden!M980</f>
        <v>14390598.358194752</v>
      </c>
      <c r="M981" s="8">
        <f ca="1">IF(AND(E981&gt;10000,Gmden!J980=500,Gmden!K980=500),MAX(0,OFFSET('Fk Abs3'!$E$7,'Abs3'!C981,0)*0.95*E981-L981),0)</f>
        <v>0</v>
      </c>
      <c r="N981" s="25">
        <f ca="1">ROUND(Anteile!$B$31/'Abs3'!$M$2107*'Abs3'!M981,0)</f>
        <v>0</v>
      </c>
      <c r="O981" s="27"/>
      <c r="P981" s="25">
        <f t="shared" ca="1" si="79"/>
        <v>0</v>
      </c>
    </row>
    <row r="982" spans="1:16" x14ac:dyDescent="0.25">
      <c r="A982" s="9">
        <f>Gmden!A981</f>
        <v>40712</v>
      </c>
      <c r="B982" s="9">
        <f t="shared" si="75"/>
        <v>4</v>
      </c>
      <c r="C982" s="9">
        <f t="shared" si="76"/>
        <v>0</v>
      </c>
      <c r="D982" s="7" t="str">
        <f>Gmden!D981</f>
        <v>Obertraun</v>
      </c>
      <c r="E982" s="8">
        <f>Gmden!E981</f>
        <v>738</v>
      </c>
      <c r="F982" s="40">
        <f>Gmden!N981</f>
        <v>0</v>
      </c>
      <c r="G982" s="8">
        <f t="shared" si="77"/>
        <v>0</v>
      </c>
      <c r="H982" s="25">
        <f>ROUND(Anteile!$B$29/'Abs3'!$G$2107*'Abs3'!G982,0)</f>
        <v>0</v>
      </c>
      <c r="I982" s="40">
        <f>Gmden!O981</f>
        <v>0</v>
      </c>
      <c r="J982" s="8">
        <f t="shared" si="78"/>
        <v>0</v>
      </c>
      <c r="K982" s="25">
        <f>ROUND(Anteile!$B$30/'Abs3'!$J$2107*'Abs3'!J982,0)</f>
        <v>0</v>
      </c>
      <c r="L982" s="8">
        <f>Gmden!M981</f>
        <v>990813.90248427121</v>
      </c>
      <c r="M982" s="8">
        <f ca="1">IF(AND(E982&gt;10000,Gmden!J981=500,Gmden!K981=500),MAX(0,OFFSET('Fk Abs3'!$E$7,'Abs3'!C982,0)*0.95*E982-L982),0)</f>
        <v>0</v>
      </c>
      <c r="N982" s="25">
        <f ca="1">ROUND(Anteile!$B$31/'Abs3'!$M$2107*'Abs3'!M982,0)</f>
        <v>0</v>
      </c>
      <c r="O982" s="27"/>
      <c r="P982" s="25">
        <f t="shared" ca="1" si="79"/>
        <v>0</v>
      </c>
    </row>
    <row r="983" spans="1:16" x14ac:dyDescent="0.25">
      <c r="A983" s="9">
        <f>Gmden!A982</f>
        <v>40713</v>
      </c>
      <c r="B983" s="9">
        <f t="shared" si="75"/>
        <v>4</v>
      </c>
      <c r="C983" s="9">
        <f t="shared" si="76"/>
        <v>0</v>
      </c>
      <c r="D983" s="7" t="str">
        <f>Gmden!D982</f>
        <v>Ohlsdorf</v>
      </c>
      <c r="E983" s="8">
        <f>Gmden!E982</f>
        <v>5061</v>
      </c>
      <c r="F983" s="40">
        <f>Gmden!N982</f>
        <v>0</v>
      </c>
      <c r="G983" s="8">
        <f t="shared" si="77"/>
        <v>0</v>
      </c>
      <c r="H983" s="25">
        <f>ROUND(Anteile!$B$29/'Abs3'!$G$2107*'Abs3'!G983,0)</f>
        <v>0</v>
      </c>
      <c r="I983" s="40">
        <f>Gmden!O982</f>
        <v>0</v>
      </c>
      <c r="J983" s="8">
        <f t="shared" si="78"/>
        <v>0</v>
      </c>
      <c r="K983" s="25">
        <f>ROUND(Anteile!$B$30/'Abs3'!$J$2107*'Abs3'!J983,0)</f>
        <v>0</v>
      </c>
      <c r="L983" s="8">
        <f>Gmden!M982</f>
        <v>6061327.1401078776</v>
      </c>
      <c r="M983" s="8">
        <f ca="1">IF(AND(E983&gt;10000,Gmden!J982=500,Gmden!K982=500),MAX(0,OFFSET('Fk Abs3'!$E$7,'Abs3'!C983,0)*0.95*E983-L983),0)</f>
        <v>0</v>
      </c>
      <c r="N983" s="25">
        <f ca="1">ROUND(Anteile!$B$31/'Abs3'!$M$2107*'Abs3'!M983,0)</f>
        <v>0</v>
      </c>
      <c r="O983" s="27"/>
      <c r="P983" s="25">
        <f t="shared" ca="1" si="79"/>
        <v>0</v>
      </c>
    </row>
    <row r="984" spans="1:16" x14ac:dyDescent="0.25">
      <c r="A984" s="9">
        <f>Gmden!A983</f>
        <v>40714</v>
      </c>
      <c r="B984" s="9">
        <f t="shared" si="75"/>
        <v>4</v>
      </c>
      <c r="C984" s="9">
        <f t="shared" si="76"/>
        <v>0</v>
      </c>
      <c r="D984" s="7" t="str">
        <f>Gmden!D983</f>
        <v>Pinsdorf</v>
      </c>
      <c r="E984" s="8">
        <f>Gmden!E983</f>
        <v>3785</v>
      </c>
      <c r="F984" s="40">
        <f>Gmden!N983</f>
        <v>0</v>
      </c>
      <c r="G984" s="8">
        <f t="shared" si="77"/>
        <v>0</v>
      </c>
      <c r="H984" s="25">
        <f>ROUND(Anteile!$B$29/'Abs3'!$G$2107*'Abs3'!G984,0)</f>
        <v>0</v>
      </c>
      <c r="I984" s="40">
        <f>Gmden!O983</f>
        <v>0</v>
      </c>
      <c r="J984" s="8">
        <f t="shared" si="78"/>
        <v>0</v>
      </c>
      <c r="K984" s="25">
        <f>ROUND(Anteile!$B$30/'Abs3'!$J$2107*'Abs3'!J984,0)</f>
        <v>0</v>
      </c>
      <c r="L984" s="8">
        <f>Gmden!M983</f>
        <v>4178708.0382257863</v>
      </c>
      <c r="M984" s="8">
        <f ca="1">IF(AND(E984&gt;10000,Gmden!J983=500,Gmden!K983=500),MAX(0,OFFSET('Fk Abs3'!$E$7,'Abs3'!C984,0)*0.95*E984-L984),0)</f>
        <v>0</v>
      </c>
      <c r="N984" s="25">
        <f ca="1">ROUND(Anteile!$B$31/'Abs3'!$M$2107*'Abs3'!M984,0)</f>
        <v>0</v>
      </c>
      <c r="O984" s="27"/>
      <c r="P984" s="25">
        <f t="shared" ca="1" si="79"/>
        <v>0</v>
      </c>
    </row>
    <row r="985" spans="1:16" x14ac:dyDescent="0.25">
      <c r="A985" s="9">
        <f>Gmden!A984</f>
        <v>40715</v>
      </c>
      <c r="B985" s="9">
        <f t="shared" si="75"/>
        <v>4</v>
      </c>
      <c r="C985" s="9">
        <f t="shared" si="76"/>
        <v>0</v>
      </c>
      <c r="D985" s="7" t="str">
        <f>Gmden!D984</f>
        <v>Roitham</v>
      </c>
      <c r="E985" s="8">
        <f>Gmden!E984</f>
        <v>1985</v>
      </c>
      <c r="F985" s="40">
        <f>Gmden!N984</f>
        <v>0</v>
      </c>
      <c r="G985" s="8">
        <f t="shared" si="77"/>
        <v>0</v>
      </c>
      <c r="H985" s="25">
        <f>ROUND(Anteile!$B$29/'Abs3'!$G$2107*'Abs3'!G985,0)</f>
        <v>0</v>
      </c>
      <c r="I985" s="40">
        <f>Gmden!O984</f>
        <v>0</v>
      </c>
      <c r="J985" s="8">
        <f t="shared" si="78"/>
        <v>0</v>
      </c>
      <c r="K985" s="25">
        <f>ROUND(Anteile!$B$30/'Abs3'!$J$2107*'Abs3'!J985,0)</f>
        <v>0</v>
      </c>
      <c r="L985" s="8">
        <f>Gmden!M984</f>
        <v>2854463.4411715353</v>
      </c>
      <c r="M985" s="8">
        <f ca="1">IF(AND(E985&gt;10000,Gmden!J984=500,Gmden!K984=500),MAX(0,OFFSET('Fk Abs3'!$E$7,'Abs3'!C985,0)*0.95*E985-L985),0)</f>
        <v>0</v>
      </c>
      <c r="N985" s="25">
        <f ca="1">ROUND(Anteile!$B$31/'Abs3'!$M$2107*'Abs3'!M985,0)</f>
        <v>0</v>
      </c>
      <c r="O985" s="27"/>
      <c r="P985" s="25">
        <f t="shared" ca="1" si="79"/>
        <v>0</v>
      </c>
    </row>
    <row r="986" spans="1:16" x14ac:dyDescent="0.25">
      <c r="A986" s="9">
        <f>Gmden!A985</f>
        <v>40716</v>
      </c>
      <c r="B986" s="9">
        <f t="shared" si="75"/>
        <v>4</v>
      </c>
      <c r="C986" s="9">
        <f t="shared" si="76"/>
        <v>0</v>
      </c>
      <c r="D986" s="7" t="str">
        <f>Gmden!D985</f>
        <v>St. Konrad</v>
      </c>
      <c r="E986" s="8">
        <f>Gmden!E985</f>
        <v>1102</v>
      </c>
      <c r="F986" s="40">
        <f>Gmden!N985</f>
        <v>0</v>
      </c>
      <c r="G986" s="8">
        <f t="shared" si="77"/>
        <v>0</v>
      </c>
      <c r="H986" s="25">
        <f>ROUND(Anteile!$B$29/'Abs3'!$G$2107*'Abs3'!G986,0)</f>
        <v>0</v>
      </c>
      <c r="I986" s="40">
        <f>Gmden!O985</f>
        <v>0</v>
      </c>
      <c r="J986" s="8">
        <f t="shared" si="78"/>
        <v>0</v>
      </c>
      <c r="K986" s="25">
        <f>ROUND(Anteile!$B$30/'Abs3'!$J$2107*'Abs3'!J986,0)</f>
        <v>0</v>
      </c>
      <c r="L986" s="8">
        <f>Gmden!M985</f>
        <v>1058380.7339529148</v>
      </c>
      <c r="M986" s="8">
        <f ca="1">IF(AND(E986&gt;10000,Gmden!J985=500,Gmden!K985=500),MAX(0,OFFSET('Fk Abs3'!$E$7,'Abs3'!C986,0)*0.95*E986-L986),0)</f>
        <v>0</v>
      </c>
      <c r="N986" s="25">
        <f ca="1">ROUND(Anteile!$B$31/'Abs3'!$M$2107*'Abs3'!M986,0)</f>
        <v>0</v>
      </c>
      <c r="O986" s="27"/>
      <c r="P986" s="25">
        <f t="shared" ca="1" si="79"/>
        <v>0</v>
      </c>
    </row>
    <row r="987" spans="1:16" x14ac:dyDescent="0.25">
      <c r="A987" s="9">
        <f>Gmden!A986</f>
        <v>40717</v>
      </c>
      <c r="B987" s="9">
        <f t="shared" si="75"/>
        <v>4</v>
      </c>
      <c r="C987" s="9">
        <f t="shared" si="76"/>
        <v>0</v>
      </c>
      <c r="D987" s="7" t="str">
        <f>Gmden!D986</f>
        <v>St. Wolfgang im Salzkammergut</v>
      </c>
      <c r="E987" s="8">
        <f>Gmden!E986</f>
        <v>2801</v>
      </c>
      <c r="F987" s="40">
        <f>Gmden!N986</f>
        <v>0</v>
      </c>
      <c r="G987" s="8">
        <f t="shared" si="77"/>
        <v>0</v>
      </c>
      <c r="H987" s="25">
        <f>ROUND(Anteile!$B$29/'Abs3'!$G$2107*'Abs3'!G987,0)</f>
        <v>0</v>
      </c>
      <c r="I987" s="40">
        <f>Gmden!O986</f>
        <v>0</v>
      </c>
      <c r="J987" s="8">
        <f t="shared" si="78"/>
        <v>0</v>
      </c>
      <c r="K987" s="25">
        <f>ROUND(Anteile!$B$30/'Abs3'!$J$2107*'Abs3'!J987,0)</f>
        <v>0</v>
      </c>
      <c r="L987" s="8">
        <f>Gmden!M986</f>
        <v>3479462.2264802945</v>
      </c>
      <c r="M987" s="8">
        <f ca="1">IF(AND(E987&gt;10000,Gmden!J986=500,Gmden!K986=500),MAX(0,OFFSET('Fk Abs3'!$E$7,'Abs3'!C987,0)*0.95*E987-L987),0)</f>
        <v>0</v>
      </c>
      <c r="N987" s="25">
        <f ca="1">ROUND(Anteile!$B$31/'Abs3'!$M$2107*'Abs3'!M987,0)</f>
        <v>0</v>
      </c>
      <c r="O987" s="27"/>
      <c r="P987" s="25">
        <f t="shared" ca="1" si="79"/>
        <v>0</v>
      </c>
    </row>
    <row r="988" spans="1:16" x14ac:dyDescent="0.25">
      <c r="A988" s="9">
        <f>Gmden!A987</f>
        <v>40718</v>
      </c>
      <c r="B988" s="9">
        <f t="shared" si="75"/>
        <v>4</v>
      </c>
      <c r="C988" s="9">
        <f t="shared" si="76"/>
        <v>0</v>
      </c>
      <c r="D988" s="7" t="str">
        <f>Gmden!D987</f>
        <v>Traunkirchen</v>
      </c>
      <c r="E988" s="8">
        <f>Gmden!E987</f>
        <v>1610</v>
      </c>
      <c r="F988" s="40">
        <f>Gmden!N987</f>
        <v>0</v>
      </c>
      <c r="G988" s="8">
        <f t="shared" si="77"/>
        <v>0</v>
      </c>
      <c r="H988" s="25">
        <f>ROUND(Anteile!$B$29/'Abs3'!$G$2107*'Abs3'!G988,0)</f>
        <v>0</v>
      </c>
      <c r="I988" s="40">
        <f>Gmden!O987</f>
        <v>0</v>
      </c>
      <c r="J988" s="8">
        <f t="shared" si="78"/>
        <v>0</v>
      </c>
      <c r="K988" s="25">
        <f>ROUND(Anteile!$B$30/'Abs3'!$J$2107*'Abs3'!J988,0)</f>
        <v>0</v>
      </c>
      <c r="L988" s="8">
        <f>Gmden!M987</f>
        <v>1798764.8371592576</v>
      </c>
      <c r="M988" s="8">
        <f ca="1">IF(AND(E988&gt;10000,Gmden!J987=500,Gmden!K987=500),MAX(0,OFFSET('Fk Abs3'!$E$7,'Abs3'!C988,0)*0.95*E988-L988),0)</f>
        <v>0</v>
      </c>
      <c r="N988" s="25">
        <f ca="1">ROUND(Anteile!$B$31/'Abs3'!$M$2107*'Abs3'!M988,0)</f>
        <v>0</v>
      </c>
      <c r="O988" s="27"/>
      <c r="P988" s="25">
        <f t="shared" ca="1" si="79"/>
        <v>0</v>
      </c>
    </row>
    <row r="989" spans="1:16" x14ac:dyDescent="0.25">
      <c r="A989" s="9">
        <f>Gmden!A988</f>
        <v>40719</v>
      </c>
      <c r="B989" s="9">
        <f t="shared" si="75"/>
        <v>4</v>
      </c>
      <c r="C989" s="9">
        <f t="shared" si="76"/>
        <v>0</v>
      </c>
      <c r="D989" s="7" t="str">
        <f>Gmden!D988</f>
        <v>Scharnstein</v>
      </c>
      <c r="E989" s="8">
        <f>Gmden!E988</f>
        <v>4738</v>
      </c>
      <c r="F989" s="40">
        <f>Gmden!N988</f>
        <v>0</v>
      </c>
      <c r="G989" s="8">
        <f t="shared" si="77"/>
        <v>0</v>
      </c>
      <c r="H989" s="25">
        <f>ROUND(Anteile!$B$29/'Abs3'!$G$2107*'Abs3'!G989,0)</f>
        <v>0</v>
      </c>
      <c r="I989" s="40">
        <f>Gmden!O988</f>
        <v>0</v>
      </c>
      <c r="J989" s="8">
        <f t="shared" si="78"/>
        <v>0</v>
      </c>
      <c r="K989" s="25">
        <f>ROUND(Anteile!$B$30/'Abs3'!$J$2107*'Abs3'!J989,0)</f>
        <v>0</v>
      </c>
      <c r="L989" s="8">
        <f>Gmden!M988</f>
        <v>5901150.7347229365</v>
      </c>
      <c r="M989" s="8">
        <f ca="1">IF(AND(E989&gt;10000,Gmden!J988=500,Gmden!K988=500),MAX(0,OFFSET('Fk Abs3'!$E$7,'Abs3'!C989,0)*0.95*E989-L989),0)</f>
        <v>0</v>
      </c>
      <c r="N989" s="25">
        <f ca="1">ROUND(Anteile!$B$31/'Abs3'!$M$2107*'Abs3'!M989,0)</f>
        <v>0</v>
      </c>
      <c r="O989" s="27"/>
      <c r="P989" s="25">
        <f t="shared" ca="1" si="79"/>
        <v>0</v>
      </c>
    </row>
    <row r="990" spans="1:16" x14ac:dyDescent="0.25">
      <c r="A990" s="9">
        <f>Gmden!A989</f>
        <v>40720</v>
      </c>
      <c r="B990" s="9">
        <f t="shared" si="75"/>
        <v>4</v>
      </c>
      <c r="C990" s="9">
        <f t="shared" si="76"/>
        <v>0</v>
      </c>
      <c r="D990" s="7" t="str">
        <f>Gmden!D989</f>
        <v>Vorchdorf</v>
      </c>
      <c r="E990" s="8">
        <f>Gmden!E989</f>
        <v>7288</v>
      </c>
      <c r="F990" s="40">
        <f>Gmden!N989</f>
        <v>0</v>
      </c>
      <c r="G990" s="8">
        <f t="shared" si="77"/>
        <v>0</v>
      </c>
      <c r="H990" s="25">
        <f>ROUND(Anteile!$B$29/'Abs3'!$G$2107*'Abs3'!G990,0)</f>
        <v>0</v>
      </c>
      <c r="I990" s="40">
        <f>Gmden!O989</f>
        <v>0</v>
      </c>
      <c r="J990" s="8">
        <f t="shared" si="78"/>
        <v>0</v>
      </c>
      <c r="K990" s="25">
        <f>ROUND(Anteile!$B$30/'Abs3'!$J$2107*'Abs3'!J990,0)</f>
        <v>0</v>
      </c>
      <c r="L990" s="8">
        <f>Gmden!M989</f>
        <v>9927944.7231595181</v>
      </c>
      <c r="M990" s="8">
        <f ca="1">IF(AND(E990&gt;10000,Gmden!J989=500,Gmden!K989=500),MAX(0,OFFSET('Fk Abs3'!$E$7,'Abs3'!C990,0)*0.95*E990-L990),0)</f>
        <v>0</v>
      </c>
      <c r="N990" s="25">
        <f ca="1">ROUND(Anteile!$B$31/'Abs3'!$M$2107*'Abs3'!M990,0)</f>
        <v>0</v>
      </c>
      <c r="O990" s="27"/>
      <c r="P990" s="25">
        <f t="shared" ca="1" si="79"/>
        <v>0</v>
      </c>
    </row>
    <row r="991" spans="1:16" x14ac:dyDescent="0.25">
      <c r="A991" s="9">
        <f>Gmden!A990</f>
        <v>40801</v>
      </c>
      <c r="B991" s="9">
        <f t="shared" si="75"/>
        <v>4</v>
      </c>
      <c r="C991" s="9">
        <f t="shared" si="76"/>
        <v>0</v>
      </c>
      <c r="D991" s="7" t="str">
        <f>Gmden!D990</f>
        <v>Aistersheim</v>
      </c>
      <c r="E991" s="8">
        <f>Gmden!E990</f>
        <v>861</v>
      </c>
      <c r="F991" s="40">
        <f>Gmden!N990</f>
        <v>0</v>
      </c>
      <c r="G991" s="8">
        <f t="shared" si="77"/>
        <v>0</v>
      </c>
      <c r="H991" s="25">
        <f>ROUND(Anteile!$B$29/'Abs3'!$G$2107*'Abs3'!G991,0)</f>
        <v>0</v>
      </c>
      <c r="I991" s="40">
        <f>Gmden!O990</f>
        <v>0</v>
      </c>
      <c r="J991" s="8">
        <f t="shared" si="78"/>
        <v>0</v>
      </c>
      <c r="K991" s="25">
        <f>ROUND(Anteile!$B$30/'Abs3'!$J$2107*'Abs3'!J991,0)</f>
        <v>0</v>
      </c>
      <c r="L991" s="8">
        <f>Gmden!M990</f>
        <v>912342.7817567396</v>
      </c>
      <c r="M991" s="8">
        <f ca="1">IF(AND(E991&gt;10000,Gmden!J990=500,Gmden!K990=500),MAX(0,OFFSET('Fk Abs3'!$E$7,'Abs3'!C991,0)*0.95*E991-L991),0)</f>
        <v>0</v>
      </c>
      <c r="N991" s="25">
        <f ca="1">ROUND(Anteile!$B$31/'Abs3'!$M$2107*'Abs3'!M991,0)</f>
        <v>0</v>
      </c>
      <c r="O991" s="27"/>
      <c r="P991" s="25">
        <f t="shared" ca="1" si="79"/>
        <v>0</v>
      </c>
    </row>
    <row r="992" spans="1:16" x14ac:dyDescent="0.25">
      <c r="A992" s="9">
        <f>Gmden!A991</f>
        <v>40802</v>
      </c>
      <c r="B992" s="9">
        <f t="shared" si="75"/>
        <v>4</v>
      </c>
      <c r="C992" s="9">
        <f t="shared" si="76"/>
        <v>0</v>
      </c>
      <c r="D992" s="7" t="str">
        <f>Gmden!D991</f>
        <v>Bad Schallerbach</v>
      </c>
      <c r="E992" s="8">
        <f>Gmden!E991</f>
        <v>3812</v>
      </c>
      <c r="F992" s="40">
        <f>Gmden!N991</f>
        <v>0</v>
      </c>
      <c r="G992" s="8">
        <f t="shared" si="77"/>
        <v>0</v>
      </c>
      <c r="H992" s="25">
        <f>ROUND(Anteile!$B$29/'Abs3'!$G$2107*'Abs3'!G992,0)</f>
        <v>0</v>
      </c>
      <c r="I992" s="40">
        <f>Gmden!O991</f>
        <v>0</v>
      </c>
      <c r="J992" s="8">
        <f t="shared" si="78"/>
        <v>0</v>
      </c>
      <c r="K992" s="25">
        <f>ROUND(Anteile!$B$30/'Abs3'!$J$2107*'Abs3'!J992,0)</f>
        <v>0</v>
      </c>
      <c r="L992" s="8">
        <f>Gmden!M991</f>
        <v>4602639.2477722792</v>
      </c>
      <c r="M992" s="8">
        <f ca="1">IF(AND(E992&gt;10000,Gmden!J991=500,Gmden!K991=500),MAX(0,OFFSET('Fk Abs3'!$E$7,'Abs3'!C992,0)*0.95*E992-L992),0)</f>
        <v>0</v>
      </c>
      <c r="N992" s="25">
        <f ca="1">ROUND(Anteile!$B$31/'Abs3'!$M$2107*'Abs3'!M992,0)</f>
        <v>0</v>
      </c>
      <c r="O992" s="27"/>
      <c r="P992" s="25">
        <f t="shared" ca="1" si="79"/>
        <v>0</v>
      </c>
    </row>
    <row r="993" spans="1:16" x14ac:dyDescent="0.25">
      <c r="A993" s="9">
        <f>Gmden!A992</f>
        <v>40803</v>
      </c>
      <c r="B993" s="9">
        <f t="shared" si="75"/>
        <v>4</v>
      </c>
      <c r="C993" s="9">
        <f t="shared" si="76"/>
        <v>0</v>
      </c>
      <c r="D993" s="7" t="str">
        <f>Gmden!D992</f>
        <v>Bruck-Waasen</v>
      </c>
      <c r="E993" s="8">
        <f>Gmden!E992</f>
        <v>2297</v>
      </c>
      <c r="F993" s="40">
        <f>Gmden!N992</f>
        <v>0</v>
      </c>
      <c r="G993" s="8">
        <f t="shared" si="77"/>
        <v>0</v>
      </c>
      <c r="H993" s="25">
        <f>ROUND(Anteile!$B$29/'Abs3'!$G$2107*'Abs3'!G993,0)</f>
        <v>0</v>
      </c>
      <c r="I993" s="40">
        <f>Gmden!O992</f>
        <v>0</v>
      </c>
      <c r="J993" s="8">
        <f t="shared" si="78"/>
        <v>0</v>
      </c>
      <c r="K993" s="25">
        <f>ROUND(Anteile!$B$30/'Abs3'!$J$2107*'Abs3'!J993,0)</f>
        <v>0</v>
      </c>
      <c r="L993" s="8">
        <f>Gmden!M992</f>
        <v>2526916.3993939618</v>
      </c>
      <c r="M993" s="8">
        <f ca="1">IF(AND(E993&gt;10000,Gmden!J992=500,Gmden!K992=500),MAX(0,OFFSET('Fk Abs3'!$E$7,'Abs3'!C993,0)*0.95*E993-L993),0)</f>
        <v>0</v>
      </c>
      <c r="N993" s="25">
        <f ca="1">ROUND(Anteile!$B$31/'Abs3'!$M$2107*'Abs3'!M993,0)</f>
        <v>0</v>
      </c>
      <c r="O993" s="27"/>
      <c r="P993" s="25">
        <f t="shared" ca="1" si="79"/>
        <v>0</v>
      </c>
    </row>
    <row r="994" spans="1:16" x14ac:dyDescent="0.25">
      <c r="A994" s="9">
        <f>Gmden!A993</f>
        <v>40804</v>
      </c>
      <c r="B994" s="9">
        <f t="shared" si="75"/>
        <v>4</v>
      </c>
      <c r="C994" s="9">
        <f t="shared" si="76"/>
        <v>0</v>
      </c>
      <c r="D994" s="7" t="str">
        <f>Gmden!D993</f>
        <v>Eschenau im Hausruckkreis</v>
      </c>
      <c r="E994" s="8">
        <f>Gmden!E993</f>
        <v>1049</v>
      </c>
      <c r="F994" s="40">
        <f>Gmden!N993</f>
        <v>0</v>
      </c>
      <c r="G994" s="8">
        <f t="shared" si="77"/>
        <v>0</v>
      </c>
      <c r="H994" s="25">
        <f>ROUND(Anteile!$B$29/'Abs3'!$G$2107*'Abs3'!G994,0)</f>
        <v>0</v>
      </c>
      <c r="I994" s="40">
        <f>Gmden!O993</f>
        <v>0</v>
      </c>
      <c r="J994" s="8">
        <f t="shared" si="78"/>
        <v>0</v>
      </c>
      <c r="K994" s="25">
        <f>ROUND(Anteile!$B$30/'Abs3'!$J$2107*'Abs3'!J994,0)</f>
        <v>0</v>
      </c>
      <c r="L994" s="8">
        <f>Gmden!M993</f>
        <v>960045.37677645904</v>
      </c>
      <c r="M994" s="8">
        <f ca="1">IF(AND(E994&gt;10000,Gmden!J993=500,Gmden!K993=500),MAX(0,OFFSET('Fk Abs3'!$E$7,'Abs3'!C994,0)*0.95*E994-L994),0)</f>
        <v>0</v>
      </c>
      <c r="N994" s="25">
        <f ca="1">ROUND(Anteile!$B$31/'Abs3'!$M$2107*'Abs3'!M994,0)</f>
        <v>0</v>
      </c>
      <c r="O994" s="27"/>
      <c r="P994" s="25">
        <f t="shared" ca="1" si="79"/>
        <v>0</v>
      </c>
    </row>
    <row r="995" spans="1:16" x14ac:dyDescent="0.25">
      <c r="A995" s="9">
        <f>Gmden!A994</f>
        <v>40805</v>
      </c>
      <c r="B995" s="9">
        <f t="shared" si="75"/>
        <v>4</v>
      </c>
      <c r="C995" s="9">
        <f t="shared" si="76"/>
        <v>0</v>
      </c>
      <c r="D995" s="7" t="str">
        <f>Gmden!D994</f>
        <v>Gallspach</v>
      </c>
      <c r="E995" s="8">
        <f>Gmden!E994</f>
        <v>2752</v>
      </c>
      <c r="F995" s="40">
        <f>Gmden!N994</f>
        <v>0</v>
      </c>
      <c r="G995" s="8">
        <f t="shared" si="77"/>
        <v>0</v>
      </c>
      <c r="H995" s="25">
        <f>ROUND(Anteile!$B$29/'Abs3'!$G$2107*'Abs3'!G995,0)</f>
        <v>0</v>
      </c>
      <c r="I995" s="40">
        <f>Gmden!O994</f>
        <v>0</v>
      </c>
      <c r="J995" s="8">
        <f t="shared" si="78"/>
        <v>0</v>
      </c>
      <c r="K995" s="25">
        <f>ROUND(Anteile!$B$30/'Abs3'!$J$2107*'Abs3'!J995,0)</f>
        <v>0</v>
      </c>
      <c r="L995" s="8">
        <f>Gmden!M994</f>
        <v>2698436.8135600653</v>
      </c>
      <c r="M995" s="8">
        <f ca="1">IF(AND(E995&gt;10000,Gmden!J994=500,Gmden!K994=500),MAX(0,OFFSET('Fk Abs3'!$E$7,'Abs3'!C995,0)*0.95*E995-L995),0)</f>
        <v>0</v>
      </c>
      <c r="N995" s="25">
        <f ca="1">ROUND(Anteile!$B$31/'Abs3'!$M$2107*'Abs3'!M995,0)</f>
        <v>0</v>
      </c>
      <c r="O995" s="27"/>
      <c r="P995" s="25">
        <f t="shared" ca="1" si="79"/>
        <v>0</v>
      </c>
    </row>
    <row r="996" spans="1:16" x14ac:dyDescent="0.25">
      <c r="A996" s="9">
        <f>Gmden!A995</f>
        <v>40806</v>
      </c>
      <c r="B996" s="9">
        <f t="shared" si="75"/>
        <v>4</v>
      </c>
      <c r="C996" s="9">
        <f t="shared" si="76"/>
        <v>0</v>
      </c>
      <c r="D996" s="7" t="str">
        <f>Gmden!D995</f>
        <v>Gaspoltshofen</v>
      </c>
      <c r="E996" s="8">
        <f>Gmden!E995</f>
        <v>3545</v>
      </c>
      <c r="F996" s="40">
        <f>Gmden!N995</f>
        <v>0</v>
      </c>
      <c r="G996" s="8">
        <f t="shared" si="77"/>
        <v>0</v>
      </c>
      <c r="H996" s="25">
        <f>ROUND(Anteile!$B$29/'Abs3'!$G$2107*'Abs3'!G996,0)</f>
        <v>0</v>
      </c>
      <c r="I996" s="40">
        <f>Gmden!O995</f>
        <v>0</v>
      </c>
      <c r="J996" s="8">
        <f t="shared" si="78"/>
        <v>0</v>
      </c>
      <c r="K996" s="25">
        <f>ROUND(Anteile!$B$30/'Abs3'!$J$2107*'Abs3'!J996,0)</f>
        <v>0</v>
      </c>
      <c r="L996" s="8">
        <f>Gmden!M995</f>
        <v>3999598.8472817801</v>
      </c>
      <c r="M996" s="8">
        <f ca="1">IF(AND(E996&gt;10000,Gmden!J995=500,Gmden!K995=500),MAX(0,OFFSET('Fk Abs3'!$E$7,'Abs3'!C996,0)*0.95*E996-L996),0)</f>
        <v>0</v>
      </c>
      <c r="N996" s="25">
        <f ca="1">ROUND(Anteile!$B$31/'Abs3'!$M$2107*'Abs3'!M996,0)</f>
        <v>0</v>
      </c>
      <c r="O996" s="27"/>
      <c r="P996" s="25">
        <f t="shared" ca="1" si="79"/>
        <v>0</v>
      </c>
    </row>
    <row r="997" spans="1:16" x14ac:dyDescent="0.25">
      <c r="A997" s="9">
        <f>Gmden!A996</f>
        <v>40807</v>
      </c>
      <c r="B997" s="9">
        <f t="shared" si="75"/>
        <v>4</v>
      </c>
      <c r="C997" s="9">
        <f t="shared" si="76"/>
        <v>0</v>
      </c>
      <c r="D997" s="7" t="str">
        <f>Gmden!D996</f>
        <v>Geboltskirchen</v>
      </c>
      <c r="E997" s="8">
        <f>Gmden!E996</f>
        <v>1427</v>
      </c>
      <c r="F997" s="40">
        <f>Gmden!N996</f>
        <v>0</v>
      </c>
      <c r="G997" s="8">
        <f t="shared" si="77"/>
        <v>0</v>
      </c>
      <c r="H997" s="25">
        <f>ROUND(Anteile!$B$29/'Abs3'!$G$2107*'Abs3'!G997,0)</f>
        <v>0</v>
      </c>
      <c r="I997" s="40">
        <f>Gmden!O996</f>
        <v>0</v>
      </c>
      <c r="J997" s="8">
        <f t="shared" si="78"/>
        <v>0</v>
      </c>
      <c r="K997" s="25">
        <f>ROUND(Anteile!$B$30/'Abs3'!$J$2107*'Abs3'!J997,0)</f>
        <v>0</v>
      </c>
      <c r="L997" s="8">
        <f>Gmden!M996</f>
        <v>1351188.8109159961</v>
      </c>
      <c r="M997" s="8">
        <f ca="1">IF(AND(E997&gt;10000,Gmden!J996=500,Gmden!K996=500),MAX(0,OFFSET('Fk Abs3'!$E$7,'Abs3'!C997,0)*0.95*E997-L997),0)</f>
        <v>0</v>
      </c>
      <c r="N997" s="25">
        <f ca="1">ROUND(Anteile!$B$31/'Abs3'!$M$2107*'Abs3'!M997,0)</f>
        <v>0</v>
      </c>
      <c r="O997" s="27"/>
      <c r="P997" s="25">
        <f t="shared" ca="1" si="79"/>
        <v>0</v>
      </c>
    </row>
    <row r="998" spans="1:16" x14ac:dyDescent="0.25">
      <c r="A998" s="9">
        <f>Gmden!A997</f>
        <v>40808</v>
      </c>
      <c r="B998" s="9">
        <f t="shared" si="75"/>
        <v>4</v>
      </c>
      <c r="C998" s="9">
        <f t="shared" si="76"/>
        <v>0</v>
      </c>
      <c r="D998" s="7" t="str">
        <f>Gmden!D997</f>
        <v>Grieskirchen</v>
      </c>
      <c r="E998" s="8">
        <f>Gmden!E997</f>
        <v>4824</v>
      </c>
      <c r="F998" s="40">
        <f>Gmden!N997</f>
        <v>0</v>
      </c>
      <c r="G998" s="8">
        <f t="shared" si="77"/>
        <v>0</v>
      </c>
      <c r="H998" s="25">
        <f>ROUND(Anteile!$B$29/'Abs3'!$G$2107*'Abs3'!G998,0)</f>
        <v>0</v>
      </c>
      <c r="I998" s="40">
        <f>Gmden!O997</f>
        <v>0</v>
      </c>
      <c r="J998" s="8">
        <f t="shared" si="78"/>
        <v>0</v>
      </c>
      <c r="K998" s="25">
        <f>ROUND(Anteile!$B$30/'Abs3'!$J$2107*'Abs3'!J998,0)</f>
        <v>0</v>
      </c>
      <c r="L998" s="8">
        <f>Gmden!M997</f>
        <v>8603002.0760597568</v>
      </c>
      <c r="M998" s="8">
        <f ca="1">IF(AND(E998&gt;10000,Gmden!J997=500,Gmden!K997=500),MAX(0,OFFSET('Fk Abs3'!$E$7,'Abs3'!C998,0)*0.95*E998-L998),0)</f>
        <v>0</v>
      </c>
      <c r="N998" s="25">
        <f ca="1">ROUND(Anteile!$B$31/'Abs3'!$M$2107*'Abs3'!M998,0)</f>
        <v>0</v>
      </c>
      <c r="O998" s="27"/>
      <c r="P998" s="25">
        <f t="shared" ca="1" si="79"/>
        <v>0</v>
      </c>
    </row>
    <row r="999" spans="1:16" x14ac:dyDescent="0.25">
      <c r="A999" s="9">
        <f>Gmden!A998</f>
        <v>40809</v>
      </c>
      <c r="B999" s="9">
        <f t="shared" si="75"/>
        <v>4</v>
      </c>
      <c r="C999" s="9">
        <f t="shared" si="76"/>
        <v>0</v>
      </c>
      <c r="D999" s="7" t="str">
        <f>Gmden!D998</f>
        <v>Haag am Hausruck</v>
      </c>
      <c r="E999" s="8">
        <f>Gmden!E998</f>
        <v>2183</v>
      </c>
      <c r="F999" s="40">
        <f>Gmden!N998</f>
        <v>0</v>
      </c>
      <c r="G999" s="8">
        <f t="shared" si="77"/>
        <v>0</v>
      </c>
      <c r="H999" s="25">
        <f>ROUND(Anteile!$B$29/'Abs3'!$G$2107*'Abs3'!G999,0)</f>
        <v>0</v>
      </c>
      <c r="I999" s="40">
        <f>Gmden!O998</f>
        <v>0</v>
      </c>
      <c r="J999" s="8">
        <f t="shared" si="78"/>
        <v>0</v>
      </c>
      <c r="K999" s="25">
        <f>ROUND(Anteile!$B$30/'Abs3'!$J$2107*'Abs3'!J999,0)</f>
        <v>0</v>
      </c>
      <c r="L999" s="8">
        <f>Gmden!M998</f>
        <v>2928900.0395524711</v>
      </c>
      <c r="M999" s="8">
        <f ca="1">IF(AND(E999&gt;10000,Gmden!J998=500,Gmden!K998=500),MAX(0,OFFSET('Fk Abs3'!$E$7,'Abs3'!C999,0)*0.95*E999-L999),0)</f>
        <v>0</v>
      </c>
      <c r="N999" s="25">
        <f ca="1">ROUND(Anteile!$B$31/'Abs3'!$M$2107*'Abs3'!M999,0)</f>
        <v>0</v>
      </c>
      <c r="O999" s="27"/>
      <c r="P999" s="25">
        <f t="shared" ca="1" si="79"/>
        <v>0</v>
      </c>
    </row>
    <row r="1000" spans="1:16" x14ac:dyDescent="0.25">
      <c r="A1000" s="9">
        <f>Gmden!A999</f>
        <v>40810</v>
      </c>
      <c r="B1000" s="9">
        <f t="shared" si="75"/>
        <v>4</v>
      </c>
      <c r="C1000" s="9">
        <f t="shared" si="76"/>
        <v>0</v>
      </c>
      <c r="D1000" s="7" t="str">
        <f>Gmden!D999</f>
        <v>Heiligenberg</v>
      </c>
      <c r="E1000" s="8">
        <f>Gmden!E999</f>
        <v>665</v>
      </c>
      <c r="F1000" s="40">
        <f>Gmden!N999</f>
        <v>0</v>
      </c>
      <c r="G1000" s="8">
        <f t="shared" si="77"/>
        <v>0</v>
      </c>
      <c r="H1000" s="25">
        <f>ROUND(Anteile!$B$29/'Abs3'!$G$2107*'Abs3'!G1000,0)</f>
        <v>0</v>
      </c>
      <c r="I1000" s="40">
        <f>Gmden!O999</f>
        <v>0</v>
      </c>
      <c r="J1000" s="8">
        <f t="shared" si="78"/>
        <v>0</v>
      </c>
      <c r="K1000" s="25">
        <f>ROUND(Anteile!$B$30/'Abs3'!$J$2107*'Abs3'!J1000,0)</f>
        <v>0</v>
      </c>
      <c r="L1000" s="8">
        <f>Gmden!M999</f>
        <v>595032.83120586083</v>
      </c>
      <c r="M1000" s="8">
        <f ca="1">IF(AND(E1000&gt;10000,Gmden!J999=500,Gmden!K999=500),MAX(0,OFFSET('Fk Abs3'!$E$7,'Abs3'!C1000,0)*0.95*E1000-L1000),0)</f>
        <v>0</v>
      </c>
      <c r="N1000" s="25">
        <f ca="1">ROUND(Anteile!$B$31/'Abs3'!$M$2107*'Abs3'!M1000,0)</f>
        <v>0</v>
      </c>
      <c r="O1000" s="27"/>
      <c r="P1000" s="25">
        <f t="shared" ca="1" si="79"/>
        <v>0</v>
      </c>
    </row>
    <row r="1001" spans="1:16" x14ac:dyDescent="0.25">
      <c r="A1001" s="9">
        <f>Gmden!A1000</f>
        <v>40811</v>
      </c>
      <c r="B1001" s="9">
        <f t="shared" si="75"/>
        <v>4</v>
      </c>
      <c r="C1001" s="9">
        <f t="shared" si="76"/>
        <v>0</v>
      </c>
      <c r="D1001" s="7" t="str">
        <f>Gmden!D1000</f>
        <v>Hofkirchen an der Trattnach</v>
      </c>
      <c r="E1001" s="8">
        <f>Gmden!E1000</f>
        <v>1619</v>
      </c>
      <c r="F1001" s="40">
        <f>Gmden!N1000</f>
        <v>0</v>
      </c>
      <c r="G1001" s="8">
        <f t="shared" si="77"/>
        <v>0</v>
      </c>
      <c r="H1001" s="25">
        <f>ROUND(Anteile!$B$29/'Abs3'!$G$2107*'Abs3'!G1001,0)</f>
        <v>0</v>
      </c>
      <c r="I1001" s="40">
        <f>Gmden!O1000</f>
        <v>0</v>
      </c>
      <c r="J1001" s="8">
        <f t="shared" si="78"/>
        <v>0</v>
      </c>
      <c r="K1001" s="25">
        <f>ROUND(Anteile!$B$30/'Abs3'!$J$2107*'Abs3'!J1001,0)</f>
        <v>0</v>
      </c>
      <c r="L1001" s="8">
        <f>Gmden!M1000</f>
        <v>2042568.7528295703</v>
      </c>
      <c r="M1001" s="8">
        <f ca="1">IF(AND(E1001&gt;10000,Gmden!J1000=500,Gmden!K1000=500),MAX(0,OFFSET('Fk Abs3'!$E$7,'Abs3'!C1001,0)*0.95*E1001-L1001),0)</f>
        <v>0</v>
      </c>
      <c r="N1001" s="25">
        <f ca="1">ROUND(Anteile!$B$31/'Abs3'!$M$2107*'Abs3'!M1001,0)</f>
        <v>0</v>
      </c>
      <c r="O1001" s="27"/>
      <c r="P1001" s="25">
        <f t="shared" ca="1" si="79"/>
        <v>0</v>
      </c>
    </row>
    <row r="1002" spans="1:16" x14ac:dyDescent="0.25">
      <c r="A1002" s="9">
        <f>Gmden!A1001</f>
        <v>40812</v>
      </c>
      <c r="B1002" s="9">
        <f t="shared" si="75"/>
        <v>4</v>
      </c>
      <c r="C1002" s="9">
        <f t="shared" si="76"/>
        <v>0</v>
      </c>
      <c r="D1002" s="7" t="str">
        <f>Gmden!D1001</f>
        <v>Kallham</v>
      </c>
      <c r="E1002" s="8">
        <f>Gmden!E1001</f>
        <v>2476</v>
      </c>
      <c r="F1002" s="40">
        <f>Gmden!N1001</f>
        <v>0</v>
      </c>
      <c r="G1002" s="8">
        <f t="shared" si="77"/>
        <v>0</v>
      </c>
      <c r="H1002" s="25">
        <f>ROUND(Anteile!$B$29/'Abs3'!$G$2107*'Abs3'!G1002,0)</f>
        <v>0</v>
      </c>
      <c r="I1002" s="40">
        <f>Gmden!O1001</f>
        <v>0</v>
      </c>
      <c r="J1002" s="8">
        <f t="shared" si="78"/>
        <v>0</v>
      </c>
      <c r="K1002" s="25">
        <f>ROUND(Anteile!$B$30/'Abs3'!$J$2107*'Abs3'!J1002,0)</f>
        <v>0</v>
      </c>
      <c r="L1002" s="8">
        <f>Gmden!M1001</f>
        <v>2485837.7886061249</v>
      </c>
      <c r="M1002" s="8">
        <f ca="1">IF(AND(E1002&gt;10000,Gmden!J1001=500,Gmden!K1001=500),MAX(0,OFFSET('Fk Abs3'!$E$7,'Abs3'!C1002,0)*0.95*E1002-L1002),0)</f>
        <v>0</v>
      </c>
      <c r="N1002" s="25">
        <f ca="1">ROUND(Anteile!$B$31/'Abs3'!$M$2107*'Abs3'!M1002,0)</f>
        <v>0</v>
      </c>
      <c r="O1002" s="27"/>
      <c r="P1002" s="25">
        <f t="shared" ca="1" si="79"/>
        <v>0</v>
      </c>
    </row>
    <row r="1003" spans="1:16" x14ac:dyDescent="0.25">
      <c r="A1003" s="9">
        <f>Gmden!A1002</f>
        <v>40813</v>
      </c>
      <c r="B1003" s="9">
        <f t="shared" si="75"/>
        <v>4</v>
      </c>
      <c r="C1003" s="9">
        <f t="shared" si="76"/>
        <v>0</v>
      </c>
      <c r="D1003" s="7" t="str">
        <f>Gmden!D1002</f>
        <v>Kematen am Innbach</v>
      </c>
      <c r="E1003" s="8">
        <f>Gmden!E1002</f>
        <v>1361</v>
      </c>
      <c r="F1003" s="40">
        <f>Gmden!N1002</f>
        <v>0</v>
      </c>
      <c r="G1003" s="8">
        <f t="shared" si="77"/>
        <v>0</v>
      </c>
      <c r="H1003" s="25">
        <f>ROUND(Anteile!$B$29/'Abs3'!$G$2107*'Abs3'!G1003,0)</f>
        <v>0</v>
      </c>
      <c r="I1003" s="40">
        <f>Gmden!O1002</f>
        <v>0</v>
      </c>
      <c r="J1003" s="8">
        <f t="shared" si="78"/>
        <v>0</v>
      </c>
      <c r="K1003" s="25">
        <f>ROUND(Anteile!$B$30/'Abs3'!$J$2107*'Abs3'!J1003,0)</f>
        <v>0</v>
      </c>
      <c r="L1003" s="8">
        <f>Gmden!M1002</f>
        <v>1308807.035726324</v>
      </c>
      <c r="M1003" s="8">
        <f ca="1">IF(AND(E1003&gt;10000,Gmden!J1002=500,Gmden!K1002=500),MAX(0,OFFSET('Fk Abs3'!$E$7,'Abs3'!C1003,0)*0.95*E1003-L1003),0)</f>
        <v>0</v>
      </c>
      <c r="N1003" s="25">
        <f ca="1">ROUND(Anteile!$B$31/'Abs3'!$M$2107*'Abs3'!M1003,0)</f>
        <v>0</v>
      </c>
      <c r="O1003" s="27"/>
      <c r="P1003" s="25">
        <f t="shared" ca="1" si="79"/>
        <v>0</v>
      </c>
    </row>
    <row r="1004" spans="1:16" x14ac:dyDescent="0.25">
      <c r="A1004" s="9">
        <f>Gmden!A1003</f>
        <v>40814</v>
      </c>
      <c r="B1004" s="9">
        <f t="shared" si="75"/>
        <v>4</v>
      </c>
      <c r="C1004" s="9">
        <f t="shared" si="76"/>
        <v>0</v>
      </c>
      <c r="D1004" s="7" t="str">
        <f>Gmden!D1003</f>
        <v>Meggenhofen</v>
      </c>
      <c r="E1004" s="8">
        <f>Gmden!E1003</f>
        <v>1445</v>
      </c>
      <c r="F1004" s="40">
        <f>Gmden!N1003</f>
        <v>0</v>
      </c>
      <c r="G1004" s="8">
        <f t="shared" si="77"/>
        <v>0</v>
      </c>
      <c r="H1004" s="25">
        <f>ROUND(Anteile!$B$29/'Abs3'!$G$2107*'Abs3'!G1004,0)</f>
        <v>0</v>
      </c>
      <c r="I1004" s="40">
        <f>Gmden!O1003</f>
        <v>0</v>
      </c>
      <c r="J1004" s="8">
        <f t="shared" si="78"/>
        <v>0</v>
      </c>
      <c r="K1004" s="25">
        <f>ROUND(Anteile!$B$30/'Abs3'!$J$2107*'Abs3'!J1004,0)</f>
        <v>0</v>
      </c>
      <c r="L1004" s="8">
        <f>Gmden!M1003</f>
        <v>1416205.6840583945</v>
      </c>
      <c r="M1004" s="8">
        <f ca="1">IF(AND(E1004&gt;10000,Gmden!J1003=500,Gmden!K1003=500),MAX(0,OFFSET('Fk Abs3'!$E$7,'Abs3'!C1004,0)*0.95*E1004-L1004),0)</f>
        <v>0</v>
      </c>
      <c r="N1004" s="25">
        <f ca="1">ROUND(Anteile!$B$31/'Abs3'!$M$2107*'Abs3'!M1004,0)</f>
        <v>0</v>
      </c>
      <c r="O1004" s="27"/>
      <c r="P1004" s="25">
        <f t="shared" ca="1" si="79"/>
        <v>0</v>
      </c>
    </row>
    <row r="1005" spans="1:16" x14ac:dyDescent="0.25">
      <c r="A1005" s="9">
        <f>Gmden!A1004</f>
        <v>40815</v>
      </c>
      <c r="B1005" s="9">
        <f t="shared" si="75"/>
        <v>4</v>
      </c>
      <c r="C1005" s="9">
        <f t="shared" si="76"/>
        <v>0</v>
      </c>
      <c r="D1005" s="7" t="str">
        <f>Gmden!D1004</f>
        <v>Michaelnbach</v>
      </c>
      <c r="E1005" s="8">
        <f>Gmden!E1004</f>
        <v>1270</v>
      </c>
      <c r="F1005" s="40">
        <f>Gmden!N1004</f>
        <v>0</v>
      </c>
      <c r="G1005" s="8">
        <f t="shared" si="77"/>
        <v>0</v>
      </c>
      <c r="H1005" s="25">
        <f>ROUND(Anteile!$B$29/'Abs3'!$G$2107*'Abs3'!G1005,0)</f>
        <v>0</v>
      </c>
      <c r="I1005" s="40">
        <f>Gmden!O1004</f>
        <v>0</v>
      </c>
      <c r="J1005" s="8">
        <f t="shared" si="78"/>
        <v>0</v>
      </c>
      <c r="K1005" s="25">
        <f>ROUND(Anteile!$B$30/'Abs3'!$J$2107*'Abs3'!J1005,0)</f>
        <v>0</v>
      </c>
      <c r="L1005" s="8">
        <f>Gmden!M1004</f>
        <v>1221267.8409929173</v>
      </c>
      <c r="M1005" s="8">
        <f ca="1">IF(AND(E1005&gt;10000,Gmden!J1004=500,Gmden!K1004=500),MAX(0,OFFSET('Fk Abs3'!$E$7,'Abs3'!C1005,0)*0.95*E1005-L1005),0)</f>
        <v>0</v>
      </c>
      <c r="N1005" s="25">
        <f ca="1">ROUND(Anteile!$B$31/'Abs3'!$M$2107*'Abs3'!M1005,0)</f>
        <v>0</v>
      </c>
      <c r="O1005" s="27"/>
      <c r="P1005" s="25">
        <f t="shared" ca="1" si="79"/>
        <v>0</v>
      </c>
    </row>
    <row r="1006" spans="1:16" x14ac:dyDescent="0.25">
      <c r="A1006" s="9">
        <f>Gmden!A1005</f>
        <v>40816</v>
      </c>
      <c r="B1006" s="9">
        <f t="shared" si="75"/>
        <v>4</v>
      </c>
      <c r="C1006" s="9">
        <f t="shared" si="76"/>
        <v>0</v>
      </c>
      <c r="D1006" s="7" t="str">
        <f>Gmden!D1005</f>
        <v>Natternbach</v>
      </c>
      <c r="E1006" s="8">
        <f>Gmden!E1005</f>
        <v>2356</v>
      </c>
      <c r="F1006" s="40">
        <f>Gmden!N1005</f>
        <v>0</v>
      </c>
      <c r="G1006" s="8">
        <f t="shared" si="77"/>
        <v>0</v>
      </c>
      <c r="H1006" s="25">
        <f>ROUND(Anteile!$B$29/'Abs3'!$G$2107*'Abs3'!G1006,0)</f>
        <v>0</v>
      </c>
      <c r="I1006" s="40">
        <f>Gmden!O1005</f>
        <v>0</v>
      </c>
      <c r="J1006" s="8">
        <f t="shared" si="78"/>
        <v>0</v>
      </c>
      <c r="K1006" s="25">
        <f>ROUND(Anteile!$B$30/'Abs3'!$J$2107*'Abs3'!J1006,0)</f>
        <v>0</v>
      </c>
      <c r="L1006" s="8">
        <f>Gmden!M1005</f>
        <v>2383493.2603908665</v>
      </c>
      <c r="M1006" s="8">
        <f ca="1">IF(AND(E1006&gt;10000,Gmden!J1005=500,Gmden!K1005=500),MAX(0,OFFSET('Fk Abs3'!$E$7,'Abs3'!C1006,0)*0.95*E1006-L1006),0)</f>
        <v>0</v>
      </c>
      <c r="N1006" s="25">
        <f ca="1">ROUND(Anteile!$B$31/'Abs3'!$M$2107*'Abs3'!M1006,0)</f>
        <v>0</v>
      </c>
      <c r="O1006" s="27"/>
      <c r="P1006" s="25">
        <f t="shared" ca="1" si="79"/>
        <v>0</v>
      </c>
    </row>
    <row r="1007" spans="1:16" x14ac:dyDescent="0.25">
      <c r="A1007" s="9">
        <f>Gmden!A1006</f>
        <v>40817</v>
      </c>
      <c r="B1007" s="9">
        <f t="shared" si="75"/>
        <v>4</v>
      </c>
      <c r="C1007" s="9">
        <f t="shared" si="76"/>
        <v>0</v>
      </c>
      <c r="D1007" s="7" t="str">
        <f>Gmden!D1006</f>
        <v>Neukirchen am Walde</v>
      </c>
      <c r="E1007" s="8">
        <f>Gmden!E1006</f>
        <v>1628</v>
      </c>
      <c r="F1007" s="40">
        <f>Gmden!N1006</f>
        <v>0</v>
      </c>
      <c r="G1007" s="8">
        <f t="shared" si="77"/>
        <v>0</v>
      </c>
      <c r="H1007" s="25">
        <f>ROUND(Anteile!$B$29/'Abs3'!$G$2107*'Abs3'!G1007,0)</f>
        <v>0</v>
      </c>
      <c r="I1007" s="40">
        <f>Gmden!O1006</f>
        <v>0</v>
      </c>
      <c r="J1007" s="8">
        <f t="shared" si="78"/>
        <v>0</v>
      </c>
      <c r="K1007" s="25">
        <f>ROUND(Anteile!$B$30/'Abs3'!$J$2107*'Abs3'!J1007,0)</f>
        <v>0</v>
      </c>
      <c r="L1007" s="8">
        <f>Gmden!M1006</f>
        <v>1684922.774609817</v>
      </c>
      <c r="M1007" s="8">
        <f ca="1">IF(AND(E1007&gt;10000,Gmden!J1006=500,Gmden!K1006=500),MAX(0,OFFSET('Fk Abs3'!$E$7,'Abs3'!C1007,0)*0.95*E1007-L1007),0)</f>
        <v>0</v>
      </c>
      <c r="N1007" s="25">
        <f ca="1">ROUND(Anteile!$B$31/'Abs3'!$M$2107*'Abs3'!M1007,0)</f>
        <v>0</v>
      </c>
      <c r="O1007" s="27"/>
      <c r="P1007" s="25">
        <f t="shared" ca="1" si="79"/>
        <v>0</v>
      </c>
    </row>
    <row r="1008" spans="1:16" x14ac:dyDescent="0.25">
      <c r="A1008" s="9">
        <f>Gmden!A1007</f>
        <v>40818</v>
      </c>
      <c r="B1008" s="9">
        <f t="shared" si="75"/>
        <v>4</v>
      </c>
      <c r="C1008" s="9">
        <f t="shared" si="76"/>
        <v>0</v>
      </c>
      <c r="D1008" s="7" t="str">
        <f>Gmden!D1007</f>
        <v>Neumarkt im Hausruckkreis</v>
      </c>
      <c r="E1008" s="8">
        <f>Gmden!E1007</f>
        <v>1422</v>
      </c>
      <c r="F1008" s="40">
        <f>Gmden!N1007</f>
        <v>0</v>
      </c>
      <c r="G1008" s="8">
        <f t="shared" si="77"/>
        <v>0</v>
      </c>
      <c r="H1008" s="25">
        <f>ROUND(Anteile!$B$29/'Abs3'!$G$2107*'Abs3'!G1008,0)</f>
        <v>0</v>
      </c>
      <c r="I1008" s="40">
        <f>Gmden!O1007</f>
        <v>0</v>
      </c>
      <c r="J1008" s="8">
        <f t="shared" si="78"/>
        <v>0</v>
      </c>
      <c r="K1008" s="25">
        <f>ROUND(Anteile!$B$30/'Abs3'!$J$2107*'Abs3'!J1008,0)</f>
        <v>0</v>
      </c>
      <c r="L1008" s="8">
        <f>Gmden!M1007</f>
        <v>1938920.1596164699</v>
      </c>
      <c r="M1008" s="8">
        <f ca="1">IF(AND(E1008&gt;10000,Gmden!J1007=500,Gmden!K1007=500),MAX(0,OFFSET('Fk Abs3'!$E$7,'Abs3'!C1008,0)*0.95*E1008-L1008),0)</f>
        <v>0</v>
      </c>
      <c r="N1008" s="25">
        <f ca="1">ROUND(Anteile!$B$31/'Abs3'!$M$2107*'Abs3'!M1008,0)</f>
        <v>0</v>
      </c>
      <c r="O1008" s="27"/>
      <c r="P1008" s="25">
        <f t="shared" ca="1" si="79"/>
        <v>0</v>
      </c>
    </row>
    <row r="1009" spans="1:16" x14ac:dyDescent="0.25">
      <c r="A1009" s="9">
        <f>Gmden!A1008</f>
        <v>40819</v>
      </c>
      <c r="B1009" s="9">
        <f t="shared" si="75"/>
        <v>4</v>
      </c>
      <c r="C1009" s="9">
        <f t="shared" si="76"/>
        <v>0</v>
      </c>
      <c r="D1009" s="7" t="str">
        <f>Gmden!D1008</f>
        <v>Peuerbach</v>
      </c>
      <c r="E1009" s="8">
        <f>Gmden!E1008</f>
        <v>2161</v>
      </c>
      <c r="F1009" s="40">
        <f>Gmden!N1008</f>
        <v>0</v>
      </c>
      <c r="G1009" s="8">
        <f t="shared" si="77"/>
        <v>0</v>
      </c>
      <c r="H1009" s="25">
        <f>ROUND(Anteile!$B$29/'Abs3'!$G$2107*'Abs3'!G1009,0)</f>
        <v>0</v>
      </c>
      <c r="I1009" s="40">
        <f>Gmden!O1008</f>
        <v>0</v>
      </c>
      <c r="J1009" s="8">
        <f t="shared" si="78"/>
        <v>0</v>
      </c>
      <c r="K1009" s="25">
        <f>ROUND(Anteile!$B$30/'Abs3'!$J$2107*'Abs3'!J1009,0)</f>
        <v>0</v>
      </c>
      <c r="L1009" s="8">
        <f>Gmden!M1008</f>
        <v>2604260.229272014</v>
      </c>
      <c r="M1009" s="8">
        <f ca="1">IF(AND(E1009&gt;10000,Gmden!J1008=500,Gmden!K1008=500),MAX(0,OFFSET('Fk Abs3'!$E$7,'Abs3'!C1009,0)*0.95*E1009-L1009),0)</f>
        <v>0</v>
      </c>
      <c r="N1009" s="25">
        <f ca="1">ROUND(Anteile!$B$31/'Abs3'!$M$2107*'Abs3'!M1009,0)</f>
        <v>0</v>
      </c>
      <c r="O1009" s="27"/>
      <c r="P1009" s="25">
        <f t="shared" ca="1" si="79"/>
        <v>0</v>
      </c>
    </row>
    <row r="1010" spans="1:16" x14ac:dyDescent="0.25">
      <c r="A1010" s="9">
        <f>Gmden!A1009</f>
        <v>40820</v>
      </c>
      <c r="B1010" s="9">
        <f t="shared" si="75"/>
        <v>4</v>
      </c>
      <c r="C1010" s="9">
        <f t="shared" si="76"/>
        <v>0</v>
      </c>
      <c r="D1010" s="7" t="str">
        <f>Gmden!D1009</f>
        <v>Pötting</v>
      </c>
      <c r="E1010" s="8">
        <f>Gmden!E1009</f>
        <v>538</v>
      </c>
      <c r="F1010" s="40">
        <f>Gmden!N1009</f>
        <v>0</v>
      </c>
      <c r="G1010" s="8">
        <f t="shared" si="77"/>
        <v>0</v>
      </c>
      <c r="H1010" s="25">
        <f>ROUND(Anteile!$B$29/'Abs3'!$G$2107*'Abs3'!G1010,0)</f>
        <v>0</v>
      </c>
      <c r="I1010" s="40">
        <f>Gmden!O1009</f>
        <v>0</v>
      </c>
      <c r="J1010" s="8">
        <f t="shared" si="78"/>
        <v>0</v>
      </c>
      <c r="K1010" s="25">
        <f>ROUND(Anteile!$B$30/'Abs3'!$J$2107*'Abs3'!J1010,0)</f>
        <v>0</v>
      </c>
      <c r="L1010" s="8">
        <f>Gmden!M1009</f>
        <v>551920.7251046889</v>
      </c>
      <c r="M1010" s="8">
        <f ca="1">IF(AND(E1010&gt;10000,Gmden!J1009=500,Gmden!K1009=500),MAX(0,OFFSET('Fk Abs3'!$E$7,'Abs3'!C1010,0)*0.95*E1010-L1010),0)</f>
        <v>0</v>
      </c>
      <c r="N1010" s="25">
        <f ca="1">ROUND(Anteile!$B$31/'Abs3'!$M$2107*'Abs3'!M1010,0)</f>
        <v>0</v>
      </c>
      <c r="O1010" s="27"/>
      <c r="P1010" s="25">
        <f t="shared" ca="1" si="79"/>
        <v>0</v>
      </c>
    </row>
    <row r="1011" spans="1:16" x14ac:dyDescent="0.25">
      <c r="A1011" s="9">
        <f>Gmden!A1010</f>
        <v>40821</v>
      </c>
      <c r="B1011" s="9">
        <f t="shared" si="75"/>
        <v>4</v>
      </c>
      <c r="C1011" s="9">
        <f t="shared" si="76"/>
        <v>0</v>
      </c>
      <c r="D1011" s="7" t="str">
        <f>Gmden!D1010</f>
        <v>Pollham</v>
      </c>
      <c r="E1011" s="8">
        <f>Gmden!E1010</f>
        <v>958</v>
      </c>
      <c r="F1011" s="40">
        <f>Gmden!N1010</f>
        <v>0</v>
      </c>
      <c r="G1011" s="8">
        <f t="shared" si="77"/>
        <v>0</v>
      </c>
      <c r="H1011" s="25">
        <f>ROUND(Anteile!$B$29/'Abs3'!$G$2107*'Abs3'!G1011,0)</f>
        <v>0</v>
      </c>
      <c r="I1011" s="40">
        <f>Gmden!O1010</f>
        <v>0</v>
      </c>
      <c r="J1011" s="8">
        <f t="shared" si="78"/>
        <v>0</v>
      </c>
      <c r="K1011" s="25">
        <f>ROUND(Anteile!$B$30/'Abs3'!$J$2107*'Abs3'!J1011,0)</f>
        <v>0</v>
      </c>
      <c r="L1011" s="8">
        <f>Gmden!M1010</f>
        <v>835820.71445064526</v>
      </c>
      <c r="M1011" s="8">
        <f ca="1">IF(AND(E1011&gt;10000,Gmden!J1010=500,Gmden!K1010=500),MAX(0,OFFSET('Fk Abs3'!$E$7,'Abs3'!C1011,0)*0.95*E1011-L1011),0)</f>
        <v>0</v>
      </c>
      <c r="N1011" s="25">
        <f ca="1">ROUND(Anteile!$B$31/'Abs3'!$M$2107*'Abs3'!M1011,0)</f>
        <v>0</v>
      </c>
      <c r="O1011" s="27"/>
      <c r="P1011" s="25">
        <f t="shared" ca="1" si="79"/>
        <v>0</v>
      </c>
    </row>
    <row r="1012" spans="1:16" x14ac:dyDescent="0.25">
      <c r="A1012" s="9">
        <f>Gmden!A1011</f>
        <v>40822</v>
      </c>
      <c r="B1012" s="9">
        <f t="shared" si="75"/>
        <v>4</v>
      </c>
      <c r="C1012" s="9">
        <f t="shared" si="76"/>
        <v>0</v>
      </c>
      <c r="D1012" s="7" t="str">
        <f>Gmden!D1011</f>
        <v>Pram</v>
      </c>
      <c r="E1012" s="8">
        <f>Gmden!E1011</f>
        <v>1717</v>
      </c>
      <c r="F1012" s="40">
        <f>Gmden!N1011</f>
        <v>0</v>
      </c>
      <c r="G1012" s="8">
        <f t="shared" si="77"/>
        <v>0</v>
      </c>
      <c r="H1012" s="25">
        <f>ROUND(Anteile!$B$29/'Abs3'!$G$2107*'Abs3'!G1012,0)</f>
        <v>0</v>
      </c>
      <c r="I1012" s="40">
        <f>Gmden!O1011</f>
        <v>0</v>
      </c>
      <c r="J1012" s="8">
        <f t="shared" si="78"/>
        <v>0</v>
      </c>
      <c r="K1012" s="25">
        <f>ROUND(Anteile!$B$30/'Abs3'!$J$2107*'Abs3'!J1012,0)</f>
        <v>0</v>
      </c>
      <c r="L1012" s="8">
        <f>Gmden!M1011</f>
        <v>1853279.6958962523</v>
      </c>
      <c r="M1012" s="8">
        <f ca="1">IF(AND(E1012&gt;10000,Gmden!J1011=500,Gmden!K1011=500),MAX(0,OFFSET('Fk Abs3'!$E$7,'Abs3'!C1012,0)*0.95*E1012-L1012),0)</f>
        <v>0</v>
      </c>
      <c r="N1012" s="25">
        <f ca="1">ROUND(Anteile!$B$31/'Abs3'!$M$2107*'Abs3'!M1012,0)</f>
        <v>0</v>
      </c>
      <c r="O1012" s="27"/>
      <c r="P1012" s="25">
        <f t="shared" ca="1" si="79"/>
        <v>0</v>
      </c>
    </row>
    <row r="1013" spans="1:16" x14ac:dyDescent="0.25">
      <c r="A1013" s="9">
        <f>Gmden!A1012</f>
        <v>40823</v>
      </c>
      <c r="B1013" s="9">
        <f t="shared" si="75"/>
        <v>4</v>
      </c>
      <c r="C1013" s="9">
        <f t="shared" si="76"/>
        <v>0</v>
      </c>
      <c r="D1013" s="7" t="str">
        <f>Gmden!D1012</f>
        <v>Rottenbach</v>
      </c>
      <c r="E1013" s="8">
        <f>Gmden!E1012</f>
        <v>1072</v>
      </c>
      <c r="F1013" s="40">
        <f>Gmden!N1012</f>
        <v>0</v>
      </c>
      <c r="G1013" s="8">
        <f t="shared" si="77"/>
        <v>0</v>
      </c>
      <c r="H1013" s="25">
        <f>ROUND(Anteile!$B$29/'Abs3'!$G$2107*'Abs3'!G1013,0)</f>
        <v>0</v>
      </c>
      <c r="I1013" s="40">
        <f>Gmden!O1012</f>
        <v>0</v>
      </c>
      <c r="J1013" s="8">
        <f t="shared" si="78"/>
        <v>0</v>
      </c>
      <c r="K1013" s="25">
        <f>ROUND(Anteile!$B$30/'Abs3'!$J$2107*'Abs3'!J1013,0)</f>
        <v>0</v>
      </c>
      <c r="L1013" s="8">
        <f>Gmden!M1012</f>
        <v>1161191.0290294085</v>
      </c>
      <c r="M1013" s="8">
        <f ca="1">IF(AND(E1013&gt;10000,Gmden!J1012=500,Gmden!K1012=500),MAX(0,OFFSET('Fk Abs3'!$E$7,'Abs3'!C1013,0)*0.95*E1013-L1013),0)</f>
        <v>0</v>
      </c>
      <c r="N1013" s="25">
        <f ca="1">ROUND(Anteile!$B$31/'Abs3'!$M$2107*'Abs3'!M1013,0)</f>
        <v>0</v>
      </c>
      <c r="O1013" s="27"/>
      <c r="P1013" s="25">
        <f t="shared" ca="1" si="79"/>
        <v>0</v>
      </c>
    </row>
    <row r="1014" spans="1:16" x14ac:dyDescent="0.25">
      <c r="A1014" s="9">
        <f>Gmden!A1013</f>
        <v>40824</v>
      </c>
      <c r="B1014" s="9">
        <f t="shared" si="75"/>
        <v>4</v>
      </c>
      <c r="C1014" s="9">
        <f t="shared" si="76"/>
        <v>0</v>
      </c>
      <c r="D1014" s="7" t="str">
        <f>Gmden!D1013</f>
        <v>St. Agatha</v>
      </c>
      <c r="E1014" s="8">
        <f>Gmden!E1013</f>
        <v>2116</v>
      </c>
      <c r="F1014" s="40">
        <f>Gmden!N1013</f>
        <v>0</v>
      </c>
      <c r="G1014" s="8">
        <f t="shared" si="77"/>
        <v>0</v>
      </c>
      <c r="H1014" s="25">
        <f>ROUND(Anteile!$B$29/'Abs3'!$G$2107*'Abs3'!G1014,0)</f>
        <v>0</v>
      </c>
      <c r="I1014" s="40">
        <f>Gmden!O1013</f>
        <v>0</v>
      </c>
      <c r="J1014" s="8">
        <f t="shared" si="78"/>
        <v>0</v>
      </c>
      <c r="K1014" s="25">
        <f>ROUND(Anteile!$B$30/'Abs3'!$J$2107*'Abs3'!J1014,0)</f>
        <v>0</v>
      </c>
      <c r="L1014" s="8">
        <f>Gmden!M1013</f>
        <v>2016131.6210509024</v>
      </c>
      <c r="M1014" s="8">
        <f ca="1">IF(AND(E1014&gt;10000,Gmden!J1013=500,Gmden!K1013=500),MAX(0,OFFSET('Fk Abs3'!$E$7,'Abs3'!C1014,0)*0.95*E1014-L1014),0)</f>
        <v>0</v>
      </c>
      <c r="N1014" s="25">
        <f ca="1">ROUND(Anteile!$B$31/'Abs3'!$M$2107*'Abs3'!M1014,0)</f>
        <v>0</v>
      </c>
      <c r="O1014" s="27"/>
      <c r="P1014" s="25">
        <f t="shared" ca="1" si="79"/>
        <v>0</v>
      </c>
    </row>
    <row r="1015" spans="1:16" x14ac:dyDescent="0.25">
      <c r="A1015" s="9">
        <f>Gmden!A1014</f>
        <v>40825</v>
      </c>
      <c r="B1015" s="9">
        <f t="shared" si="75"/>
        <v>4</v>
      </c>
      <c r="C1015" s="9">
        <f t="shared" si="76"/>
        <v>0</v>
      </c>
      <c r="D1015" s="7" t="str">
        <f>Gmden!D1014</f>
        <v>St. Georgen bei Grieskirchen</v>
      </c>
      <c r="E1015" s="8">
        <f>Gmden!E1014</f>
        <v>1260</v>
      </c>
      <c r="F1015" s="40">
        <f>Gmden!N1014</f>
        <v>0</v>
      </c>
      <c r="G1015" s="8">
        <f t="shared" si="77"/>
        <v>0</v>
      </c>
      <c r="H1015" s="25">
        <f>ROUND(Anteile!$B$29/'Abs3'!$G$2107*'Abs3'!G1015,0)</f>
        <v>0</v>
      </c>
      <c r="I1015" s="40">
        <f>Gmden!O1014</f>
        <v>0</v>
      </c>
      <c r="J1015" s="8">
        <f t="shared" si="78"/>
        <v>0</v>
      </c>
      <c r="K1015" s="25">
        <f>ROUND(Anteile!$B$30/'Abs3'!$J$2107*'Abs3'!J1015,0)</f>
        <v>0</v>
      </c>
      <c r="L1015" s="8">
        <f>Gmden!M1014</f>
        <v>1380843.1482939315</v>
      </c>
      <c r="M1015" s="8">
        <f ca="1">IF(AND(E1015&gt;10000,Gmden!J1014=500,Gmden!K1014=500),MAX(0,OFFSET('Fk Abs3'!$E$7,'Abs3'!C1015,0)*0.95*E1015-L1015),0)</f>
        <v>0</v>
      </c>
      <c r="N1015" s="25">
        <f ca="1">ROUND(Anteile!$B$31/'Abs3'!$M$2107*'Abs3'!M1015,0)</f>
        <v>0</v>
      </c>
      <c r="O1015" s="27"/>
      <c r="P1015" s="25">
        <f t="shared" ca="1" si="79"/>
        <v>0</v>
      </c>
    </row>
    <row r="1016" spans="1:16" x14ac:dyDescent="0.25">
      <c r="A1016" s="9">
        <f>Gmden!A1015</f>
        <v>40826</v>
      </c>
      <c r="B1016" s="9">
        <f t="shared" si="75"/>
        <v>4</v>
      </c>
      <c r="C1016" s="9">
        <f t="shared" si="76"/>
        <v>0</v>
      </c>
      <c r="D1016" s="7" t="str">
        <f>Gmden!D1015</f>
        <v>St. Thomas</v>
      </c>
      <c r="E1016" s="8">
        <f>Gmden!E1015</f>
        <v>547</v>
      </c>
      <c r="F1016" s="40">
        <f>Gmden!N1015</f>
        <v>0</v>
      </c>
      <c r="G1016" s="8">
        <f t="shared" si="77"/>
        <v>0</v>
      </c>
      <c r="H1016" s="25">
        <f>ROUND(Anteile!$B$29/'Abs3'!$G$2107*'Abs3'!G1016,0)</f>
        <v>0</v>
      </c>
      <c r="I1016" s="40">
        <f>Gmden!O1015</f>
        <v>0</v>
      </c>
      <c r="J1016" s="8">
        <f t="shared" si="78"/>
        <v>0</v>
      </c>
      <c r="K1016" s="25">
        <f>ROUND(Anteile!$B$30/'Abs3'!$J$2107*'Abs3'!J1016,0)</f>
        <v>0</v>
      </c>
      <c r="L1016" s="8">
        <f>Gmden!M1015</f>
        <v>492147.99387867551</v>
      </c>
      <c r="M1016" s="8">
        <f ca="1">IF(AND(E1016&gt;10000,Gmden!J1015=500,Gmden!K1015=500),MAX(0,OFFSET('Fk Abs3'!$E$7,'Abs3'!C1016,0)*0.95*E1016-L1016),0)</f>
        <v>0</v>
      </c>
      <c r="N1016" s="25">
        <f ca="1">ROUND(Anteile!$B$31/'Abs3'!$M$2107*'Abs3'!M1016,0)</f>
        <v>0</v>
      </c>
      <c r="O1016" s="27"/>
      <c r="P1016" s="25">
        <f t="shared" ca="1" si="79"/>
        <v>0</v>
      </c>
    </row>
    <row r="1017" spans="1:16" x14ac:dyDescent="0.25">
      <c r="A1017" s="9">
        <f>Gmden!A1016</f>
        <v>40827</v>
      </c>
      <c r="B1017" s="9">
        <f t="shared" si="75"/>
        <v>4</v>
      </c>
      <c r="C1017" s="9">
        <f t="shared" si="76"/>
        <v>0</v>
      </c>
      <c r="D1017" s="7" t="str">
        <f>Gmden!D1016</f>
        <v>Schlüßlberg</v>
      </c>
      <c r="E1017" s="8">
        <f>Gmden!E1016</f>
        <v>3035</v>
      </c>
      <c r="F1017" s="40">
        <f>Gmden!N1016</f>
        <v>0</v>
      </c>
      <c r="G1017" s="8">
        <f t="shared" si="77"/>
        <v>0</v>
      </c>
      <c r="H1017" s="25">
        <f>ROUND(Anteile!$B$29/'Abs3'!$G$2107*'Abs3'!G1017,0)</f>
        <v>0</v>
      </c>
      <c r="I1017" s="40">
        <f>Gmden!O1016</f>
        <v>0</v>
      </c>
      <c r="J1017" s="8">
        <f t="shared" si="78"/>
        <v>0</v>
      </c>
      <c r="K1017" s="25">
        <f>ROUND(Anteile!$B$30/'Abs3'!$J$2107*'Abs3'!J1017,0)</f>
        <v>0</v>
      </c>
      <c r="L1017" s="8">
        <f>Gmden!M1016</f>
        <v>3266601.0658949264</v>
      </c>
      <c r="M1017" s="8">
        <f ca="1">IF(AND(E1017&gt;10000,Gmden!J1016=500,Gmden!K1016=500),MAX(0,OFFSET('Fk Abs3'!$E$7,'Abs3'!C1017,0)*0.95*E1017-L1017),0)</f>
        <v>0</v>
      </c>
      <c r="N1017" s="25">
        <f ca="1">ROUND(Anteile!$B$31/'Abs3'!$M$2107*'Abs3'!M1017,0)</f>
        <v>0</v>
      </c>
      <c r="O1017" s="27"/>
      <c r="P1017" s="25">
        <f t="shared" ca="1" si="79"/>
        <v>0</v>
      </c>
    </row>
    <row r="1018" spans="1:16" x14ac:dyDescent="0.25">
      <c r="A1018" s="9">
        <f>Gmden!A1017</f>
        <v>40828</v>
      </c>
      <c r="B1018" s="9">
        <f t="shared" si="75"/>
        <v>4</v>
      </c>
      <c r="C1018" s="9">
        <f t="shared" si="76"/>
        <v>0</v>
      </c>
      <c r="D1018" s="7" t="str">
        <f>Gmden!D1017</f>
        <v>Steegen</v>
      </c>
      <c r="E1018" s="8">
        <f>Gmden!E1017</f>
        <v>1045</v>
      </c>
      <c r="F1018" s="40">
        <f>Gmden!N1017</f>
        <v>0</v>
      </c>
      <c r="G1018" s="8">
        <f t="shared" si="77"/>
        <v>0</v>
      </c>
      <c r="H1018" s="25">
        <f>ROUND(Anteile!$B$29/'Abs3'!$G$2107*'Abs3'!G1018,0)</f>
        <v>0</v>
      </c>
      <c r="I1018" s="40">
        <f>Gmden!O1017</f>
        <v>0</v>
      </c>
      <c r="J1018" s="8">
        <f t="shared" si="78"/>
        <v>0</v>
      </c>
      <c r="K1018" s="25">
        <f>ROUND(Anteile!$B$30/'Abs3'!$J$2107*'Abs3'!J1018,0)</f>
        <v>0</v>
      </c>
      <c r="L1018" s="8">
        <f>Gmden!M1017</f>
        <v>1245220.7861601044</v>
      </c>
      <c r="M1018" s="8">
        <f ca="1">IF(AND(E1018&gt;10000,Gmden!J1017=500,Gmden!K1017=500),MAX(0,OFFSET('Fk Abs3'!$E$7,'Abs3'!C1018,0)*0.95*E1018-L1018),0)</f>
        <v>0</v>
      </c>
      <c r="N1018" s="25">
        <f ca="1">ROUND(Anteile!$B$31/'Abs3'!$M$2107*'Abs3'!M1018,0)</f>
        <v>0</v>
      </c>
      <c r="O1018" s="27"/>
      <c r="P1018" s="25">
        <f t="shared" ca="1" si="79"/>
        <v>0</v>
      </c>
    </row>
    <row r="1019" spans="1:16" x14ac:dyDescent="0.25">
      <c r="A1019" s="9">
        <f>Gmden!A1018</f>
        <v>40829</v>
      </c>
      <c r="B1019" s="9">
        <f t="shared" si="75"/>
        <v>4</v>
      </c>
      <c r="C1019" s="9">
        <f t="shared" si="76"/>
        <v>0</v>
      </c>
      <c r="D1019" s="7" t="str">
        <f>Gmden!D1018</f>
        <v>Taufkirchen an der Trattnach</v>
      </c>
      <c r="E1019" s="8">
        <f>Gmden!E1018</f>
        <v>1950</v>
      </c>
      <c r="F1019" s="40">
        <f>Gmden!N1018</f>
        <v>0</v>
      </c>
      <c r="G1019" s="8">
        <f t="shared" si="77"/>
        <v>0</v>
      </c>
      <c r="H1019" s="25">
        <f>ROUND(Anteile!$B$29/'Abs3'!$G$2107*'Abs3'!G1019,0)</f>
        <v>0</v>
      </c>
      <c r="I1019" s="40">
        <f>Gmden!O1018</f>
        <v>0</v>
      </c>
      <c r="J1019" s="8">
        <f t="shared" si="78"/>
        <v>0</v>
      </c>
      <c r="K1019" s="25">
        <f>ROUND(Anteile!$B$30/'Abs3'!$J$2107*'Abs3'!J1019,0)</f>
        <v>0</v>
      </c>
      <c r="L1019" s="8">
        <f>Gmden!M1018</f>
        <v>2137330.8831336573</v>
      </c>
      <c r="M1019" s="8">
        <f ca="1">IF(AND(E1019&gt;10000,Gmden!J1018=500,Gmden!K1018=500),MAX(0,OFFSET('Fk Abs3'!$E$7,'Abs3'!C1019,0)*0.95*E1019-L1019),0)</f>
        <v>0</v>
      </c>
      <c r="N1019" s="25">
        <f ca="1">ROUND(Anteile!$B$31/'Abs3'!$M$2107*'Abs3'!M1019,0)</f>
        <v>0</v>
      </c>
      <c r="O1019" s="27"/>
      <c r="P1019" s="25">
        <f t="shared" ca="1" si="79"/>
        <v>0</v>
      </c>
    </row>
    <row r="1020" spans="1:16" x14ac:dyDescent="0.25">
      <c r="A1020" s="9">
        <f>Gmden!A1019</f>
        <v>40830</v>
      </c>
      <c r="B1020" s="9">
        <f t="shared" si="75"/>
        <v>4</v>
      </c>
      <c r="C1020" s="9">
        <f t="shared" si="76"/>
        <v>0</v>
      </c>
      <c r="D1020" s="7" t="str">
        <f>Gmden!D1019</f>
        <v>Tollet</v>
      </c>
      <c r="E1020" s="8">
        <f>Gmden!E1019</f>
        <v>911</v>
      </c>
      <c r="F1020" s="40">
        <f>Gmden!N1019</f>
        <v>0</v>
      </c>
      <c r="G1020" s="8">
        <f t="shared" si="77"/>
        <v>0</v>
      </c>
      <c r="H1020" s="25">
        <f>ROUND(Anteile!$B$29/'Abs3'!$G$2107*'Abs3'!G1020,0)</f>
        <v>0</v>
      </c>
      <c r="I1020" s="40">
        <f>Gmden!O1019</f>
        <v>0</v>
      </c>
      <c r="J1020" s="8">
        <f t="shared" si="78"/>
        <v>0</v>
      </c>
      <c r="K1020" s="25">
        <f>ROUND(Anteile!$B$30/'Abs3'!$J$2107*'Abs3'!J1020,0)</f>
        <v>0</v>
      </c>
      <c r="L1020" s="8">
        <f>Gmden!M1019</f>
        <v>836070.10459658492</v>
      </c>
      <c r="M1020" s="8">
        <f ca="1">IF(AND(E1020&gt;10000,Gmden!J1019=500,Gmden!K1019=500),MAX(0,OFFSET('Fk Abs3'!$E$7,'Abs3'!C1020,0)*0.95*E1020-L1020),0)</f>
        <v>0</v>
      </c>
      <c r="N1020" s="25">
        <f ca="1">ROUND(Anteile!$B$31/'Abs3'!$M$2107*'Abs3'!M1020,0)</f>
        <v>0</v>
      </c>
      <c r="O1020" s="27"/>
      <c r="P1020" s="25">
        <f t="shared" ca="1" si="79"/>
        <v>0</v>
      </c>
    </row>
    <row r="1021" spans="1:16" x14ac:dyDescent="0.25">
      <c r="A1021" s="9">
        <f>Gmden!A1020</f>
        <v>40831</v>
      </c>
      <c r="B1021" s="9">
        <f t="shared" si="75"/>
        <v>4</v>
      </c>
      <c r="C1021" s="9">
        <f t="shared" si="76"/>
        <v>0</v>
      </c>
      <c r="D1021" s="7" t="str">
        <f>Gmden!D1020</f>
        <v>Waizenkirchen</v>
      </c>
      <c r="E1021" s="8">
        <f>Gmden!E1020</f>
        <v>3643</v>
      </c>
      <c r="F1021" s="40">
        <f>Gmden!N1020</f>
        <v>0</v>
      </c>
      <c r="G1021" s="8">
        <f t="shared" si="77"/>
        <v>0</v>
      </c>
      <c r="H1021" s="25">
        <f>ROUND(Anteile!$B$29/'Abs3'!$G$2107*'Abs3'!G1021,0)</f>
        <v>0</v>
      </c>
      <c r="I1021" s="40">
        <f>Gmden!O1020</f>
        <v>0</v>
      </c>
      <c r="J1021" s="8">
        <f t="shared" si="78"/>
        <v>0</v>
      </c>
      <c r="K1021" s="25">
        <f>ROUND(Anteile!$B$30/'Abs3'!$J$2107*'Abs3'!J1021,0)</f>
        <v>0</v>
      </c>
      <c r="L1021" s="8">
        <f>Gmden!M1020</f>
        <v>3913911.3825393412</v>
      </c>
      <c r="M1021" s="8">
        <f ca="1">IF(AND(E1021&gt;10000,Gmden!J1020=500,Gmden!K1020=500),MAX(0,OFFSET('Fk Abs3'!$E$7,'Abs3'!C1021,0)*0.95*E1021-L1021),0)</f>
        <v>0</v>
      </c>
      <c r="N1021" s="25">
        <f ca="1">ROUND(Anteile!$B$31/'Abs3'!$M$2107*'Abs3'!M1021,0)</f>
        <v>0</v>
      </c>
      <c r="O1021" s="27"/>
      <c r="P1021" s="25">
        <f t="shared" ca="1" si="79"/>
        <v>0</v>
      </c>
    </row>
    <row r="1022" spans="1:16" x14ac:dyDescent="0.25">
      <c r="A1022" s="9">
        <f>Gmden!A1021</f>
        <v>40832</v>
      </c>
      <c r="B1022" s="9">
        <f t="shared" si="75"/>
        <v>4</v>
      </c>
      <c r="C1022" s="9">
        <f t="shared" si="76"/>
        <v>0</v>
      </c>
      <c r="D1022" s="7" t="str">
        <f>Gmden!D1021</f>
        <v>Wallern an der Trattnach</v>
      </c>
      <c r="E1022" s="8">
        <f>Gmden!E1021</f>
        <v>2959</v>
      </c>
      <c r="F1022" s="40">
        <f>Gmden!N1021</f>
        <v>0</v>
      </c>
      <c r="G1022" s="8">
        <f t="shared" si="77"/>
        <v>0</v>
      </c>
      <c r="H1022" s="25">
        <f>ROUND(Anteile!$B$29/'Abs3'!$G$2107*'Abs3'!G1022,0)</f>
        <v>0</v>
      </c>
      <c r="I1022" s="40">
        <f>Gmden!O1021</f>
        <v>0</v>
      </c>
      <c r="J1022" s="8">
        <f t="shared" si="78"/>
        <v>0</v>
      </c>
      <c r="K1022" s="25">
        <f>ROUND(Anteile!$B$30/'Abs3'!$J$2107*'Abs3'!J1022,0)</f>
        <v>0</v>
      </c>
      <c r="L1022" s="8">
        <f>Gmden!M1021</f>
        <v>4002239.4490155317</v>
      </c>
      <c r="M1022" s="8">
        <f ca="1">IF(AND(E1022&gt;10000,Gmden!J1021=500,Gmden!K1021=500),MAX(0,OFFSET('Fk Abs3'!$E$7,'Abs3'!C1022,0)*0.95*E1022-L1022),0)</f>
        <v>0</v>
      </c>
      <c r="N1022" s="25">
        <f ca="1">ROUND(Anteile!$B$31/'Abs3'!$M$2107*'Abs3'!M1022,0)</f>
        <v>0</v>
      </c>
      <c r="O1022" s="27"/>
      <c r="P1022" s="25">
        <f t="shared" ca="1" si="79"/>
        <v>0</v>
      </c>
    </row>
    <row r="1023" spans="1:16" x14ac:dyDescent="0.25">
      <c r="A1023" s="9">
        <f>Gmden!A1022</f>
        <v>40833</v>
      </c>
      <c r="B1023" s="9">
        <f t="shared" si="75"/>
        <v>4</v>
      </c>
      <c r="C1023" s="9">
        <f t="shared" si="76"/>
        <v>0</v>
      </c>
      <c r="D1023" s="7" t="str">
        <f>Gmden!D1022</f>
        <v>Weibern</v>
      </c>
      <c r="E1023" s="8">
        <f>Gmden!E1022</f>
        <v>1667</v>
      </c>
      <c r="F1023" s="40">
        <f>Gmden!N1022</f>
        <v>0</v>
      </c>
      <c r="G1023" s="8">
        <f t="shared" si="77"/>
        <v>0</v>
      </c>
      <c r="H1023" s="25">
        <f>ROUND(Anteile!$B$29/'Abs3'!$G$2107*'Abs3'!G1023,0)</f>
        <v>0</v>
      </c>
      <c r="I1023" s="40">
        <f>Gmden!O1022</f>
        <v>0</v>
      </c>
      <c r="J1023" s="8">
        <f t="shared" si="78"/>
        <v>0</v>
      </c>
      <c r="K1023" s="25">
        <f>ROUND(Anteile!$B$30/'Abs3'!$J$2107*'Abs3'!J1023,0)</f>
        <v>0</v>
      </c>
      <c r="L1023" s="8">
        <f>Gmden!M1022</f>
        <v>2106511.8302603131</v>
      </c>
      <c r="M1023" s="8">
        <f ca="1">IF(AND(E1023&gt;10000,Gmden!J1022=500,Gmden!K1022=500),MAX(0,OFFSET('Fk Abs3'!$E$7,'Abs3'!C1023,0)*0.95*E1023-L1023),0)</f>
        <v>0</v>
      </c>
      <c r="N1023" s="25">
        <f ca="1">ROUND(Anteile!$B$31/'Abs3'!$M$2107*'Abs3'!M1023,0)</f>
        <v>0</v>
      </c>
      <c r="O1023" s="27"/>
      <c r="P1023" s="25">
        <f t="shared" ca="1" si="79"/>
        <v>0</v>
      </c>
    </row>
    <row r="1024" spans="1:16" x14ac:dyDescent="0.25">
      <c r="A1024" s="9">
        <f>Gmden!A1023</f>
        <v>40834</v>
      </c>
      <c r="B1024" s="9">
        <f t="shared" si="75"/>
        <v>4</v>
      </c>
      <c r="C1024" s="9">
        <f t="shared" si="76"/>
        <v>0</v>
      </c>
      <c r="D1024" s="7" t="str">
        <f>Gmden!D1023</f>
        <v>Wendling</v>
      </c>
      <c r="E1024" s="8">
        <f>Gmden!E1023</f>
        <v>824</v>
      </c>
      <c r="F1024" s="40">
        <f>Gmden!N1023</f>
        <v>0</v>
      </c>
      <c r="G1024" s="8">
        <f t="shared" si="77"/>
        <v>0</v>
      </c>
      <c r="H1024" s="25">
        <f>ROUND(Anteile!$B$29/'Abs3'!$G$2107*'Abs3'!G1024,0)</f>
        <v>0</v>
      </c>
      <c r="I1024" s="40">
        <f>Gmden!O1023</f>
        <v>0</v>
      </c>
      <c r="J1024" s="8">
        <f t="shared" si="78"/>
        <v>0</v>
      </c>
      <c r="K1024" s="25">
        <f>ROUND(Anteile!$B$30/'Abs3'!$J$2107*'Abs3'!J1024,0)</f>
        <v>0</v>
      </c>
      <c r="L1024" s="8">
        <f>Gmden!M1023</f>
        <v>727987.51752824383</v>
      </c>
      <c r="M1024" s="8">
        <f ca="1">IF(AND(E1024&gt;10000,Gmden!J1023=500,Gmden!K1023=500),MAX(0,OFFSET('Fk Abs3'!$E$7,'Abs3'!C1024,0)*0.95*E1024-L1024),0)</f>
        <v>0</v>
      </c>
      <c r="N1024" s="25">
        <f ca="1">ROUND(Anteile!$B$31/'Abs3'!$M$2107*'Abs3'!M1024,0)</f>
        <v>0</v>
      </c>
      <c r="O1024" s="27"/>
      <c r="P1024" s="25">
        <f t="shared" ca="1" si="79"/>
        <v>0</v>
      </c>
    </row>
    <row r="1025" spans="1:16" x14ac:dyDescent="0.25">
      <c r="A1025" s="9">
        <f>Gmden!A1024</f>
        <v>40901</v>
      </c>
      <c r="B1025" s="9">
        <f t="shared" si="75"/>
        <v>4</v>
      </c>
      <c r="C1025" s="9">
        <f t="shared" si="76"/>
        <v>0</v>
      </c>
      <c r="D1025" s="7" t="str">
        <f>Gmden!D1024</f>
        <v>Edlbach</v>
      </c>
      <c r="E1025" s="8">
        <f>Gmden!E1024</f>
        <v>645</v>
      </c>
      <c r="F1025" s="40">
        <f>Gmden!N1024</f>
        <v>0</v>
      </c>
      <c r="G1025" s="8">
        <f t="shared" si="77"/>
        <v>0</v>
      </c>
      <c r="H1025" s="25">
        <f>ROUND(Anteile!$B$29/'Abs3'!$G$2107*'Abs3'!G1025,0)</f>
        <v>0</v>
      </c>
      <c r="I1025" s="40">
        <f>Gmden!O1024</f>
        <v>0</v>
      </c>
      <c r="J1025" s="8">
        <f t="shared" si="78"/>
        <v>0</v>
      </c>
      <c r="K1025" s="25">
        <f>ROUND(Anteile!$B$30/'Abs3'!$J$2107*'Abs3'!J1025,0)</f>
        <v>0</v>
      </c>
      <c r="L1025" s="8">
        <f>Gmden!M1024</f>
        <v>800831.53256525879</v>
      </c>
      <c r="M1025" s="8">
        <f ca="1">IF(AND(E1025&gt;10000,Gmden!J1024=500,Gmden!K1024=500),MAX(0,OFFSET('Fk Abs3'!$E$7,'Abs3'!C1025,0)*0.95*E1025-L1025),0)</f>
        <v>0</v>
      </c>
      <c r="N1025" s="25">
        <f ca="1">ROUND(Anteile!$B$31/'Abs3'!$M$2107*'Abs3'!M1025,0)</f>
        <v>0</v>
      </c>
      <c r="O1025" s="27"/>
      <c r="P1025" s="25">
        <f t="shared" ca="1" si="79"/>
        <v>0</v>
      </c>
    </row>
    <row r="1026" spans="1:16" x14ac:dyDescent="0.25">
      <c r="A1026" s="9">
        <f>Gmden!A1025</f>
        <v>40902</v>
      </c>
      <c r="B1026" s="9">
        <f t="shared" si="75"/>
        <v>4</v>
      </c>
      <c r="C1026" s="9">
        <f t="shared" si="76"/>
        <v>0</v>
      </c>
      <c r="D1026" s="7" t="str">
        <f>Gmden!D1025</f>
        <v>Grünburg</v>
      </c>
      <c r="E1026" s="8">
        <f>Gmden!E1025</f>
        <v>3768</v>
      </c>
      <c r="F1026" s="40">
        <f>Gmden!N1025</f>
        <v>0</v>
      </c>
      <c r="G1026" s="8">
        <f t="shared" si="77"/>
        <v>0</v>
      </c>
      <c r="H1026" s="25">
        <f>ROUND(Anteile!$B$29/'Abs3'!$G$2107*'Abs3'!G1026,0)</f>
        <v>0</v>
      </c>
      <c r="I1026" s="40">
        <f>Gmden!O1025</f>
        <v>0</v>
      </c>
      <c r="J1026" s="8">
        <f t="shared" si="78"/>
        <v>0</v>
      </c>
      <c r="K1026" s="25">
        <f>ROUND(Anteile!$B$30/'Abs3'!$J$2107*'Abs3'!J1026,0)</f>
        <v>0</v>
      </c>
      <c r="L1026" s="8">
        <f>Gmden!M1025</f>
        <v>3800534.1520079668</v>
      </c>
      <c r="M1026" s="8">
        <f ca="1">IF(AND(E1026&gt;10000,Gmden!J1025=500,Gmden!K1025=500),MAX(0,OFFSET('Fk Abs3'!$E$7,'Abs3'!C1026,0)*0.95*E1026-L1026),0)</f>
        <v>0</v>
      </c>
      <c r="N1026" s="25">
        <f ca="1">ROUND(Anteile!$B$31/'Abs3'!$M$2107*'Abs3'!M1026,0)</f>
        <v>0</v>
      </c>
      <c r="O1026" s="27"/>
      <c r="P1026" s="25">
        <f t="shared" ca="1" si="79"/>
        <v>0</v>
      </c>
    </row>
    <row r="1027" spans="1:16" x14ac:dyDescent="0.25">
      <c r="A1027" s="9">
        <f>Gmden!A1026</f>
        <v>40903</v>
      </c>
      <c r="B1027" s="9">
        <f t="shared" si="75"/>
        <v>4</v>
      </c>
      <c r="C1027" s="9">
        <f t="shared" si="76"/>
        <v>0</v>
      </c>
      <c r="D1027" s="7" t="str">
        <f>Gmden!D1026</f>
        <v>Hinterstoder</v>
      </c>
      <c r="E1027" s="8">
        <f>Gmden!E1026</f>
        <v>903</v>
      </c>
      <c r="F1027" s="40">
        <f>Gmden!N1026</f>
        <v>0</v>
      </c>
      <c r="G1027" s="8">
        <f t="shared" si="77"/>
        <v>0</v>
      </c>
      <c r="H1027" s="25">
        <f>ROUND(Anteile!$B$29/'Abs3'!$G$2107*'Abs3'!G1027,0)</f>
        <v>0</v>
      </c>
      <c r="I1027" s="40">
        <f>Gmden!O1026</f>
        <v>0</v>
      </c>
      <c r="J1027" s="8">
        <f t="shared" si="78"/>
        <v>0</v>
      </c>
      <c r="K1027" s="25">
        <f>ROUND(Anteile!$B$30/'Abs3'!$J$2107*'Abs3'!J1027,0)</f>
        <v>0</v>
      </c>
      <c r="L1027" s="8">
        <f>Gmden!M1026</f>
        <v>1291831.800710693</v>
      </c>
      <c r="M1027" s="8">
        <f ca="1">IF(AND(E1027&gt;10000,Gmden!J1026=500,Gmden!K1026=500),MAX(0,OFFSET('Fk Abs3'!$E$7,'Abs3'!C1027,0)*0.95*E1027-L1027),0)</f>
        <v>0</v>
      </c>
      <c r="N1027" s="25">
        <f ca="1">ROUND(Anteile!$B$31/'Abs3'!$M$2107*'Abs3'!M1027,0)</f>
        <v>0</v>
      </c>
      <c r="O1027" s="27"/>
      <c r="P1027" s="25">
        <f t="shared" ca="1" si="79"/>
        <v>0</v>
      </c>
    </row>
    <row r="1028" spans="1:16" x14ac:dyDescent="0.25">
      <c r="A1028" s="9">
        <f>Gmden!A1027</f>
        <v>40904</v>
      </c>
      <c r="B1028" s="9">
        <f t="shared" si="75"/>
        <v>4</v>
      </c>
      <c r="C1028" s="9">
        <f t="shared" si="76"/>
        <v>0</v>
      </c>
      <c r="D1028" s="7" t="str">
        <f>Gmden!D1027</f>
        <v>Inzersdorf im Kremstal</v>
      </c>
      <c r="E1028" s="8">
        <f>Gmden!E1027</f>
        <v>1894</v>
      </c>
      <c r="F1028" s="40">
        <f>Gmden!N1027</f>
        <v>0</v>
      </c>
      <c r="G1028" s="8">
        <f t="shared" si="77"/>
        <v>0</v>
      </c>
      <c r="H1028" s="25">
        <f>ROUND(Anteile!$B$29/'Abs3'!$G$2107*'Abs3'!G1028,0)</f>
        <v>0</v>
      </c>
      <c r="I1028" s="40">
        <f>Gmden!O1027</f>
        <v>0</v>
      </c>
      <c r="J1028" s="8">
        <f t="shared" si="78"/>
        <v>0</v>
      </c>
      <c r="K1028" s="25">
        <f>ROUND(Anteile!$B$30/'Abs3'!$J$2107*'Abs3'!J1028,0)</f>
        <v>0</v>
      </c>
      <c r="L1028" s="8">
        <f>Gmden!M1027</f>
        <v>1884987.4496835342</v>
      </c>
      <c r="M1028" s="8">
        <f ca="1">IF(AND(E1028&gt;10000,Gmden!J1027=500,Gmden!K1027=500),MAX(0,OFFSET('Fk Abs3'!$E$7,'Abs3'!C1028,0)*0.95*E1028-L1028),0)</f>
        <v>0</v>
      </c>
      <c r="N1028" s="25">
        <f ca="1">ROUND(Anteile!$B$31/'Abs3'!$M$2107*'Abs3'!M1028,0)</f>
        <v>0</v>
      </c>
      <c r="O1028" s="27"/>
      <c r="P1028" s="25">
        <f t="shared" ca="1" si="79"/>
        <v>0</v>
      </c>
    </row>
    <row r="1029" spans="1:16" x14ac:dyDescent="0.25">
      <c r="A1029" s="9">
        <f>Gmden!A1028</f>
        <v>40905</v>
      </c>
      <c r="B1029" s="9">
        <f t="shared" si="75"/>
        <v>4</v>
      </c>
      <c r="C1029" s="9">
        <f t="shared" si="76"/>
        <v>0</v>
      </c>
      <c r="D1029" s="7" t="str">
        <f>Gmden!D1028</f>
        <v>Kirchdorf an der Krems</v>
      </c>
      <c r="E1029" s="8">
        <f>Gmden!E1028</f>
        <v>4184</v>
      </c>
      <c r="F1029" s="40">
        <f>Gmden!N1028</f>
        <v>0</v>
      </c>
      <c r="G1029" s="8">
        <f t="shared" si="77"/>
        <v>0</v>
      </c>
      <c r="H1029" s="25">
        <f>ROUND(Anteile!$B$29/'Abs3'!$G$2107*'Abs3'!G1029,0)</f>
        <v>0</v>
      </c>
      <c r="I1029" s="40">
        <f>Gmden!O1028</f>
        <v>0</v>
      </c>
      <c r="J1029" s="8">
        <f t="shared" si="78"/>
        <v>0</v>
      </c>
      <c r="K1029" s="25">
        <f>ROUND(Anteile!$B$30/'Abs3'!$J$2107*'Abs3'!J1029,0)</f>
        <v>0</v>
      </c>
      <c r="L1029" s="8">
        <f>Gmden!M1028</f>
        <v>6244432.9377136435</v>
      </c>
      <c r="M1029" s="8">
        <f ca="1">IF(AND(E1029&gt;10000,Gmden!J1028=500,Gmden!K1028=500),MAX(0,OFFSET('Fk Abs3'!$E$7,'Abs3'!C1029,0)*0.95*E1029-L1029),0)</f>
        <v>0</v>
      </c>
      <c r="N1029" s="25">
        <f ca="1">ROUND(Anteile!$B$31/'Abs3'!$M$2107*'Abs3'!M1029,0)</f>
        <v>0</v>
      </c>
      <c r="O1029" s="27"/>
      <c r="P1029" s="25">
        <f t="shared" ca="1" si="79"/>
        <v>0</v>
      </c>
    </row>
    <row r="1030" spans="1:16" x14ac:dyDescent="0.25">
      <c r="A1030" s="9">
        <f>Gmden!A1029</f>
        <v>40906</v>
      </c>
      <c r="B1030" s="9">
        <f t="shared" si="75"/>
        <v>4</v>
      </c>
      <c r="C1030" s="9">
        <f t="shared" si="76"/>
        <v>0</v>
      </c>
      <c r="D1030" s="7" t="str">
        <f>Gmden!D1029</f>
        <v>Klaus an der Pyhrnbahn</v>
      </c>
      <c r="E1030" s="8">
        <f>Gmden!E1029</f>
        <v>1076</v>
      </c>
      <c r="F1030" s="40">
        <f>Gmden!N1029</f>
        <v>0</v>
      </c>
      <c r="G1030" s="8">
        <f t="shared" si="77"/>
        <v>0</v>
      </c>
      <c r="H1030" s="25">
        <f>ROUND(Anteile!$B$29/'Abs3'!$G$2107*'Abs3'!G1030,0)</f>
        <v>0</v>
      </c>
      <c r="I1030" s="40">
        <f>Gmden!O1029</f>
        <v>0</v>
      </c>
      <c r="J1030" s="8">
        <f t="shared" si="78"/>
        <v>0</v>
      </c>
      <c r="K1030" s="25">
        <f>ROUND(Anteile!$B$30/'Abs3'!$J$2107*'Abs3'!J1030,0)</f>
        <v>0</v>
      </c>
      <c r="L1030" s="8">
        <f>Gmden!M1029</f>
        <v>1281391.880917497</v>
      </c>
      <c r="M1030" s="8">
        <f ca="1">IF(AND(E1030&gt;10000,Gmden!J1029=500,Gmden!K1029=500),MAX(0,OFFSET('Fk Abs3'!$E$7,'Abs3'!C1030,0)*0.95*E1030-L1030),0)</f>
        <v>0</v>
      </c>
      <c r="N1030" s="25">
        <f ca="1">ROUND(Anteile!$B$31/'Abs3'!$M$2107*'Abs3'!M1030,0)</f>
        <v>0</v>
      </c>
      <c r="O1030" s="27"/>
      <c r="P1030" s="25">
        <f t="shared" ca="1" si="79"/>
        <v>0</v>
      </c>
    </row>
    <row r="1031" spans="1:16" x14ac:dyDescent="0.25">
      <c r="A1031" s="9">
        <f>Gmden!A1030</f>
        <v>40907</v>
      </c>
      <c r="B1031" s="9">
        <f t="shared" si="75"/>
        <v>4</v>
      </c>
      <c r="C1031" s="9">
        <f t="shared" si="76"/>
        <v>0</v>
      </c>
      <c r="D1031" s="7" t="str">
        <f>Gmden!D1030</f>
        <v>Kremsmünster</v>
      </c>
      <c r="E1031" s="8">
        <f>Gmden!E1030</f>
        <v>6453</v>
      </c>
      <c r="F1031" s="40">
        <f>Gmden!N1030</f>
        <v>0</v>
      </c>
      <c r="G1031" s="8">
        <f t="shared" si="77"/>
        <v>0</v>
      </c>
      <c r="H1031" s="25">
        <f>ROUND(Anteile!$B$29/'Abs3'!$G$2107*'Abs3'!G1031,0)</f>
        <v>0</v>
      </c>
      <c r="I1031" s="40">
        <f>Gmden!O1030</f>
        <v>0</v>
      </c>
      <c r="J1031" s="8">
        <f t="shared" si="78"/>
        <v>0</v>
      </c>
      <c r="K1031" s="25">
        <f>ROUND(Anteile!$B$30/'Abs3'!$J$2107*'Abs3'!J1031,0)</f>
        <v>0</v>
      </c>
      <c r="L1031" s="8">
        <f>Gmden!M1030</f>
        <v>9195314.197702609</v>
      </c>
      <c r="M1031" s="8">
        <f ca="1">IF(AND(E1031&gt;10000,Gmden!J1030=500,Gmden!K1030=500),MAX(0,OFFSET('Fk Abs3'!$E$7,'Abs3'!C1031,0)*0.95*E1031-L1031),0)</f>
        <v>0</v>
      </c>
      <c r="N1031" s="25">
        <f ca="1">ROUND(Anteile!$B$31/'Abs3'!$M$2107*'Abs3'!M1031,0)</f>
        <v>0</v>
      </c>
      <c r="O1031" s="27"/>
      <c r="P1031" s="25">
        <f t="shared" ca="1" si="79"/>
        <v>0</v>
      </c>
    </row>
    <row r="1032" spans="1:16" x14ac:dyDescent="0.25">
      <c r="A1032" s="9">
        <f>Gmden!A1031</f>
        <v>40908</v>
      </c>
      <c r="B1032" s="9">
        <f t="shared" ref="B1032:B1095" si="80">INT(A1032/10000)</f>
        <v>4</v>
      </c>
      <c r="C1032" s="9">
        <f t="shared" ref="C1032:C1095" si="81">IF(E1032&lt;=10000,0,IF(E1032&lt;=20000,1,IF(E1032&lt;=50000,2,3)))</f>
        <v>0</v>
      </c>
      <c r="D1032" s="7" t="str">
        <f>Gmden!D1031</f>
        <v>Micheldorf in Oberösterreich</v>
      </c>
      <c r="E1032" s="8">
        <f>Gmden!E1031</f>
        <v>5813</v>
      </c>
      <c r="F1032" s="40">
        <f>Gmden!N1031</f>
        <v>0</v>
      </c>
      <c r="G1032" s="8">
        <f t="shared" ref="G1032:G1095" si="82">IF(AND(E1032&gt;$G$5,F1032=1),E1032,0)</f>
        <v>0</v>
      </c>
      <c r="H1032" s="25">
        <f>ROUND(Anteile!$B$29/'Abs3'!$G$2107*'Abs3'!G1032,0)</f>
        <v>0</v>
      </c>
      <c r="I1032" s="40">
        <f>Gmden!O1031</f>
        <v>0</v>
      </c>
      <c r="J1032" s="8">
        <f t="shared" ref="J1032:J1095" si="83">IF(I1032=1,E1032,0)</f>
        <v>0</v>
      </c>
      <c r="K1032" s="25">
        <f>ROUND(Anteile!$B$30/'Abs3'!$J$2107*'Abs3'!J1032,0)</f>
        <v>0</v>
      </c>
      <c r="L1032" s="8">
        <f>Gmden!M1031</f>
        <v>6699726.2686813073</v>
      </c>
      <c r="M1032" s="8">
        <f ca="1">IF(AND(E1032&gt;10000,Gmden!J1031=500,Gmden!K1031=500),MAX(0,OFFSET('Fk Abs3'!$E$7,'Abs3'!C1032,0)*0.95*E1032-L1032),0)</f>
        <v>0</v>
      </c>
      <c r="N1032" s="25">
        <f ca="1">ROUND(Anteile!$B$31/'Abs3'!$M$2107*'Abs3'!M1032,0)</f>
        <v>0</v>
      </c>
      <c r="O1032" s="27"/>
      <c r="P1032" s="25">
        <f t="shared" ref="P1032:P1095" ca="1" si="84">H1032+K1032+N1032+O1032</f>
        <v>0</v>
      </c>
    </row>
    <row r="1033" spans="1:16" x14ac:dyDescent="0.25">
      <c r="A1033" s="9">
        <f>Gmden!A1032</f>
        <v>40909</v>
      </c>
      <c r="B1033" s="9">
        <f t="shared" si="80"/>
        <v>4</v>
      </c>
      <c r="C1033" s="9">
        <f t="shared" si="81"/>
        <v>0</v>
      </c>
      <c r="D1033" s="7" t="str">
        <f>Gmden!D1032</f>
        <v>Molln</v>
      </c>
      <c r="E1033" s="8">
        <f>Gmden!E1032</f>
        <v>3566</v>
      </c>
      <c r="F1033" s="40">
        <f>Gmden!N1032</f>
        <v>0</v>
      </c>
      <c r="G1033" s="8">
        <f t="shared" si="82"/>
        <v>0</v>
      </c>
      <c r="H1033" s="25">
        <f>ROUND(Anteile!$B$29/'Abs3'!$G$2107*'Abs3'!G1033,0)</f>
        <v>0</v>
      </c>
      <c r="I1033" s="40">
        <f>Gmden!O1032</f>
        <v>0</v>
      </c>
      <c r="J1033" s="8">
        <f t="shared" si="83"/>
        <v>0</v>
      </c>
      <c r="K1033" s="25">
        <f>ROUND(Anteile!$B$30/'Abs3'!$J$2107*'Abs3'!J1033,0)</f>
        <v>0</v>
      </c>
      <c r="L1033" s="8">
        <f>Gmden!M1032</f>
        <v>4457258.6280781683</v>
      </c>
      <c r="M1033" s="8">
        <f ca="1">IF(AND(E1033&gt;10000,Gmden!J1032=500,Gmden!K1032=500),MAX(0,OFFSET('Fk Abs3'!$E$7,'Abs3'!C1033,0)*0.95*E1033-L1033),0)</f>
        <v>0</v>
      </c>
      <c r="N1033" s="25">
        <f ca="1">ROUND(Anteile!$B$31/'Abs3'!$M$2107*'Abs3'!M1033,0)</f>
        <v>0</v>
      </c>
      <c r="O1033" s="27"/>
      <c r="P1033" s="25">
        <f t="shared" ca="1" si="84"/>
        <v>0</v>
      </c>
    </row>
    <row r="1034" spans="1:16" x14ac:dyDescent="0.25">
      <c r="A1034" s="9">
        <f>Gmden!A1033</f>
        <v>40910</v>
      </c>
      <c r="B1034" s="9">
        <f t="shared" si="80"/>
        <v>4</v>
      </c>
      <c r="C1034" s="9">
        <f t="shared" si="81"/>
        <v>0</v>
      </c>
      <c r="D1034" s="7" t="str">
        <f>Gmden!D1033</f>
        <v>Nußbach</v>
      </c>
      <c r="E1034" s="8">
        <f>Gmden!E1033</f>
        <v>2230</v>
      </c>
      <c r="F1034" s="40">
        <f>Gmden!N1033</f>
        <v>0</v>
      </c>
      <c r="G1034" s="8">
        <f t="shared" si="82"/>
        <v>0</v>
      </c>
      <c r="H1034" s="25">
        <f>ROUND(Anteile!$B$29/'Abs3'!$G$2107*'Abs3'!G1034,0)</f>
        <v>0</v>
      </c>
      <c r="I1034" s="40">
        <f>Gmden!O1033</f>
        <v>0</v>
      </c>
      <c r="J1034" s="8">
        <f t="shared" si="83"/>
        <v>0</v>
      </c>
      <c r="K1034" s="25">
        <f>ROUND(Anteile!$B$30/'Abs3'!$J$2107*'Abs3'!J1034,0)</f>
        <v>0</v>
      </c>
      <c r="L1034" s="8">
        <f>Gmden!M1033</f>
        <v>3238092.0924919099</v>
      </c>
      <c r="M1034" s="8">
        <f ca="1">IF(AND(E1034&gt;10000,Gmden!J1033=500,Gmden!K1033=500),MAX(0,OFFSET('Fk Abs3'!$E$7,'Abs3'!C1034,0)*0.95*E1034-L1034),0)</f>
        <v>0</v>
      </c>
      <c r="N1034" s="25">
        <f ca="1">ROUND(Anteile!$B$31/'Abs3'!$M$2107*'Abs3'!M1034,0)</f>
        <v>0</v>
      </c>
      <c r="O1034" s="27"/>
      <c r="P1034" s="25">
        <f t="shared" ca="1" si="84"/>
        <v>0</v>
      </c>
    </row>
    <row r="1035" spans="1:16" x14ac:dyDescent="0.25">
      <c r="A1035" s="9">
        <f>Gmden!A1034</f>
        <v>40911</v>
      </c>
      <c r="B1035" s="9">
        <f t="shared" si="80"/>
        <v>4</v>
      </c>
      <c r="C1035" s="9">
        <f t="shared" si="81"/>
        <v>0</v>
      </c>
      <c r="D1035" s="7" t="str">
        <f>Gmden!D1034</f>
        <v>Oberschlierbach</v>
      </c>
      <c r="E1035" s="8">
        <f>Gmden!E1034</f>
        <v>486</v>
      </c>
      <c r="F1035" s="40">
        <f>Gmden!N1034</f>
        <v>0</v>
      </c>
      <c r="G1035" s="8">
        <f t="shared" si="82"/>
        <v>0</v>
      </c>
      <c r="H1035" s="25">
        <f>ROUND(Anteile!$B$29/'Abs3'!$G$2107*'Abs3'!G1035,0)</f>
        <v>0</v>
      </c>
      <c r="I1035" s="40">
        <f>Gmden!O1034</f>
        <v>0</v>
      </c>
      <c r="J1035" s="8">
        <f t="shared" si="83"/>
        <v>0</v>
      </c>
      <c r="K1035" s="25">
        <f>ROUND(Anteile!$B$30/'Abs3'!$J$2107*'Abs3'!J1035,0)</f>
        <v>0</v>
      </c>
      <c r="L1035" s="8">
        <f>Gmden!M1034</f>
        <v>431684.34053508606</v>
      </c>
      <c r="M1035" s="8">
        <f ca="1">IF(AND(E1035&gt;10000,Gmden!J1034=500,Gmden!K1034=500),MAX(0,OFFSET('Fk Abs3'!$E$7,'Abs3'!C1035,0)*0.95*E1035-L1035),0)</f>
        <v>0</v>
      </c>
      <c r="N1035" s="25">
        <f ca="1">ROUND(Anteile!$B$31/'Abs3'!$M$2107*'Abs3'!M1035,0)</f>
        <v>0</v>
      </c>
      <c r="O1035" s="27"/>
      <c r="P1035" s="25">
        <f t="shared" ca="1" si="84"/>
        <v>0</v>
      </c>
    </row>
    <row r="1036" spans="1:16" x14ac:dyDescent="0.25">
      <c r="A1036" s="9">
        <f>Gmden!A1035</f>
        <v>40912</v>
      </c>
      <c r="B1036" s="9">
        <f t="shared" si="80"/>
        <v>4</v>
      </c>
      <c r="C1036" s="9">
        <f t="shared" si="81"/>
        <v>0</v>
      </c>
      <c r="D1036" s="7" t="str">
        <f>Gmden!D1035</f>
        <v>Pettenbach</v>
      </c>
      <c r="E1036" s="8">
        <f>Gmden!E1035</f>
        <v>5121</v>
      </c>
      <c r="F1036" s="40">
        <f>Gmden!N1035</f>
        <v>0</v>
      </c>
      <c r="G1036" s="8">
        <f t="shared" si="82"/>
        <v>0</v>
      </c>
      <c r="H1036" s="25">
        <f>ROUND(Anteile!$B$29/'Abs3'!$G$2107*'Abs3'!G1036,0)</f>
        <v>0</v>
      </c>
      <c r="I1036" s="40">
        <f>Gmden!O1035</f>
        <v>0</v>
      </c>
      <c r="J1036" s="8">
        <f t="shared" si="83"/>
        <v>0</v>
      </c>
      <c r="K1036" s="25">
        <f>ROUND(Anteile!$B$30/'Abs3'!$J$2107*'Abs3'!J1036,0)</f>
        <v>0</v>
      </c>
      <c r="L1036" s="8">
        <f>Gmden!M1035</f>
        <v>5490118.6922380198</v>
      </c>
      <c r="M1036" s="8">
        <f ca="1">IF(AND(E1036&gt;10000,Gmden!J1035=500,Gmden!K1035=500),MAX(0,OFFSET('Fk Abs3'!$E$7,'Abs3'!C1036,0)*0.95*E1036-L1036),0)</f>
        <v>0</v>
      </c>
      <c r="N1036" s="25">
        <f ca="1">ROUND(Anteile!$B$31/'Abs3'!$M$2107*'Abs3'!M1036,0)</f>
        <v>0</v>
      </c>
      <c r="O1036" s="27"/>
      <c r="P1036" s="25">
        <f t="shared" ca="1" si="84"/>
        <v>0</v>
      </c>
    </row>
    <row r="1037" spans="1:16" x14ac:dyDescent="0.25">
      <c r="A1037" s="9">
        <f>Gmden!A1036</f>
        <v>40913</v>
      </c>
      <c r="B1037" s="9">
        <f t="shared" si="80"/>
        <v>4</v>
      </c>
      <c r="C1037" s="9">
        <f t="shared" si="81"/>
        <v>0</v>
      </c>
      <c r="D1037" s="7" t="str">
        <f>Gmden!D1036</f>
        <v>Ried im Traunkreis</v>
      </c>
      <c r="E1037" s="8">
        <f>Gmden!E1036</f>
        <v>2654</v>
      </c>
      <c r="F1037" s="40">
        <f>Gmden!N1036</f>
        <v>0</v>
      </c>
      <c r="G1037" s="8">
        <f t="shared" si="82"/>
        <v>0</v>
      </c>
      <c r="H1037" s="25">
        <f>ROUND(Anteile!$B$29/'Abs3'!$G$2107*'Abs3'!G1037,0)</f>
        <v>0</v>
      </c>
      <c r="I1037" s="40">
        <f>Gmden!O1036</f>
        <v>0</v>
      </c>
      <c r="J1037" s="8">
        <f t="shared" si="83"/>
        <v>0</v>
      </c>
      <c r="K1037" s="25">
        <f>ROUND(Anteile!$B$30/'Abs3'!$J$2107*'Abs3'!J1037,0)</f>
        <v>0</v>
      </c>
      <c r="L1037" s="8">
        <f>Gmden!M1036</f>
        <v>3326484.1663401425</v>
      </c>
      <c r="M1037" s="8">
        <f ca="1">IF(AND(E1037&gt;10000,Gmden!J1036=500,Gmden!K1036=500),MAX(0,OFFSET('Fk Abs3'!$E$7,'Abs3'!C1037,0)*0.95*E1037-L1037),0)</f>
        <v>0</v>
      </c>
      <c r="N1037" s="25">
        <f ca="1">ROUND(Anteile!$B$31/'Abs3'!$M$2107*'Abs3'!M1037,0)</f>
        <v>0</v>
      </c>
      <c r="O1037" s="27"/>
      <c r="P1037" s="25">
        <f t="shared" ca="1" si="84"/>
        <v>0</v>
      </c>
    </row>
    <row r="1038" spans="1:16" x14ac:dyDescent="0.25">
      <c r="A1038" s="9">
        <f>Gmden!A1037</f>
        <v>40914</v>
      </c>
      <c r="B1038" s="9">
        <f t="shared" si="80"/>
        <v>4</v>
      </c>
      <c r="C1038" s="9">
        <f t="shared" si="81"/>
        <v>0</v>
      </c>
      <c r="D1038" s="7" t="str">
        <f>Gmden!D1037</f>
        <v>Rosenau am Hengstpaß</v>
      </c>
      <c r="E1038" s="8">
        <f>Gmden!E1037</f>
        <v>678</v>
      </c>
      <c r="F1038" s="40">
        <f>Gmden!N1037</f>
        <v>0</v>
      </c>
      <c r="G1038" s="8">
        <f t="shared" si="82"/>
        <v>0</v>
      </c>
      <c r="H1038" s="25">
        <f>ROUND(Anteile!$B$29/'Abs3'!$G$2107*'Abs3'!G1038,0)</f>
        <v>0</v>
      </c>
      <c r="I1038" s="40">
        <f>Gmden!O1037</f>
        <v>0</v>
      </c>
      <c r="J1038" s="8">
        <f t="shared" si="83"/>
        <v>0</v>
      </c>
      <c r="K1038" s="25">
        <f>ROUND(Anteile!$B$30/'Abs3'!$J$2107*'Abs3'!J1038,0)</f>
        <v>0</v>
      </c>
      <c r="L1038" s="8">
        <f>Gmden!M1037</f>
        <v>768166.5094189113</v>
      </c>
      <c r="M1038" s="8">
        <f ca="1">IF(AND(E1038&gt;10000,Gmden!J1037=500,Gmden!K1037=500),MAX(0,OFFSET('Fk Abs3'!$E$7,'Abs3'!C1038,0)*0.95*E1038-L1038),0)</f>
        <v>0</v>
      </c>
      <c r="N1038" s="25">
        <f ca="1">ROUND(Anteile!$B$31/'Abs3'!$M$2107*'Abs3'!M1038,0)</f>
        <v>0</v>
      </c>
      <c r="O1038" s="27"/>
      <c r="P1038" s="25">
        <f t="shared" ca="1" si="84"/>
        <v>0</v>
      </c>
    </row>
    <row r="1039" spans="1:16" x14ac:dyDescent="0.25">
      <c r="A1039" s="9">
        <f>Gmden!A1038</f>
        <v>40915</v>
      </c>
      <c r="B1039" s="9">
        <f t="shared" si="80"/>
        <v>4</v>
      </c>
      <c r="C1039" s="9">
        <f t="shared" si="81"/>
        <v>0</v>
      </c>
      <c r="D1039" s="7" t="str">
        <f>Gmden!D1038</f>
        <v>Roßleithen</v>
      </c>
      <c r="E1039" s="8">
        <f>Gmden!E1038</f>
        <v>1894</v>
      </c>
      <c r="F1039" s="40">
        <f>Gmden!N1038</f>
        <v>0</v>
      </c>
      <c r="G1039" s="8">
        <f t="shared" si="82"/>
        <v>0</v>
      </c>
      <c r="H1039" s="25">
        <f>ROUND(Anteile!$B$29/'Abs3'!$G$2107*'Abs3'!G1039,0)</f>
        <v>0</v>
      </c>
      <c r="I1039" s="40">
        <f>Gmden!O1038</f>
        <v>0</v>
      </c>
      <c r="J1039" s="8">
        <f t="shared" si="83"/>
        <v>0</v>
      </c>
      <c r="K1039" s="25">
        <f>ROUND(Anteile!$B$30/'Abs3'!$J$2107*'Abs3'!J1039,0)</f>
        <v>0</v>
      </c>
      <c r="L1039" s="8">
        <f>Gmden!M1038</f>
        <v>1909929.889721629</v>
      </c>
      <c r="M1039" s="8">
        <f ca="1">IF(AND(E1039&gt;10000,Gmden!J1038=500,Gmden!K1038=500),MAX(0,OFFSET('Fk Abs3'!$E$7,'Abs3'!C1039,0)*0.95*E1039-L1039),0)</f>
        <v>0</v>
      </c>
      <c r="N1039" s="25">
        <f ca="1">ROUND(Anteile!$B$31/'Abs3'!$M$2107*'Abs3'!M1039,0)</f>
        <v>0</v>
      </c>
      <c r="O1039" s="27"/>
      <c r="P1039" s="25">
        <f t="shared" ca="1" si="84"/>
        <v>0</v>
      </c>
    </row>
    <row r="1040" spans="1:16" x14ac:dyDescent="0.25">
      <c r="A1040" s="9">
        <f>Gmden!A1039</f>
        <v>40916</v>
      </c>
      <c r="B1040" s="9">
        <f t="shared" si="80"/>
        <v>4</v>
      </c>
      <c r="C1040" s="9">
        <f t="shared" si="81"/>
        <v>0</v>
      </c>
      <c r="D1040" s="7" t="str">
        <f>Gmden!D1039</f>
        <v>St. Pankraz</v>
      </c>
      <c r="E1040" s="8">
        <f>Gmden!E1039</f>
        <v>340</v>
      </c>
      <c r="F1040" s="40">
        <f>Gmden!N1039</f>
        <v>0</v>
      </c>
      <c r="G1040" s="8">
        <f t="shared" si="82"/>
        <v>0</v>
      </c>
      <c r="H1040" s="25">
        <f>ROUND(Anteile!$B$29/'Abs3'!$G$2107*'Abs3'!G1040,0)</f>
        <v>0</v>
      </c>
      <c r="I1040" s="40">
        <f>Gmden!O1039</f>
        <v>0</v>
      </c>
      <c r="J1040" s="8">
        <f t="shared" si="83"/>
        <v>0</v>
      </c>
      <c r="K1040" s="25">
        <f>ROUND(Anteile!$B$30/'Abs3'!$J$2107*'Abs3'!J1040,0)</f>
        <v>0</v>
      </c>
      <c r="L1040" s="8">
        <f>Gmden!M1039</f>
        <v>419742.7837521999</v>
      </c>
      <c r="M1040" s="8">
        <f ca="1">IF(AND(E1040&gt;10000,Gmden!J1039=500,Gmden!K1039=500),MAX(0,OFFSET('Fk Abs3'!$E$7,'Abs3'!C1040,0)*0.95*E1040-L1040),0)</f>
        <v>0</v>
      </c>
      <c r="N1040" s="25">
        <f ca="1">ROUND(Anteile!$B$31/'Abs3'!$M$2107*'Abs3'!M1040,0)</f>
        <v>0</v>
      </c>
      <c r="O1040" s="27"/>
      <c r="P1040" s="25">
        <f t="shared" ca="1" si="84"/>
        <v>0</v>
      </c>
    </row>
    <row r="1041" spans="1:16" x14ac:dyDescent="0.25">
      <c r="A1041" s="9">
        <f>Gmden!A1040</f>
        <v>40917</v>
      </c>
      <c r="B1041" s="9">
        <f t="shared" si="80"/>
        <v>4</v>
      </c>
      <c r="C1041" s="9">
        <f t="shared" si="81"/>
        <v>0</v>
      </c>
      <c r="D1041" s="7" t="str">
        <f>Gmden!D1040</f>
        <v>Schlierbach</v>
      </c>
      <c r="E1041" s="8">
        <f>Gmden!E1040</f>
        <v>2828</v>
      </c>
      <c r="F1041" s="40">
        <f>Gmden!N1040</f>
        <v>0</v>
      </c>
      <c r="G1041" s="8">
        <f t="shared" si="82"/>
        <v>0</v>
      </c>
      <c r="H1041" s="25">
        <f>ROUND(Anteile!$B$29/'Abs3'!$G$2107*'Abs3'!G1041,0)</f>
        <v>0</v>
      </c>
      <c r="I1041" s="40">
        <f>Gmden!O1040</f>
        <v>0</v>
      </c>
      <c r="J1041" s="8">
        <f t="shared" si="83"/>
        <v>0</v>
      </c>
      <c r="K1041" s="25">
        <f>ROUND(Anteile!$B$30/'Abs3'!$J$2107*'Abs3'!J1041,0)</f>
        <v>0</v>
      </c>
      <c r="L1041" s="8">
        <f>Gmden!M1040</f>
        <v>3028273.1340262848</v>
      </c>
      <c r="M1041" s="8">
        <f ca="1">IF(AND(E1041&gt;10000,Gmden!J1040=500,Gmden!K1040=500),MAX(0,OFFSET('Fk Abs3'!$E$7,'Abs3'!C1041,0)*0.95*E1041-L1041),0)</f>
        <v>0</v>
      </c>
      <c r="N1041" s="25">
        <f ca="1">ROUND(Anteile!$B$31/'Abs3'!$M$2107*'Abs3'!M1041,0)</f>
        <v>0</v>
      </c>
      <c r="O1041" s="27"/>
      <c r="P1041" s="25">
        <f t="shared" ca="1" si="84"/>
        <v>0</v>
      </c>
    </row>
    <row r="1042" spans="1:16" x14ac:dyDescent="0.25">
      <c r="A1042" s="9">
        <f>Gmden!A1041</f>
        <v>40918</v>
      </c>
      <c r="B1042" s="9">
        <f t="shared" si="80"/>
        <v>4</v>
      </c>
      <c r="C1042" s="9">
        <f t="shared" si="81"/>
        <v>0</v>
      </c>
      <c r="D1042" s="7" t="str">
        <f>Gmden!D1041</f>
        <v>Spital am Pyhrn</v>
      </c>
      <c r="E1042" s="8">
        <f>Gmden!E1041</f>
        <v>2204</v>
      </c>
      <c r="F1042" s="40">
        <f>Gmden!N1041</f>
        <v>0</v>
      </c>
      <c r="G1042" s="8">
        <f t="shared" si="82"/>
        <v>0</v>
      </c>
      <c r="H1042" s="25">
        <f>ROUND(Anteile!$B$29/'Abs3'!$G$2107*'Abs3'!G1042,0)</f>
        <v>0</v>
      </c>
      <c r="I1042" s="40">
        <f>Gmden!O1041</f>
        <v>0</v>
      </c>
      <c r="J1042" s="8">
        <f t="shared" si="83"/>
        <v>0</v>
      </c>
      <c r="K1042" s="25">
        <f>ROUND(Anteile!$B$30/'Abs3'!$J$2107*'Abs3'!J1042,0)</f>
        <v>0</v>
      </c>
      <c r="L1042" s="8">
        <f>Gmden!M1041</f>
        <v>3171570.9558265042</v>
      </c>
      <c r="M1042" s="8">
        <f ca="1">IF(AND(E1042&gt;10000,Gmden!J1041=500,Gmden!K1041=500),MAX(0,OFFSET('Fk Abs3'!$E$7,'Abs3'!C1042,0)*0.95*E1042-L1042),0)</f>
        <v>0</v>
      </c>
      <c r="N1042" s="25">
        <f ca="1">ROUND(Anteile!$B$31/'Abs3'!$M$2107*'Abs3'!M1042,0)</f>
        <v>0</v>
      </c>
      <c r="O1042" s="27"/>
      <c r="P1042" s="25">
        <f t="shared" ca="1" si="84"/>
        <v>0</v>
      </c>
    </row>
    <row r="1043" spans="1:16" x14ac:dyDescent="0.25">
      <c r="A1043" s="9">
        <f>Gmden!A1042</f>
        <v>40919</v>
      </c>
      <c r="B1043" s="9">
        <f t="shared" si="80"/>
        <v>4</v>
      </c>
      <c r="C1043" s="9">
        <f t="shared" si="81"/>
        <v>0</v>
      </c>
      <c r="D1043" s="7" t="str">
        <f>Gmden!D1042</f>
        <v>Steinbach am Ziehberg</v>
      </c>
      <c r="E1043" s="8">
        <f>Gmden!E1042</f>
        <v>819</v>
      </c>
      <c r="F1043" s="40">
        <f>Gmden!N1042</f>
        <v>0</v>
      </c>
      <c r="G1043" s="8">
        <f t="shared" si="82"/>
        <v>0</v>
      </c>
      <c r="H1043" s="25">
        <f>ROUND(Anteile!$B$29/'Abs3'!$G$2107*'Abs3'!G1043,0)</f>
        <v>0</v>
      </c>
      <c r="I1043" s="40">
        <f>Gmden!O1042</f>
        <v>0</v>
      </c>
      <c r="J1043" s="8">
        <f t="shared" si="83"/>
        <v>0</v>
      </c>
      <c r="K1043" s="25">
        <f>ROUND(Anteile!$B$30/'Abs3'!$J$2107*'Abs3'!J1043,0)</f>
        <v>0</v>
      </c>
      <c r="L1043" s="8">
        <f>Gmden!M1042</f>
        <v>724574.78205632698</v>
      </c>
      <c r="M1043" s="8">
        <f ca="1">IF(AND(E1043&gt;10000,Gmden!J1042=500,Gmden!K1042=500),MAX(0,OFFSET('Fk Abs3'!$E$7,'Abs3'!C1043,0)*0.95*E1043-L1043),0)</f>
        <v>0</v>
      </c>
      <c r="N1043" s="25">
        <f ca="1">ROUND(Anteile!$B$31/'Abs3'!$M$2107*'Abs3'!M1043,0)</f>
        <v>0</v>
      </c>
      <c r="O1043" s="27"/>
      <c r="P1043" s="25">
        <f t="shared" ca="1" si="84"/>
        <v>0</v>
      </c>
    </row>
    <row r="1044" spans="1:16" x14ac:dyDescent="0.25">
      <c r="A1044" s="9">
        <f>Gmden!A1043</f>
        <v>40920</v>
      </c>
      <c r="B1044" s="9">
        <f t="shared" si="80"/>
        <v>4</v>
      </c>
      <c r="C1044" s="9">
        <f t="shared" si="81"/>
        <v>0</v>
      </c>
      <c r="D1044" s="7" t="str">
        <f>Gmden!D1043</f>
        <v>Steinbach an der Steyr</v>
      </c>
      <c r="E1044" s="8">
        <f>Gmden!E1043</f>
        <v>2036</v>
      </c>
      <c r="F1044" s="40">
        <f>Gmden!N1043</f>
        <v>0</v>
      </c>
      <c r="G1044" s="8">
        <f t="shared" si="82"/>
        <v>0</v>
      </c>
      <c r="H1044" s="25">
        <f>ROUND(Anteile!$B$29/'Abs3'!$G$2107*'Abs3'!G1044,0)</f>
        <v>0</v>
      </c>
      <c r="I1044" s="40">
        <f>Gmden!O1043</f>
        <v>0</v>
      </c>
      <c r="J1044" s="8">
        <f t="shared" si="83"/>
        <v>0</v>
      </c>
      <c r="K1044" s="25">
        <f>ROUND(Anteile!$B$30/'Abs3'!$J$2107*'Abs3'!J1044,0)</f>
        <v>0</v>
      </c>
      <c r="L1044" s="8">
        <f>Gmden!M1043</f>
        <v>1861030.2296298638</v>
      </c>
      <c r="M1044" s="8">
        <f ca="1">IF(AND(E1044&gt;10000,Gmden!J1043=500,Gmden!K1043=500),MAX(0,OFFSET('Fk Abs3'!$E$7,'Abs3'!C1044,0)*0.95*E1044-L1044),0)</f>
        <v>0</v>
      </c>
      <c r="N1044" s="25">
        <f ca="1">ROUND(Anteile!$B$31/'Abs3'!$M$2107*'Abs3'!M1044,0)</f>
        <v>0</v>
      </c>
      <c r="O1044" s="27"/>
      <c r="P1044" s="25">
        <f t="shared" ca="1" si="84"/>
        <v>0</v>
      </c>
    </row>
    <row r="1045" spans="1:16" x14ac:dyDescent="0.25">
      <c r="A1045" s="9">
        <f>Gmden!A1044</f>
        <v>40921</v>
      </c>
      <c r="B1045" s="9">
        <f t="shared" si="80"/>
        <v>4</v>
      </c>
      <c r="C1045" s="9">
        <f t="shared" si="81"/>
        <v>0</v>
      </c>
      <c r="D1045" s="7" t="str">
        <f>Gmden!D1044</f>
        <v>Vorderstoder</v>
      </c>
      <c r="E1045" s="8">
        <f>Gmden!E1044</f>
        <v>799</v>
      </c>
      <c r="F1045" s="40">
        <f>Gmden!N1044</f>
        <v>0</v>
      </c>
      <c r="G1045" s="8">
        <f t="shared" si="82"/>
        <v>0</v>
      </c>
      <c r="H1045" s="25">
        <f>ROUND(Anteile!$B$29/'Abs3'!$G$2107*'Abs3'!G1045,0)</f>
        <v>0</v>
      </c>
      <c r="I1045" s="40">
        <f>Gmden!O1044</f>
        <v>0</v>
      </c>
      <c r="J1045" s="8">
        <f t="shared" si="83"/>
        <v>0</v>
      </c>
      <c r="K1045" s="25">
        <f>ROUND(Anteile!$B$30/'Abs3'!$J$2107*'Abs3'!J1045,0)</f>
        <v>0</v>
      </c>
      <c r="L1045" s="8">
        <f>Gmden!M1044</f>
        <v>805147.56058334757</v>
      </c>
      <c r="M1045" s="8">
        <f ca="1">IF(AND(E1045&gt;10000,Gmden!J1044=500,Gmden!K1044=500),MAX(0,OFFSET('Fk Abs3'!$E$7,'Abs3'!C1045,0)*0.95*E1045-L1045),0)</f>
        <v>0</v>
      </c>
      <c r="N1045" s="25">
        <f ca="1">ROUND(Anteile!$B$31/'Abs3'!$M$2107*'Abs3'!M1045,0)</f>
        <v>0</v>
      </c>
      <c r="O1045" s="27"/>
      <c r="P1045" s="25">
        <f t="shared" ca="1" si="84"/>
        <v>0</v>
      </c>
    </row>
    <row r="1046" spans="1:16" x14ac:dyDescent="0.25">
      <c r="A1046" s="9">
        <f>Gmden!A1045</f>
        <v>40922</v>
      </c>
      <c r="B1046" s="9">
        <f t="shared" si="80"/>
        <v>4</v>
      </c>
      <c r="C1046" s="9">
        <f t="shared" si="81"/>
        <v>0</v>
      </c>
      <c r="D1046" s="7" t="str">
        <f>Gmden!D1045</f>
        <v>Wartberg an der Krems</v>
      </c>
      <c r="E1046" s="8">
        <f>Gmden!E1045</f>
        <v>2952</v>
      </c>
      <c r="F1046" s="40">
        <f>Gmden!N1045</f>
        <v>0</v>
      </c>
      <c r="G1046" s="8">
        <f t="shared" si="82"/>
        <v>0</v>
      </c>
      <c r="H1046" s="25">
        <f>ROUND(Anteile!$B$29/'Abs3'!$G$2107*'Abs3'!G1046,0)</f>
        <v>0</v>
      </c>
      <c r="I1046" s="40">
        <f>Gmden!O1045</f>
        <v>0</v>
      </c>
      <c r="J1046" s="8">
        <f t="shared" si="83"/>
        <v>0</v>
      </c>
      <c r="K1046" s="25">
        <f>ROUND(Anteile!$B$30/'Abs3'!$J$2107*'Abs3'!J1046,0)</f>
        <v>0</v>
      </c>
      <c r="L1046" s="8">
        <f>Gmden!M1045</f>
        <v>3715518.3431754839</v>
      </c>
      <c r="M1046" s="8">
        <f ca="1">IF(AND(E1046&gt;10000,Gmden!J1045=500,Gmden!K1045=500),MAX(0,OFFSET('Fk Abs3'!$E$7,'Abs3'!C1046,0)*0.95*E1046-L1046),0)</f>
        <v>0</v>
      </c>
      <c r="N1046" s="25">
        <f ca="1">ROUND(Anteile!$B$31/'Abs3'!$M$2107*'Abs3'!M1046,0)</f>
        <v>0</v>
      </c>
      <c r="O1046" s="27"/>
      <c r="P1046" s="25">
        <f t="shared" ca="1" si="84"/>
        <v>0</v>
      </c>
    </row>
    <row r="1047" spans="1:16" x14ac:dyDescent="0.25">
      <c r="A1047" s="9">
        <f>Gmden!A1046</f>
        <v>40923</v>
      </c>
      <c r="B1047" s="9">
        <f t="shared" si="80"/>
        <v>4</v>
      </c>
      <c r="C1047" s="9">
        <f t="shared" si="81"/>
        <v>0</v>
      </c>
      <c r="D1047" s="7" t="str">
        <f>Gmden!D1046</f>
        <v>Windischgarsten</v>
      </c>
      <c r="E1047" s="8">
        <f>Gmden!E1046</f>
        <v>2395</v>
      </c>
      <c r="F1047" s="40">
        <f>Gmden!N1046</f>
        <v>0</v>
      </c>
      <c r="G1047" s="8">
        <f t="shared" si="82"/>
        <v>0</v>
      </c>
      <c r="H1047" s="25">
        <f>ROUND(Anteile!$B$29/'Abs3'!$G$2107*'Abs3'!G1047,0)</f>
        <v>0</v>
      </c>
      <c r="I1047" s="40">
        <f>Gmden!O1046</f>
        <v>0</v>
      </c>
      <c r="J1047" s="8">
        <f t="shared" si="83"/>
        <v>0</v>
      </c>
      <c r="K1047" s="25">
        <f>ROUND(Anteile!$B$30/'Abs3'!$J$2107*'Abs3'!J1047,0)</f>
        <v>0</v>
      </c>
      <c r="L1047" s="8">
        <f>Gmden!M1046</f>
        <v>2731804.2682835036</v>
      </c>
      <c r="M1047" s="8">
        <f ca="1">IF(AND(E1047&gt;10000,Gmden!J1046=500,Gmden!K1046=500),MAX(0,OFFSET('Fk Abs3'!$E$7,'Abs3'!C1047,0)*0.95*E1047-L1047),0)</f>
        <v>0</v>
      </c>
      <c r="N1047" s="25">
        <f ca="1">ROUND(Anteile!$B$31/'Abs3'!$M$2107*'Abs3'!M1047,0)</f>
        <v>0</v>
      </c>
      <c r="O1047" s="27"/>
      <c r="P1047" s="25">
        <f t="shared" ca="1" si="84"/>
        <v>0</v>
      </c>
    </row>
    <row r="1048" spans="1:16" x14ac:dyDescent="0.25">
      <c r="A1048" s="9">
        <f>Gmden!A1047</f>
        <v>41001</v>
      </c>
      <c r="B1048" s="9">
        <f t="shared" si="80"/>
        <v>4</v>
      </c>
      <c r="C1048" s="9">
        <f t="shared" si="81"/>
        <v>0</v>
      </c>
      <c r="D1048" s="7" t="str">
        <f>Gmden!D1047</f>
        <v>Allhaming</v>
      </c>
      <c r="E1048" s="8">
        <f>Gmden!E1047</f>
        <v>1135</v>
      </c>
      <c r="F1048" s="40">
        <f>Gmden!N1047</f>
        <v>0</v>
      </c>
      <c r="G1048" s="8">
        <f t="shared" si="82"/>
        <v>0</v>
      </c>
      <c r="H1048" s="25">
        <f>ROUND(Anteile!$B$29/'Abs3'!$G$2107*'Abs3'!G1048,0)</f>
        <v>0</v>
      </c>
      <c r="I1048" s="40">
        <f>Gmden!O1047</f>
        <v>0</v>
      </c>
      <c r="J1048" s="8">
        <f t="shared" si="83"/>
        <v>0</v>
      </c>
      <c r="K1048" s="25">
        <f>ROUND(Anteile!$B$30/'Abs3'!$J$2107*'Abs3'!J1048,0)</f>
        <v>0</v>
      </c>
      <c r="L1048" s="8">
        <f>Gmden!M1047</f>
        <v>2092566.8326909132</v>
      </c>
      <c r="M1048" s="8">
        <f ca="1">IF(AND(E1048&gt;10000,Gmden!J1047=500,Gmden!K1047=500),MAX(0,OFFSET('Fk Abs3'!$E$7,'Abs3'!C1048,0)*0.95*E1048-L1048),0)</f>
        <v>0</v>
      </c>
      <c r="N1048" s="25">
        <f ca="1">ROUND(Anteile!$B$31/'Abs3'!$M$2107*'Abs3'!M1048,0)</f>
        <v>0</v>
      </c>
      <c r="O1048" s="27"/>
      <c r="P1048" s="25">
        <f t="shared" ca="1" si="84"/>
        <v>0</v>
      </c>
    </row>
    <row r="1049" spans="1:16" x14ac:dyDescent="0.25">
      <c r="A1049" s="9">
        <f>Gmden!A1048</f>
        <v>41002</v>
      </c>
      <c r="B1049" s="9">
        <f t="shared" si="80"/>
        <v>4</v>
      </c>
      <c r="C1049" s="9">
        <f t="shared" si="81"/>
        <v>1</v>
      </c>
      <c r="D1049" s="7" t="str">
        <f>Gmden!D1048</f>
        <v>Ansfelden</v>
      </c>
      <c r="E1049" s="8">
        <f>Gmden!E1048</f>
        <v>15842</v>
      </c>
      <c r="F1049" s="40">
        <f>Gmden!N1048</f>
        <v>0</v>
      </c>
      <c r="G1049" s="8">
        <f t="shared" si="82"/>
        <v>0</v>
      </c>
      <c r="H1049" s="25">
        <f>ROUND(Anteile!$B$29/'Abs3'!$G$2107*'Abs3'!G1049,0)</f>
        <v>0</v>
      </c>
      <c r="I1049" s="40">
        <f>Gmden!O1048</f>
        <v>0</v>
      </c>
      <c r="J1049" s="8">
        <f t="shared" si="83"/>
        <v>0</v>
      </c>
      <c r="K1049" s="25">
        <f>ROUND(Anteile!$B$30/'Abs3'!$J$2107*'Abs3'!J1049,0)</f>
        <v>0</v>
      </c>
      <c r="L1049" s="8">
        <f>Gmden!M1048</f>
        <v>22481055.051141612</v>
      </c>
      <c r="M1049" s="8">
        <f ca="1">IF(AND(E1049&gt;10000,Gmden!J1048=500,Gmden!K1048=500),MAX(0,OFFSET('Fk Abs3'!$E$7,'Abs3'!C1049,0)*0.95*E1049-L1049),0)</f>
        <v>0</v>
      </c>
      <c r="N1049" s="25">
        <f ca="1">ROUND(Anteile!$B$31/'Abs3'!$M$2107*'Abs3'!M1049,0)</f>
        <v>0</v>
      </c>
      <c r="O1049" s="27"/>
      <c r="P1049" s="25">
        <f t="shared" ca="1" si="84"/>
        <v>0</v>
      </c>
    </row>
    <row r="1050" spans="1:16" x14ac:dyDescent="0.25">
      <c r="A1050" s="9">
        <f>Gmden!A1049</f>
        <v>41003</v>
      </c>
      <c r="B1050" s="9">
        <f t="shared" si="80"/>
        <v>4</v>
      </c>
      <c r="C1050" s="9">
        <f t="shared" si="81"/>
        <v>0</v>
      </c>
      <c r="D1050" s="7" t="str">
        <f>Gmden!D1049</f>
        <v>Asten</v>
      </c>
      <c r="E1050" s="8">
        <f>Gmden!E1049</f>
        <v>6335</v>
      </c>
      <c r="F1050" s="40">
        <f>Gmden!N1049</f>
        <v>0</v>
      </c>
      <c r="G1050" s="8">
        <f t="shared" si="82"/>
        <v>0</v>
      </c>
      <c r="H1050" s="25">
        <f>ROUND(Anteile!$B$29/'Abs3'!$G$2107*'Abs3'!G1050,0)</f>
        <v>0</v>
      </c>
      <c r="I1050" s="40">
        <f>Gmden!O1049</f>
        <v>0</v>
      </c>
      <c r="J1050" s="8">
        <f t="shared" si="83"/>
        <v>0</v>
      </c>
      <c r="K1050" s="25">
        <f>ROUND(Anteile!$B$30/'Abs3'!$J$2107*'Abs3'!J1050,0)</f>
        <v>0</v>
      </c>
      <c r="L1050" s="8">
        <f>Gmden!M1049</f>
        <v>7956285.2594464002</v>
      </c>
      <c r="M1050" s="8">
        <f ca="1">IF(AND(E1050&gt;10000,Gmden!J1049=500,Gmden!K1049=500),MAX(0,OFFSET('Fk Abs3'!$E$7,'Abs3'!C1050,0)*0.95*E1050-L1050),0)</f>
        <v>0</v>
      </c>
      <c r="N1050" s="25">
        <f ca="1">ROUND(Anteile!$B$31/'Abs3'!$M$2107*'Abs3'!M1050,0)</f>
        <v>0</v>
      </c>
      <c r="O1050" s="27"/>
      <c r="P1050" s="25">
        <f t="shared" ca="1" si="84"/>
        <v>0</v>
      </c>
    </row>
    <row r="1051" spans="1:16" x14ac:dyDescent="0.25">
      <c r="A1051" s="9">
        <f>Gmden!A1050</f>
        <v>41004</v>
      </c>
      <c r="B1051" s="9">
        <f t="shared" si="80"/>
        <v>4</v>
      </c>
      <c r="C1051" s="9">
        <f t="shared" si="81"/>
        <v>0</v>
      </c>
      <c r="D1051" s="7" t="str">
        <f>Gmden!D1050</f>
        <v>Eggendorf im Traunkreis</v>
      </c>
      <c r="E1051" s="8">
        <f>Gmden!E1050</f>
        <v>861</v>
      </c>
      <c r="F1051" s="40">
        <f>Gmden!N1050</f>
        <v>0</v>
      </c>
      <c r="G1051" s="8">
        <f t="shared" si="82"/>
        <v>0</v>
      </c>
      <c r="H1051" s="25">
        <f>ROUND(Anteile!$B$29/'Abs3'!$G$2107*'Abs3'!G1051,0)</f>
        <v>0</v>
      </c>
      <c r="I1051" s="40">
        <f>Gmden!O1050</f>
        <v>0</v>
      </c>
      <c r="J1051" s="8">
        <f t="shared" si="83"/>
        <v>0</v>
      </c>
      <c r="K1051" s="25">
        <f>ROUND(Anteile!$B$30/'Abs3'!$J$2107*'Abs3'!J1051,0)</f>
        <v>0</v>
      </c>
      <c r="L1051" s="8">
        <f>Gmden!M1050</f>
        <v>791934.73577237234</v>
      </c>
      <c r="M1051" s="8">
        <f ca="1">IF(AND(E1051&gt;10000,Gmden!J1050=500,Gmden!K1050=500),MAX(0,OFFSET('Fk Abs3'!$E$7,'Abs3'!C1051,0)*0.95*E1051-L1051),0)</f>
        <v>0</v>
      </c>
      <c r="N1051" s="25">
        <f ca="1">ROUND(Anteile!$B$31/'Abs3'!$M$2107*'Abs3'!M1051,0)</f>
        <v>0</v>
      </c>
      <c r="O1051" s="27"/>
      <c r="P1051" s="25">
        <f t="shared" ca="1" si="84"/>
        <v>0</v>
      </c>
    </row>
    <row r="1052" spans="1:16" x14ac:dyDescent="0.25">
      <c r="A1052" s="9">
        <f>Gmden!A1051</f>
        <v>41005</v>
      </c>
      <c r="B1052" s="9">
        <f t="shared" si="80"/>
        <v>4</v>
      </c>
      <c r="C1052" s="9">
        <f t="shared" si="81"/>
        <v>1</v>
      </c>
      <c r="D1052" s="7" t="str">
        <f>Gmden!D1051</f>
        <v>Enns</v>
      </c>
      <c r="E1052" s="8">
        <f>Gmden!E1051</f>
        <v>11620</v>
      </c>
      <c r="F1052" s="40">
        <f>Gmden!N1051</f>
        <v>0</v>
      </c>
      <c r="G1052" s="8">
        <f t="shared" si="82"/>
        <v>0</v>
      </c>
      <c r="H1052" s="25">
        <f>ROUND(Anteile!$B$29/'Abs3'!$G$2107*'Abs3'!G1052,0)</f>
        <v>0</v>
      </c>
      <c r="I1052" s="40">
        <f>Gmden!O1051</f>
        <v>0</v>
      </c>
      <c r="J1052" s="8">
        <f t="shared" si="83"/>
        <v>0</v>
      </c>
      <c r="K1052" s="25">
        <f>ROUND(Anteile!$B$30/'Abs3'!$J$2107*'Abs3'!J1052,0)</f>
        <v>0</v>
      </c>
      <c r="L1052" s="8">
        <f>Gmden!M1051</f>
        <v>17587784.495541863</v>
      </c>
      <c r="M1052" s="8">
        <f ca="1">IF(AND(E1052&gt;10000,Gmden!J1051=500,Gmden!K1051=500),MAX(0,OFFSET('Fk Abs3'!$E$7,'Abs3'!C1052,0)*0.95*E1052-L1052),0)</f>
        <v>0</v>
      </c>
      <c r="N1052" s="25">
        <f ca="1">ROUND(Anteile!$B$31/'Abs3'!$M$2107*'Abs3'!M1052,0)</f>
        <v>0</v>
      </c>
      <c r="O1052" s="27"/>
      <c r="P1052" s="25">
        <f t="shared" ca="1" si="84"/>
        <v>0</v>
      </c>
    </row>
    <row r="1053" spans="1:16" x14ac:dyDescent="0.25">
      <c r="A1053" s="9">
        <f>Gmden!A1052</f>
        <v>41006</v>
      </c>
      <c r="B1053" s="9">
        <f t="shared" si="80"/>
        <v>4</v>
      </c>
      <c r="C1053" s="9">
        <f t="shared" si="81"/>
        <v>0</v>
      </c>
      <c r="D1053" s="7" t="str">
        <f>Gmden!D1052</f>
        <v>Hargelsberg</v>
      </c>
      <c r="E1053" s="8">
        <f>Gmden!E1052</f>
        <v>1324</v>
      </c>
      <c r="F1053" s="40">
        <f>Gmden!N1052</f>
        <v>0</v>
      </c>
      <c r="G1053" s="8">
        <f t="shared" si="82"/>
        <v>0</v>
      </c>
      <c r="H1053" s="25">
        <f>ROUND(Anteile!$B$29/'Abs3'!$G$2107*'Abs3'!G1053,0)</f>
        <v>0</v>
      </c>
      <c r="I1053" s="40">
        <f>Gmden!O1052</f>
        <v>0</v>
      </c>
      <c r="J1053" s="8">
        <f t="shared" si="83"/>
        <v>0</v>
      </c>
      <c r="K1053" s="25">
        <f>ROUND(Anteile!$B$30/'Abs3'!$J$2107*'Abs3'!J1053,0)</f>
        <v>0</v>
      </c>
      <c r="L1053" s="8">
        <f>Gmden!M1052</f>
        <v>1279433.7487071925</v>
      </c>
      <c r="M1053" s="8">
        <f ca="1">IF(AND(E1053&gt;10000,Gmden!J1052=500,Gmden!K1052=500),MAX(0,OFFSET('Fk Abs3'!$E$7,'Abs3'!C1053,0)*0.95*E1053-L1053),0)</f>
        <v>0</v>
      </c>
      <c r="N1053" s="25">
        <f ca="1">ROUND(Anteile!$B$31/'Abs3'!$M$2107*'Abs3'!M1053,0)</f>
        <v>0</v>
      </c>
      <c r="O1053" s="27"/>
      <c r="P1053" s="25">
        <f t="shared" ca="1" si="84"/>
        <v>0</v>
      </c>
    </row>
    <row r="1054" spans="1:16" x14ac:dyDescent="0.25">
      <c r="A1054" s="9">
        <f>Gmden!A1053</f>
        <v>41007</v>
      </c>
      <c r="B1054" s="9">
        <f t="shared" si="80"/>
        <v>4</v>
      </c>
      <c r="C1054" s="9">
        <f t="shared" si="81"/>
        <v>0</v>
      </c>
      <c r="D1054" s="7" t="str">
        <f>Gmden!D1053</f>
        <v>Hörsching</v>
      </c>
      <c r="E1054" s="8">
        <f>Gmden!E1053</f>
        <v>5873</v>
      </c>
      <c r="F1054" s="40">
        <f>Gmden!N1053</f>
        <v>0</v>
      </c>
      <c r="G1054" s="8">
        <f t="shared" si="82"/>
        <v>0</v>
      </c>
      <c r="H1054" s="25">
        <f>ROUND(Anteile!$B$29/'Abs3'!$G$2107*'Abs3'!G1054,0)</f>
        <v>0</v>
      </c>
      <c r="I1054" s="40">
        <f>Gmden!O1053</f>
        <v>0</v>
      </c>
      <c r="J1054" s="8">
        <f t="shared" si="83"/>
        <v>0</v>
      </c>
      <c r="K1054" s="25">
        <f>ROUND(Anteile!$B$30/'Abs3'!$J$2107*'Abs3'!J1054,0)</f>
        <v>0</v>
      </c>
      <c r="L1054" s="8">
        <f>Gmden!M1053</f>
        <v>10729969.387166236</v>
      </c>
      <c r="M1054" s="8">
        <f ca="1">IF(AND(E1054&gt;10000,Gmden!J1053=500,Gmden!K1053=500),MAX(0,OFFSET('Fk Abs3'!$E$7,'Abs3'!C1054,0)*0.95*E1054-L1054),0)</f>
        <v>0</v>
      </c>
      <c r="N1054" s="25">
        <f ca="1">ROUND(Anteile!$B$31/'Abs3'!$M$2107*'Abs3'!M1054,0)</f>
        <v>0</v>
      </c>
      <c r="O1054" s="27"/>
      <c r="P1054" s="25">
        <f t="shared" ca="1" si="84"/>
        <v>0</v>
      </c>
    </row>
    <row r="1055" spans="1:16" x14ac:dyDescent="0.25">
      <c r="A1055" s="9">
        <f>Gmden!A1054</f>
        <v>41008</v>
      </c>
      <c r="B1055" s="9">
        <f t="shared" si="80"/>
        <v>4</v>
      </c>
      <c r="C1055" s="9">
        <f t="shared" si="81"/>
        <v>0</v>
      </c>
      <c r="D1055" s="7" t="str">
        <f>Gmden!D1054</f>
        <v>Hofkirchen im Traunkreis</v>
      </c>
      <c r="E1055" s="8">
        <f>Gmden!E1054</f>
        <v>1799</v>
      </c>
      <c r="F1055" s="40">
        <f>Gmden!N1054</f>
        <v>0</v>
      </c>
      <c r="G1055" s="8">
        <f t="shared" si="82"/>
        <v>0</v>
      </c>
      <c r="H1055" s="25">
        <f>ROUND(Anteile!$B$29/'Abs3'!$G$2107*'Abs3'!G1055,0)</f>
        <v>0</v>
      </c>
      <c r="I1055" s="40">
        <f>Gmden!O1054</f>
        <v>0</v>
      </c>
      <c r="J1055" s="8">
        <f t="shared" si="83"/>
        <v>0</v>
      </c>
      <c r="K1055" s="25">
        <f>ROUND(Anteile!$B$30/'Abs3'!$J$2107*'Abs3'!J1055,0)</f>
        <v>0</v>
      </c>
      <c r="L1055" s="8">
        <f>Gmden!M1054</f>
        <v>1713661.3196361486</v>
      </c>
      <c r="M1055" s="8">
        <f ca="1">IF(AND(E1055&gt;10000,Gmden!J1054=500,Gmden!K1054=500),MAX(0,OFFSET('Fk Abs3'!$E$7,'Abs3'!C1055,0)*0.95*E1055-L1055),0)</f>
        <v>0</v>
      </c>
      <c r="N1055" s="25">
        <f ca="1">ROUND(Anteile!$B$31/'Abs3'!$M$2107*'Abs3'!M1055,0)</f>
        <v>0</v>
      </c>
      <c r="O1055" s="27"/>
      <c r="P1055" s="25">
        <f t="shared" ca="1" si="84"/>
        <v>0</v>
      </c>
    </row>
    <row r="1056" spans="1:16" x14ac:dyDescent="0.25">
      <c r="A1056" s="9">
        <f>Gmden!A1055</f>
        <v>41009</v>
      </c>
      <c r="B1056" s="9">
        <f t="shared" si="80"/>
        <v>4</v>
      </c>
      <c r="C1056" s="9">
        <f t="shared" si="81"/>
        <v>0</v>
      </c>
      <c r="D1056" s="7" t="str">
        <f>Gmden!D1055</f>
        <v>Kematen an der Krems</v>
      </c>
      <c r="E1056" s="8">
        <f>Gmden!E1055</f>
        <v>2662</v>
      </c>
      <c r="F1056" s="40">
        <f>Gmden!N1055</f>
        <v>0</v>
      </c>
      <c r="G1056" s="8">
        <f t="shared" si="82"/>
        <v>0</v>
      </c>
      <c r="H1056" s="25">
        <f>ROUND(Anteile!$B$29/'Abs3'!$G$2107*'Abs3'!G1056,0)</f>
        <v>0</v>
      </c>
      <c r="I1056" s="40">
        <f>Gmden!O1055</f>
        <v>0</v>
      </c>
      <c r="J1056" s="8">
        <f t="shared" si="83"/>
        <v>0</v>
      </c>
      <c r="K1056" s="25">
        <f>ROUND(Anteile!$B$30/'Abs3'!$J$2107*'Abs3'!J1056,0)</f>
        <v>0</v>
      </c>
      <c r="L1056" s="8">
        <f>Gmden!M1055</f>
        <v>2768526.268021069</v>
      </c>
      <c r="M1056" s="8">
        <f ca="1">IF(AND(E1056&gt;10000,Gmden!J1055=500,Gmden!K1055=500),MAX(0,OFFSET('Fk Abs3'!$E$7,'Abs3'!C1056,0)*0.95*E1056-L1056),0)</f>
        <v>0</v>
      </c>
      <c r="N1056" s="25">
        <f ca="1">ROUND(Anteile!$B$31/'Abs3'!$M$2107*'Abs3'!M1056,0)</f>
        <v>0</v>
      </c>
      <c r="O1056" s="27"/>
      <c r="P1056" s="25">
        <f t="shared" ca="1" si="84"/>
        <v>0</v>
      </c>
    </row>
    <row r="1057" spans="1:16" x14ac:dyDescent="0.25">
      <c r="A1057" s="9">
        <f>Gmden!A1056</f>
        <v>41010</v>
      </c>
      <c r="B1057" s="9">
        <f t="shared" si="80"/>
        <v>4</v>
      </c>
      <c r="C1057" s="9">
        <f t="shared" si="81"/>
        <v>0</v>
      </c>
      <c r="D1057" s="7" t="str">
        <f>Gmden!D1056</f>
        <v>Kirchberg-Thening</v>
      </c>
      <c r="E1057" s="8">
        <f>Gmden!E1056</f>
        <v>2279</v>
      </c>
      <c r="F1057" s="40">
        <f>Gmden!N1056</f>
        <v>0</v>
      </c>
      <c r="G1057" s="8">
        <f t="shared" si="82"/>
        <v>0</v>
      </c>
      <c r="H1057" s="25">
        <f>ROUND(Anteile!$B$29/'Abs3'!$G$2107*'Abs3'!G1057,0)</f>
        <v>0</v>
      </c>
      <c r="I1057" s="40">
        <f>Gmden!O1056</f>
        <v>0</v>
      </c>
      <c r="J1057" s="8">
        <f t="shared" si="83"/>
        <v>0</v>
      </c>
      <c r="K1057" s="25">
        <f>ROUND(Anteile!$B$30/'Abs3'!$J$2107*'Abs3'!J1057,0)</f>
        <v>0</v>
      </c>
      <c r="L1057" s="8">
        <f>Gmden!M1056</f>
        <v>2282264.5906788707</v>
      </c>
      <c r="M1057" s="8">
        <f ca="1">IF(AND(E1057&gt;10000,Gmden!J1056=500,Gmden!K1056=500),MAX(0,OFFSET('Fk Abs3'!$E$7,'Abs3'!C1057,0)*0.95*E1057-L1057),0)</f>
        <v>0</v>
      </c>
      <c r="N1057" s="25">
        <f ca="1">ROUND(Anteile!$B$31/'Abs3'!$M$2107*'Abs3'!M1057,0)</f>
        <v>0</v>
      </c>
      <c r="O1057" s="27"/>
      <c r="P1057" s="25">
        <f t="shared" ca="1" si="84"/>
        <v>0</v>
      </c>
    </row>
    <row r="1058" spans="1:16" x14ac:dyDescent="0.25">
      <c r="A1058" s="9">
        <f>Gmden!A1057</f>
        <v>41011</v>
      </c>
      <c r="B1058" s="9">
        <f t="shared" si="80"/>
        <v>4</v>
      </c>
      <c r="C1058" s="9">
        <f t="shared" si="81"/>
        <v>0</v>
      </c>
      <c r="D1058" s="7" t="str">
        <f>Gmden!D1057</f>
        <v>Kronstorf</v>
      </c>
      <c r="E1058" s="8">
        <f>Gmden!E1057</f>
        <v>3204</v>
      </c>
      <c r="F1058" s="40">
        <f>Gmden!N1057</f>
        <v>0</v>
      </c>
      <c r="G1058" s="8">
        <f t="shared" si="82"/>
        <v>0</v>
      </c>
      <c r="H1058" s="25">
        <f>ROUND(Anteile!$B$29/'Abs3'!$G$2107*'Abs3'!G1058,0)</f>
        <v>0</v>
      </c>
      <c r="I1058" s="40">
        <f>Gmden!O1057</f>
        <v>0</v>
      </c>
      <c r="J1058" s="8">
        <f t="shared" si="83"/>
        <v>0</v>
      </c>
      <c r="K1058" s="25">
        <f>ROUND(Anteile!$B$30/'Abs3'!$J$2107*'Abs3'!J1058,0)</f>
        <v>0</v>
      </c>
      <c r="L1058" s="8">
        <f>Gmden!M1057</f>
        <v>3168876.1421226589</v>
      </c>
      <c r="M1058" s="8">
        <f ca="1">IF(AND(E1058&gt;10000,Gmden!J1057=500,Gmden!K1057=500),MAX(0,OFFSET('Fk Abs3'!$E$7,'Abs3'!C1058,0)*0.95*E1058-L1058),0)</f>
        <v>0</v>
      </c>
      <c r="N1058" s="25">
        <f ca="1">ROUND(Anteile!$B$31/'Abs3'!$M$2107*'Abs3'!M1058,0)</f>
        <v>0</v>
      </c>
      <c r="O1058" s="27"/>
      <c r="P1058" s="25">
        <f t="shared" ca="1" si="84"/>
        <v>0</v>
      </c>
    </row>
    <row r="1059" spans="1:16" x14ac:dyDescent="0.25">
      <c r="A1059" s="9">
        <f>Gmden!A1058</f>
        <v>41012</v>
      </c>
      <c r="B1059" s="9">
        <f t="shared" si="80"/>
        <v>4</v>
      </c>
      <c r="C1059" s="9">
        <f t="shared" si="81"/>
        <v>2</v>
      </c>
      <c r="D1059" s="7" t="str">
        <f>Gmden!D1058</f>
        <v>Leonding</v>
      </c>
      <c r="E1059" s="8">
        <f>Gmden!E1058</f>
        <v>26806</v>
      </c>
      <c r="F1059" s="40">
        <f>Gmden!N1058</f>
        <v>0</v>
      </c>
      <c r="G1059" s="8">
        <f t="shared" si="82"/>
        <v>0</v>
      </c>
      <c r="H1059" s="25">
        <f>ROUND(Anteile!$B$29/'Abs3'!$G$2107*'Abs3'!G1059,0)</f>
        <v>0</v>
      </c>
      <c r="I1059" s="40">
        <f>Gmden!O1058</f>
        <v>0</v>
      </c>
      <c r="J1059" s="8">
        <f t="shared" si="83"/>
        <v>0</v>
      </c>
      <c r="K1059" s="25">
        <f>ROUND(Anteile!$B$30/'Abs3'!$J$2107*'Abs3'!J1059,0)</f>
        <v>0</v>
      </c>
      <c r="L1059" s="8">
        <f>Gmden!M1058</f>
        <v>43012362.556681424</v>
      </c>
      <c r="M1059" s="8">
        <f ca="1">IF(AND(E1059&gt;10000,Gmden!J1058=500,Gmden!K1058=500),MAX(0,OFFSET('Fk Abs3'!$E$7,'Abs3'!C1059,0)*0.95*E1059-L1059),0)</f>
        <v>0</v>
      </c>
      <c r="N1059" s="25">
        <f ca="1">ROUND(Anteile!$B$31/'Abs3'!$M$2107*'Abs3'!M1059,0)</f>
        <v>0</v>
      </c>
      <c r="O1059" s="27"/>
      <c r="P1059" s="25">
        <f t="shared" ca="1" si="84"/>
        <v>0</v>
      </c>
    </row>
    <row r="1060" spans="1:16" x14ac:dyDescent="0.25">
      <c r="A1060" s="9">
        <f>Gmden!A1059</f>
        <v>41013</v>
      </c>
      <c r="B1060" s="9">
        <f t="shared" si="80"/>
        <v>4</v>
      </c>
      <c r="C1060" s="9">
        <f t="shared" si="81"/>
        <v>0</v>
      </c>
      <c r="D1060" s="7" t="str">
        <f>Gmden!D1059</f>
        <v>St. Florian</v>
      </c>
      <c r="E1060" s="8">
        <f>Gmden!E1059</f>
        <v>6019</v>
      </c>
      <c r="F1060" s="40">
        <f>Gmden!N1059</f>
        <v>0</v>
      </c>
      <c r="G1060" s="8">
        <f t="shared" si="82"/>
        <v>0</v>
      </c>
      <c r="H1060" s="25">
        <f>ROUND(Anteile!$B$29/'Abs3'!$G$2107*'Abs3'!G1060,0)</f>
        <v>0</v>
      </c>
      <c r="I1060" s="40">
        <f>Gmden!O1059</f>
        <v>0</v>
      </c>
      <c r="J1060" s="8">
        <f t="shared" si="83"/>
        <v>0</v>
      </c>
      <c r="K1060" s="25">
        <f>ROUND(Anteile!$B$30/'Abs3'!$J$2107*'Abs3'!J1060,0)</f>
        <v>0</v>
      </c>
      <c r="L1060" s="8">
        <f>Gmden!M1059</f>
        <v>9618581.9817797355</v>
      </c>
      <c r="M1060" s="8">
        <f ca="1">IF(AND(E1060&gt;10000,Gmden!J1059=500,Gmden!K1059=500),MAX(0,OFFSET('Fk Abs3'!$E$7,'Abs3'!C1060,0)*0.95*E1060-L1060),0)</f>
        <v>0</v>
      </c>
      <c r="N1060" s="25">
        <f ca="1">ROUND(Anteile!$B$31/'Abs3'!$M$2107*'Abs3'!M1060,0)</f>
        <v>0</v>
      </c>
      <c r="O1060" s="27"/>
      <c r="P1060" s="25">
        <f t="shared" ca="1" si="84"/>
        <v>0</v>
      </c>
    </row>
    <row r="1061" spans="1:16" x14ac:dyDescent="0.25">
      <c r="A1061" s="9">
        <f>Gmden!A1060</f>
        <v>41014</v>
      </c>
      <c r="B1061" s="9">
        <f t="shared" si="80"/>
        <v>4</v>
      </c>
      <c r="C1061" s="9">
        <f t="shared" si="81"/>
        <v>0</v>
      </c>
      <c r="D1061" s="7" t="str">
        <f>Gmden!D1060</f>
        <v>Neuhofen an der Krems</v>
      </c>
      <c r="E1061" s="8">
        <f>Gmden!E1060</f>
        <v>5907</v>
      </c>
      <c r="F1061" s="40">
        <f>Gmden!N1060</f>
        <v>0</v>
      </c>
      <c r="G1061" s="8">
        <f t="shared" si="82"/>
        <v>0</v>
      </c>
      <c r="H1061" s="25">
        <f>ROUND(Anteile!$B$29/'Abs3'!$G$2107*'Abs3'!G1061,0)</f>
        <v>0</v>
      </c>
      <c r="I1061" s="40">
        <f>Gmden!O1060</f>
        <v>0</v>
      </c>
      <c r="J1061" s="8">
        <f t="shared" si="83"/>
        <v>0</v>
      </c>
      <c r="K1061" s="25">
        <f>ROUND(Anteile!$B$30/'Abs3'!$J$2107*'Abs3'!J1061,0)</f>
        <v>0</v>
      </c>
      <c r="L1061" s="8">
        <f>Gmden!M1060</f>
        <v>6350810.3389715822</v>
      </c>
      <c r="M1061" s="8">
        <f ca="1">IF(AND(E1061&gt;10000,Gmden!J1060=500,Gmden!K1060=500),MAX(0,OFFSET('Fk Abs3'!$E$7,'Abs3'!C1061,0)*0.95*E1061-L1061),0)</f>
        <v>0</v>
      </c>
      <c r="N1061" s="25">
        <f ca="1">ROUND(Anteile!$B$31/'Abs3'!$M$2107*'Abs3'!M1061,0)</f>
        <v>0</v>
      </c>
      <c r="O1061" s="27"/>
      <c r="P1061" s="25">
        <f t="shared" ca="1" si="84"/>
        <v>0</v>
      </c>
    </row>
    <row r="1062" spans="1:16" x14ac:dyDescent="0.25">
      <c r="A1062" s="9">
        <f>Gmden!A1061</f>
        <v>41015</v>
      </c>
      <c r="B1062" s="9">
        <f t="shared" si="80"/>
        <v>4</v>
      </c>
      <c r="C1062" s="9">
        <f t="shared" si="81"/>
        <v>0</v>
      </c>
      <c r="D1062" s="7" t="str">
        <f>Gmden!D1061</f>
        <v>Niederneukirchen</v>
      </c>
      <c r="E1062" s="8">
        <f>Gmden!E1061</f>
        <v>1972</v>
      </c>
      <c r="F1062" s="40">
        <f>Gmden!N1061</f>
        <v>0</v>
      </c>
      <c r="G1062" s="8">
        <f t="shared" si="82"/>
        <v>0</v>
      </c>
      <c r="H1062" s="25">
        <f>ROUND(Anteile!$B$29/'Abs3'!$G$2107*'Abs3'!G1062,0)</f>
        <v>0</v>
      </c>
      <c r="I1062" s="40">
        <f>Gmden!O1061</f>
        <v>0</v>
      </c>
      <c r="J1062" s="8">
        <f t="shared" si="83"/>
        <v>0</v>
      </c>
      <c r="K1062" s="25">
        <f>ROUND(Anteile!$B$30/'Abs3'!$J$2107*'Abs3'!J1062,0)</f>
        <v>0</v>
      </c>
      <c r="L1062" s="8">
        <f>Gmden!M1061</f>
        <v>1966225.0621370978</v>
      </c>
      <c r="M1062" s="8">
        <f ca="1">IF(AND(E1062&gt;10000,Gmden!J1061=500,Gmden!K1061=500),MAX(0,OFFSET('Fk Abs3'!$E$7,'Abs3'!C1062,0)*0.95*E1062-L1062),0)</f>
        <v>0</v>
      </c>
      <c r="N1062" s="25">
        <f ca="1">ROUND(Anteile!$B$31/'Abs3'!$M$2107*'Abs3'!M1062,0)</f>
        <v>0</v>
      </c>
      <c r="O1062" s="27"/>
      <c r="P1062" s="25">
        <f t="shared" ca="1" si="84"/>
        <v>0</v>
      </c>
    </row>
    <row r="1063" spans="1:16" x14ac:dyDescent="0.25">
      <c r="A1063" s="9">
        <f>Gmden!A1062</f>
        <v>41016</v>
      </c>
      <c r="B1063" s="9">
        <f t="shared" si="80"/>
        <v>4</v>
      </c>
      <c r="C1063" s="9">
        <f t="shared" si="81"/>
        <v>0</v>
      </c>
      <c r="D1063" s="7" t="str">
        <f>Gmden!D1062</f>
        <v>Oftering</v>
      </c>
      <c r="E1063" s="8">
        <f>Gmden!E1062</f>
        <v>1994</v>
      </c>
      <c r="F1063" s="40">
        <f>Gmden!N1062</f>
        <v>0</v>
      </c>
      <c r="G1063" s="8">
        <f t="shared" si="82"/>
        <v>0</v>
      </c>
      <c r="H1063" s="25">
        <f>ROUND(Anteile!$B$29/'Abs3'!$G$2107*'Abs3'!G1063,0)</f>
        <v>0</v>
      </c>
      <c r="I1063" s="40">
        <f>Gmden!O1062</f>
        <v>0</v>
      </c>
      <c r="J1063" s="8">
        <f t="shared" si="83"/>
        <v>0</v>
      </c>
      <c r="K1063" s="25">
        <f>ROUND(Anteile!$B$30/'Abs3'!$J$2107*'Abs3'!J1063,0)</f>
        <v>0</v>
      </c>
      <c r="L1063" s="8">
        <f>Gmden!M1062</f>
        <v>2287957.7847674591</v>
      </c>
      <c r="M1063" s="8">
        <f ca="1">IF(AND(E1063&gt;10000,Gmden!J1062=500,Gmden!K1062=500),MAX(0,OFFSET('Fk Abs3'!$E$7,'Abs3'!C1063,0)*0.95*E1063-L1063),0)</f>
        <v>0</v>
      </c>
      <c r="N1063" s="25">
        <f ca="1">ROUND(Anteile!$B$31/'Abs3'!$M$2107*'Abs3'!M1063,0)</f>
        <v>0</v>
      </c>
      <c r="O1063" s="27"/>
      <c r="P1063" s="25">
        <f t="shared" ca="1" si="84"/>
        <v>0</v>
      </c>
    </row>
    <row r="1064" spans="1:16" x14ac:dyDescent="0.25">
      <c r="A1064" s="9">
        <f>Gmden!A1063</f>
        <v>41017</v>
      </c>
      <c r="B1064" s="9">
        <f t="shared" si="80"/>
        <v>4</v>
      </c>
      <c r="C1064" s="9">
        <f t="shared" si="81"/>
        <v>0</v>
      </c>
      <c r="D1064" s="7" t="str">
        <f>Gmden!D1063</f>
        <v>Pasching</v>
      </c>
      <c r="E1064" s="8">
        <f>Gmden!E1063</f>
        <v>6952</v>
      </c>
      <c r="F1064" s="40">
        <f>Gmden!N1063</f>
        <v>0</v>
      </c>
      <c r="G1064" s="8">
        <f t="shared" si="82"/>
        <v>0</v>
      </c>
      <c r="H1064" s="25">
        <f>ROUND(Anteile!$B$29/'Abs3'!$G$2107*'Abs3'!G1064,0)</f>
        <v>0</v>
      </c>
      <c r="I1064" s="40">
        <f>Gmden!O1063</f>
        <v>0</v>
      </c>
      <c r="J1064" s="8">
        <f t="shared" si="83"/>
        <v>0</v>
      </c>
      <c r="K1064" s="25">
        <f>ROUND(Anteile!$B$30/'Abs3'!$J$2107*'Abs3'!J1064,0)</f>
        <v>0</v>
      </c>
      <c r="L1064" s="8">
        <f>Gmden!M1063</f>
        <v>12946917.906026972</v>
      </c>
      <c r="M1064" s="8">
        <f ca="1">IF(AND(E1064&gt;10000,Gmden!J1063=500,Gmden!K1063=500),MAX(0,OFFSET('Fk Abs3'!$E$7,'Abs3'!C1064,0)*0.95*E1064-L1064),0)</f>
        <v>0</v>
      </c>
      <c r="N1064" s="25">
        <f ca="1">ROUND(Anteile!$B$31/'Abs3'!$M$2107*'Abs3'!M1064,0)</f>
        <v>0</v>
      </c>
      <c r="O1064" s="27"/>
      <c r="P1064" s="25">
        <f t="shared" ca="1" si="84"/>
        <v>0</v>
      </c>
    </row>
    <row r="1065" spans="1:16" x14ac:dyDescent="0.25">
      <c r="A1065" s="9">
        <f>Gmden!A1064</f>
        <v>41018</v>
      </c>
      <c r="B1065" s="9">
        <f t="shared" si="80"/>
        <v>4</v>
      </c>
      <c r="C1065" s="9">
        <f t="shared" si="81"/>
        <v>0</v>
      </c>
      <c r="D1065" s="7" t="str">
        <f>Gmden!D1064</f>
        <v>Piberbach</v>
      </c>
      <c r="E1065" s="8">
        <f>Gmden!E1064</f>
        <v>1888</v>
      </c>
      <c r="F1065" s="40">
        <f>Gmden!N1064</f>
        <v>0</v>
      </c>
      <c r="G1065" s="8">
        <f t="shared" si="82"/>
        <v>0</v>
      </c>
      <c r="H1065" s="25">
        <f>ROUND(Anteile!$B$29/'Abs3'!$G$2107*'Abs3'!G1065,0)</f>
        <v>0</v>
      </c>
      <c r="I1065" s="40">
        <f>Gmden!O1064</f>
        <v>0</v>
      </c>
      <c r="J1065" s="8">
        <f t="shared" si="83"/>
        <v>0</v>
      </c>
      <c r="K1065" s="25">
        <f>ROUND(Anteile!$B$30/'Abs3'!$J$2107*'Abs3'!J1065,0)</f>
        <v>0</v>
      </c>
      <c r="L1065" s="8">
        <f>Gmden!M1064</f>
        <v>1702624.0251298668</v>
      </c>
      <c r="M1065" s="8">
        <f ca="1">IF(AND(E1065&gt;10000,Gmden!J1064=500,Gmden!K1064=500),MAX(0,OFFSET('Fk Abs3'!$E$7,'Abs3'!C1065,0)*0.95*E1065-L1065),0)</f>
        <v>0</v>
      </c>
      <c r="N1065" s="25">
        <f ca="1">ROUND(Anteile!$B$31/'Abs3'!$M$2107*'Abs3'!M1065,0)</f>
        <v>0</v>
      </c>
      <c r="O1065" s="27"/>
      <c r="P1065" s="25">
        <f t="shared" ca="1" si="84"/>
        <v>0</v>
      </c>
    </row>
    <row r="1066" spans="1:16" x14ac:dyDescent="0.25">
      <c r="A1066" s="9">
        <f>Gmden!A1065</f>
        <v>41019</v>
      </c>
      <c r="B1066" s="9">
        <f t="shared" si="80"/>
        <v>4</v>
      </c>
      <c r="C1066" s="9">
        <f t="shared" si="81"/>
        <v>0</v>
      </c>
      <c r="D1066" s="7" t="str">
        <f>Gmden!D1065</f>
        <v>Pucking</v>
      </c>
      <c r="E1066" s="8">
        <f>Gmden!E1065</f>
        <v>3834</v>
      </c>
      <c r="F1066" s="40">
        <f>Gmden!N1065</f>
        <v>0</v>
      </c>
      <c r="G1066" s="8">
        <f t="shared" si="82"/>
        <v>0</v>
      </c>
      <c r="H1066" s="25">
        <f>ROUND(Anteile!$B$29/'Abs3'!$G$2107*'Abs3'!G1066,0)</f>
        <v>0</v>
      </c>
      <c r="I1066" s="40">
        <f>Gmden!O1065</f>
        <v>0</v>
      </c>
      <c r="J1066" s="8">
        <f t="shared" si="83"/>
        <v>0</v>
      </c>
      <c r="K1066" s="25">
        <f>ROUND(Anteile!$B$30/'Abs3'!$J$2107*'Abs3'!J1066,0)</f>
        <v>0</v>
      </c>
      <c r="L1066" s="8">
        <f>Gmden!M1065</f>
        <v>3932465.6720364667</v>
      </c>
      <c r="M1066" s="8">
        <f ca="1">IF(AND(E1066&gt;10000,Gmden!J1065=500,Gmden!K1065=500),MAX(0,OFFSET('Fk Abs3'!$E$7,'Abs3'!C1066,0)*0.95*E1066-L1066),0)</f>
        <v>0</v>
      </c>
      <c r="N1066" s="25">
        <f ca="1">ROUND(Anteile!$B$31/'Abs3'!$M$2107*'Abs3'!M1066,0)</f>
        <v>0</v>
      </c>
      <c r="O1066" s="27"/>
      <c r="P1066" s="25">
        <f t="shared" ca="1" si="84"/>
        <v>0</v>
      </c>
    </row>
    <row r="1067" spans="1:16" x14ac:dyDescent="0.25">
      <c r="A1067" s="9">
        <f>Gmden!A1066</f>
        <v>41020</v>
      </c>
      <c r="B1067" s="9">
        <f t="shared" si="80"/>
        <v>4</v>
      </c>
      <c r="C1067" s="9">
        <f t="shared" si="81"/>
        <v>0</v>
      </c>
      <c r="D1067" s="7" t="str">
        <f>Gmden!D1066</f>
        <v>St. Marien</v>
      </c>
      <c r="E1067" s="8">
        <f>Gmden!E1066</f>
        <v>4654</v>
      </c>
      <c r="F1067" s="40">
        <f>Gmden!N1066</f>
        <v>0</v>
      </c>
      <c r="G1067" s="8">
        <f t="shared" si="82"/>
        <v>0</v>
      </c>
      <c r="H1067" s="25">
        <f>ROUND(Anteile!$B$29/'Abs3'!$G$2107*'Abs3'!G1067,0)</f>
        <v>0</v>
      </c>
      <c r="I1067" s="40">
        <f>Gmden!O1066</f>
        <v>0</v>
      </c>
      <c r="J1067" s="8">
        <f t="shared" si="83"/>
        <v>0</v>
      </c>
      <c r="K1067" s="25">
        <f>ROUND(Anteile!$B$30/'Abs3'!$J$2107*'Abs3'!J1067,0)</f>
        <v>0</v>
      </c>
      <c r="L1067" s="8">
        <f>Gmden!M1066</f>
        <v>4875763.0678050742</v>
      </c>
      <c r="M1067" s="8">
        <f ca="1">IF(AND(E1067&gt;10000,Gmden!J1066=500,Gmden!K1066=500),MAX(0,OFFSET('Fk Abs3'!$E$7,'Abs3'!C1067,0)*0.95*E1067-L1067),0)</f>
        <v>0</v>
      </c>
      <c r="N1067" s="25">
        <f ca="1">ROUND(Anteile!$B$31/'Abs3'!$M$2107*'Abs3'!M1067,0)</f>
        <v>0</v>
      </c>
      <c r="O1067" s="27"/>
      <c r="P1067" s="25">
        <f t="shared" ca="1" si="84"/>
        <v>0</v>
      </c>
    </row>
    <row r="1068" spans="1:16" x14ac:dyDescent="0.25">
      <c r="A1068" s="9">
        <f>Gmden!A1067</f>
        <v>41021</v>
      </c>
      <c r="B1068" s="9">
        <f t="shared" si="80"/>
        <v>4</v>
      </c>
      <c r="C1068" s="9">
        <f t="shared" si="81"/>
        <v>2</v>
      </c>
      <c r="D1068" s="7" t="str">
        <f>Gmden!D1067</f>
        <v>Traun</v>
      </c>
      <c r="E1068" s="8">
        <f>Gmden!E1067</f>
        <v>23902</v>
      </c>
      <c r="F1068" s="40">
        <f>Gmden!N1067</f>
        <v>0</v>
      </c>
      <c r="G1068" s="8">
        <f t="shared" si="82"/>
        <v>0</v>
      </c>
      <c r="H1068" s="25">
        <f>ROUND(Anteile!$B$29/'Abs3'!$G$2107*'Abs3'!G1068,0)</f>
        <v>0</v>
      </c>
      <c r="I1068" s="40">
        <f>Gmden!O1067</f>
        <v>0</v>
      </c>
      <c r="J1068" s="8">
        <f t="shared" si="83"/>
        <v>0</v>
      </c>
      <c r="K1068" s="25">
        <f>ROUND(Anteile!$B$30/'Abs3'!$J$2107*'Abs3'!J1068,0)</f>
        <v>0</v>
      </c>
      <c r="L1068" s="8">
        <f>Gmden!M1067</f>
        <v>38094176.610671595</v>
      </c>
      <c r="M1068" s="8">
        <f ca="1">IF(AND(E1068&gt;10000,Gmden!J1067=500,Gmden!K1067=500),MAX(0,OFFSET('Fk Abs3'!$E$7,'Abs3'!C1068,0)*0.95*E1068-L1068),0)</f>
        <v>0</v>
      </c>
      <c r="N1068" s="25">
        <f ca="1">ROUND(Anteile!$B$31/'Abs3'!$M$2107*'Abs3'!M1068,0)</f>
        <v>0</v>
      </c>
      <c r="O1068" s="27"/>
      <c r="P1068" s="25">
        <f t="shared" ca="1" si="84"/>
        <v>0</v>
      </c>
    </row>
    <row r="1069" spans="1:16" x14ac:dyDescent="0.25">
      <c r="A1069" s="9">
        <f>Gmden!A1068</f>
        <v>41022</v>
      </c>
      <c r="B1069" s="9">
        <f t="shared" si="80"/>
        <v>4</v>
      </c>
      <c r="C1069" s="9">
        <f t="shared" si="81"/>
        <v>0</v>
      </c>
      <c r="D1069" s="7" t="str">
        <f>Gmden!D1068</f>
        <v>Wilhering</v>
      </c>
      <c r="E1069" s="8">
        <f>Gmden!E1068</f>
        <v>5861</v>
      </c>
      <c r="F1069" s="40">
        <f>Gmden!N1068</f>
        <v>0</v>
      </c>
      <c r="G1069" s="8">
        <f t="shared" si="82"/>
        <v>0</v>
      </c>
      <c r="H1069" s="25">
        <f>ROUND(Anteile!$B$29/'Abs3'!$G$2107*'Abs3'!G1069,0)</f>
        <v>0</v>
      </c>
      <c r="I1069" s="40">
        <f>Gmden!O1068</f>
        <v>0</v>
      </c>
      <c r="J1069" s="8">
        <f t="shared" si="83"/>
        <v>0</v>
      </c>
      <c r="K1069" s="25">
        <f>ROUND(Anteile!$B$30/'Abs3'!$J$2107*'Abs3'!J1069,0)</f>
        <v>0</v>
      </c>
      <c r="L1069" s="8">
        <f>Gmden!M1068</f>
        <v>5835909.3071383368</v>
      </c>
      <c r="M1069" s="8">
        <f ca="1">IF(AND(E1069&gt;10000,Gmden!J1068=500,Gmden!K1068=500),MAX(0,OFFSET('Fk Abs3'!$E$7,'Abs3'!C1069,0)*0.95*E1069-L1069),0)</f>
        <v>0</v>
      </c>
      <c r="N1069" s="25">
        <f ca="1">ROUND(Anteile!$B$31/'Abs3'!$M$2107*'Abs3'!M1069,0)</f>
        <v>0</v>
      </c>
      <c r="O1069" s="27"/>
      <c r="P1069" s="25">
        <f t="shared" ca="1" si="84"/>
        <v>0</v>
      </c>
    </row>
    <row r="1070" spans="1:16" x14ac:dyDescent="0.25">
      <c r="A1070" s="9">
        <f>Gmden!A1069</f>
        <v>41101</v>
      </c>
      <c r="B1070" s="9">
        <f t="shared" si="80"/>
        <v>4</v>
      </c>
      <c r="C1070" s="9">
        <f t="shared" si="81"/>
        <v>0</v>
      </c>
      <c r="D1070" s="7" t="str">
        <f>Gmden!D1069</f>
        <v>Allerheiligen im Mühlkreis</v>
      </c>
      <c r="E1070" s="8">
        <f>Gmden!E1069</f>
        <v>1209</v>
      </c>
      <c r="F1070" s="40">
        <f>Gmden!N1069</f>
        <v>0</v>
      </c>
      <c r="G1070" s="8">
        <f t="shared" si="82"/>
        <v>0</v>
      </c>
      <c r="H1070" s="25">
        <f>ROUND(Anteile!$B$29/'Abs3'!$G$2107*'Abs3'!G1070,0)</f>
        <v>0</v>
      </c>
      <c r="I1070" s="40">
        <f>Gmden!O1069</f>
        <v>0</v>
      </c>
      <c r="J1070" s="8">
        <f t="shared" si="83"/>
        <v>0</v>
      </c>
      <c r="K1070" s="25">
        <f>ROUND(Anteile!$B$30/'Abs3'!$J$2107*'Abs3'!J1070,0)</f>
        <v>0</v>
      </c>
      <c r="L1070" s="8">
        <f>Gmden!M1069</f>
        <v>1088629.4120788921</v>
      </c>
      <c r="M1070" s="8">
        <f ca="1">IF(AND(E1070&gt;10000,Gmden!J1069=500,Gmden!K1069=500),MAX(0,OFFSET('Fk Abs3'!$E$7,'Abs3'!C1070,0)*0.95*E1070-L1070),0)</f>
        <v>0</v>
      </c>
      <c r="N1070" s="25">
        <f ca="1">ROUND(Anteile!$B$31/'Abs3'!$M$2107*'Abs3'!M1070,0)</f>
        <v>0</v>
      </c>
      <c r="O1070" s="27"/>
      <c r="P1070" s="25">
        <f t="shared" ca="1" si="84"/>
        <v>0</v>
      </c>
    </row>
    <row r="1071" spans="1:16" x14ac:dyDescent="0.25">
      <c r="A1071" s="9">
        <f>Gmden!A1070</f>
        <v>41102</v>
      </c>
      <c r="B1071" s="9">
        <f t="shared" si="80"/>
        <v>4</v>
      </c>
      <c r="C1071" s="9">
        <f t="shared" si="81"/>
        <v>0</v>
      </c>
      <c r="D1071" s="7" t="str">
        <f>Gmden!D1070</f>
        <v>Arbing</v>
      </c>
      <c r="E1071" s="8">
        <f>Gmden!E1070</f>
        <v>1380</v>
      </c>
      <c r="F1071" s="40">
        <f>Gmden!N1070</f>
        <v>0</v>
      </c>
      <c r="G1071" s="8">
        <f t="shared" si="82"/>
        <v>0</v>
      </c>
      <c r="H1071" s="25">
        <f>ROUND(Anteile!$B$29/'Abs3'!$G$2107*'Abs3'!G1071,0)</f>
        <v>0</v>
      </c>
      <c r="I1071" s="40">
        <f>Gmden!O1070</f>
        <v>0</v>
      </c>
      <c r="J1071" s="8">
        <f t="shared" si="83"/>
        <v>0</v>
      </c>
      <c r="K1071" s="25">
        <f>ROUND(Anteile!$B$30/'Abs3'!$J$2107*'Abs3'!J1071,0)</f>
        <v>0</v>
      </c>
      <c r="L1071" s="8">
        <f>Gmden!M1070</f>
        <v>1412526.6472190958</v>
      </c>
      <c r="M1071" s="8">
        <f ca="1">IF(AND(E1071&gt;10000,Gmden!J1070=500,Gmden!K1070=500),MAX(0,OFFSET('Fk Abs3'!$E$7,'Abs3'!C1071,0)*0.95*E1071-L1071),0)</f>
        <v>0</v>
      </c>
      <c r="N1071" s="25">
        <f ca="1">ROUND(Anteile!$B$31/'Abs3'!$M$2107*'Abs3'!M1071,0)</f>
        <v>0</v>
      </c>
      <c r="O1071" s="27"/>
      <c r="P1071" s="25">
        <f t="shared" ca="1" si="84"/>
        <v>0</v>
      </c>
    </row>
    <row r="1072" spans="1:16" x14ac:dyDescent="0.25">
      <c r="A1072" s="9">
        <f>Gmden!A1071</f>
        <v>41103</v>
      </c>
      <c r="B1072" s="9">
        <f t="shared" si="80"/>
        <v>4</v>
      </c>
      <c r="C1072" s="9">
        <f t="shared" si="81"/>
        <v>0</v>
      </c>
      <c r="D1072" s="7" t="str">
        <f>Gmden!D1071</f>
        <v>Baumgartenberg</v>
      </c>
      <c r="E1072" s="8">
        <f>Gmden!E1071</f>
        <v>1699</v>
      </c>
      <c r="F1072" s="40">
        <f>Gmden!N1071</f>
        <v>0</v>
      </c>
      <c r="G1072" s="8">
        <f t="shared" si="82"/>
        <v>0</v>
      </c>
      <c r="H1072" s="25">
        <f>ROUND(Anteile!$B$29/'Abs3'!$G$2107*'Abs3'!G1072,0)</f>
        <v>0</v>
      </c>
      <c r="I1072" s="40">
        <f>Gmden!O1071</f>
        <v>0</v>
      </c>
      <c r="J1072" s="8">
        <f t="shared" si="83"/>
        <v>0</v>
      </c>
      <c r="K1072" s="25">
        <f>ROUND(Anteile!$B$30/'Abs3'!$J$2107*'Abs3'!J1072,0)</f>
        <v>0</v>
      </c>
      <c r="L1072" s="8">
        <f>Gmden!M1071</f>
        <v>2073293.8073729889</v>
      </c>
      <c r="M1072" s="8">
        <f ca="1">IF(AND(E1072&gt;10000,Gmden!J1071=500,Gmden!K1071=500),MAX(0,OFFSET('Fk Abs3'!$E$7,'Abs3'!C1072,0)*0.95*E1072-L1072),0)</f>
        <v>0</v>
      </c>
      <c r="N1072" s="25">
        <f ca="1">ROUND(Anteile!$B$31/'Abs3'!$M$2107*'Abs3'!M1072,0)</f>
        <v>0</v>
      </c>
      <c r="O1072" s="27"/>
      <c r="P1072" s="25">
        <f t="shared" ca="1" si="84"/>
        <v>0</v>
      </c>
    </row>
    <row r="1073" spans="1:16" x14ac:dyDescent="0.25">
      <c r="A1073" s="9">
        <f>Gmden!A1072</f>
        <v>41104</v>
      </c>
      <c r="B1073" s="9">
        <f t="shared" si="80"/>
        <v>4</v>
      </c>
      <c r="C1073" s="9">
        <f t="shared" si="81"/>
        <v>0</v>
      </c>
      <c r="D1073" s="7" t="str">
        <f>Gmden!D1072</f>
        <v>Dimbach</v>
      </c>
      <c r="E1073" s="8">
        <f>Gmden!E1072</f>
        <v>1025</v>
      </c>
      <c r="F1073" s="40">
        <f>Gmden!N1072</f>
        <v>0</v>
      </c>
      <c r="G1073" s="8">
        <f t="shared" si="82"/>
        <v>0</v>
      </c>
      <c r="H1073" s="25">
        <f>ROUND(Anteile!$B$29/'Abs3'!$G$2107*'Abs3'!G1073,0)</f>
        <v>0</v>
      </c>
      <c r="I1073" s="40">
        <f>Gmden!O1072</f>
        <v>0</v>
      </c>
      <c r="J1073" s="8">
        <f t="shared" si="83"/>
        <v>0</v>
      </c>
      <c r="K1073" s="25">
        <f>ROUND(Anteile!$B$30/'Abs3'!$J$2107*'Abs3'!J1073,0)</f>
        <v>0</v>
      </c>
      <c r="L1073" s="8">
        <f>Gmden!M1072</f>
        <v>947408.84263259755</v>
      </c>
      <c r="M1073" s="8">
        <f ca="1">IF(AND(E1073&gt;10000,Gmden!J1072=500,Gmden!K1072=500),MAX(0,OFFSET('Fk Abs3'!$E$7,'Abs3'!C1073,0)*0.95*E1073-L1073),0)</f>
        <v>0</v>
      </c>
      <c r="N1073" s="25">
        <f ca="1">ROUND(Anteile!$B$31/'Abs3'!$M$2107*'Abs3'!M1073,0)</f>
        <v>0</v>
      </c>
      <c r="O1073" s="27"/>
      <c r="P1073" s="25">
        <f t="shared" ca="1" si="84"/>
        <v>0</v>
      </c>
    </row>
    <row r="1074" spans="1:16" x14ac:dyDescent="0.25">
      <c r="A1074" s="9">
        <f>Gmden!A1073</f>
        <v>41105</v>
      </c>
      <c r="B1074" s="9">
        <f t="shared" si="80"/>
        <v>4</v>
      </c>
      <c r="C1074" s="9">
        <f t="shared" si="81"/>
        <v>0</v>
      </c>
      <c r="D1074" s="7" t="str">
        <f>Gmden!D1073</f>
        <v>Grein</v>
      </c>
      <c r="E1074" s="8">
        <f>Gmden!E1073</f>
        <v>2976</v>
      </c>
      <c r="F1074" s="40">
        <f>Gmden!N1073</f>
        <v>0</v>
      </c>
      <c r="G1074" s="8">
        <f t="shared" si="82"/>
        <v>0</v>
      </c>
      <c r="H1074" s="25">
        <f>ROUND(Anteile!$B$29/'Abs3'!$G$2107*'Abs3'!G1074,0)</f>
        <v>0</v>
      </c>
      <c r="I1074" s="40">
        <f>Gmden!O1073</f>
        <v>0</v>
      </c>
      <c r="J1074" s="8">
        <f t="shared" si="83"/>
        <v>0</v>
      </c>
      <c r="K1074" s="25">
        <f>ROUND(Anteile!$B$30/'Abs3'!$J$2107*'Abs3'!J1074,0)</f>
        <v>0</v>
      </c>
      <c r="L1074" s="8">
        <f>Gmden!M1073</f>
        <v>3205228.9575983351</v>
      </c>
      <c r="M1074" s="8">
        <f ca="1">IF(AND(E1074&gt;10000,Gmden!J1073=500,Gmden!K1073=500),MAX(0,OFFSET('Fk Abs3'!$E$7,'Abs3'!C1074,0)*0.95*E1074-L1074),0)</f>
        <v>0</v>
      </c>
      <c r="N1074" s="25">
        <f ca="1">ROUND(Anteile!$B$31/'Abs3'!$M$2107*'Abs3'!M1074,0)</f>
        <v>0</v>
      </c>
      <c r="O1074" s="27"/>
      <c r="P1074" s="25">
        <f t="shared" ca="1" si="84"/>
        <v>0</v>
      </c>
    </row>
    <row r="1075" spans="1:16" x14ac:dyDescent="0.25">
      <c r="A1075" s="9">
        <f>Gmden!A1074</f>
        <v>41106</v>
      </c>
      <c r="B1075" s="9">
        <f t="shared" si="80"/>
        <v>4</v>
      </c>
      <c r="C1075" s="9">
        <f t="shared" si="81"/>
        <v>0</v>
      </c>
      <c r="D1075" s="7" t="str">
        <f>Gmden!D1074</f>
        <v>Katsdorf</v>
      </c>
      <c r="E1075" s="8">
        <f>Gmden!E1074</f>
        <v>2919</v>
      </c>
      <c r="F1075" s="40">
        <f>Gmden!N1074</f>
        <v>0</v>
      </c>
      <c r="G1075" s="8">
        <f t="shared" si="82"/>
        <v>0</v>
      </c>
      <c r="H1075" s="25">
        <f>ROUND(Anteile!$B$29/'Abs3'!$G$2107*'Abs3'!G1075,0)</f>
        <v>0</v>
      </c>
      <c r="I1075" s="40">
        <f>Gmden!O1074</f>
        <v>0</v>
      </c>
      <c r="J1075" s="8">
        <f t="shared" si="83"/>
        <v>0</v>
      </c>
      <c r="K1075" s="25">
        <f>ROUND(Anteile!$B$30/'Abs3'!$J$2107*'Abs3'!J1075,0)</f>
        <v>0</v>
      </c>
      <c r="L1075" s="8">
        <f>Gmden!M1074</f>
        <v>2743107.1354909311</v>
      </c>
      <c r="M1075" s="8">
        <f ca="1">IF(AND(E1075&gt;10000,Gmden!J1074=500,Gmden!K1074=500),MAX(0,OFFSET('Fk Abs3'!$E$7,'Abs3'!C1075,0)*0.95*E1075-L1075),0)</f>
        <v>0</v>
      </c>
      <c r="N1075" s="25">
        <f ca="1">ROUND(Anteile!$B$31/'Abs3'!$M$2107*'Abs3'!M1075,0)</f>
        <v>0</v>
      </c>
      <c r="O1075" s="27"/>
      <c r="P1075" s="25">
        <f t="shared" ca="1" si="84"/>
        <v>0</v>
      </c>
    </row>
    <row r="1076" spans="1:16" x14ac:dyDescent="0.25">
      <c r="A1076" s="9">
        <f>Gmden!A1075</f>
        <v>41107</v>
      </c>
      <c r="B1076" s="9">
        <f t="shared" si="80"/>
        <v>4</v>
      </c>
      <c r="C1076" s="9">
        <f t="shared" si="81"/>
        <v>0</v>
      </c>
      <c r="D1076" s="7" t="str">
        <f>Gmden!D1075</f>
        <v>Klam</v>
      </c>
      <c r="E1076" s="8">
        <f>Gmden!E1075</f>
        <v>896</v>
      </c>
      <c r="F1076" s="40">
        <f>Gmden!N1075</f>
        <v>0</v>
      </c>
      <c r="G1076" s="8">
        <f t="shared" si="82"/>
        <v>0</v>
      </c>
      <c r="H1076" s="25">
        <f>ROUND(Anteile!$B$29/'Abs3'!$G$2107*'Abs3'!G1076,0)</f>
        <v>0</v>
      </c>
      <c r="I1076" s="40">
        <f>Gmden!O1075</f>
        <v>0</v>
      </c>
      <c r="J1076" s="8">
        <f t="shared" si="83"/>
        <v>0</v>
      </c>
      <c r="K1076" s="25">
        <f>ROUND(Anteile!$B$30/'Abs3'!$J$2107*'Abs3'!J1076,0)</f>
        <v>0</v>
      </c>
      <c r="L1076" s="8">
        <f>Gmden!M1075</f>
        <v>812408.574242095</v>
      </c>
      <c r="M1076" s="8">
        <f ca="1">IF(AND(E1076&gt;10000,Gmden!J1075=500,Gmden!K1075=500),MAX(0,OFFSET('Fk Abs3'!$E$7,'Abs3'!C1076,0)*0.95*E1076-L1076),0)</f>
        <v>0</v>
      </c>
      <c r="N1076" s="25">
        <f ca="1">ROUND(Anteile!$B$31/'Abs3'!$M$2107*'Abs3'!M1076,0)</f>
        <v>0</v>
      </c>
      <c r="O1076" s="27"/>
      <c r="P1076" s="25">
        <f t="shared" ca="1" si="84"/>
        <v>0</v>
      </c>
    </row>
    <row r="1077" spans="1:16" x14ac:dyDescent="0.25">
      <c r="A1077" s="9">
        <f>Gmden!A1076</f>
        <v>41108</v>
      </c>
      <c r="B1077" s="9">
        <f t="shared" si="80"/>
        <v>4</v>
      </c>
      <c r="C1077" s="9">
        <f t="shared" si="81"/>
        <v>0</v>
      </c>
      <c r="D1077" s="7" t="str">
        <f>Gmden!D1076</f>
        <v>Bad Kreuzen</v>
      </c>
      <c r="E1077" s="8">
        <f>Gmden!E1076</f>
        <v>2333</v>
      </c>
      <c r="F1077" s="40">
        <f>Gmden!N1076</f>
        <v>0</v>
      </c>
      <c r="G1077" s="8">
        <f t="shared" si="82"/>
        <v>0</v>
      </c>
      <c r="H1077" s="25">
        <f>ROUND(Anteile!$B$29/'Abs3'!$G$2107*'Abs3'!G1077,0)</f>
        <v>0</v>
      </c>
      <c r="I1077" s="40">
        <f>Gmden!O1076</f>
        <v>0</v>
      </c>
      <c r="J1077" s="8">
        <f t="shared" si="83"/>
        <v>0</v>
      </c>
      <c r="K1077" s="25">
        <f>ROUND(Anteile!$B$30/'Abs3'!$J$2107*'Abs3'!J1077,0)</f>
        <v>0</v>
      </c>
      <c r="L1077" s="8">
        <f>Gmden!M1076</f>
        <v>2245471.3096110392</v>
      </c>
      <c r="M1077" s="8">
        <f ca="1">IF(AND(E1077&gt;10000,Gmden!J1076=500,Gmden!K1076=500),MAX(0,OFFSET('Fk Abs3'!$E$7,'Abs3'!C1077,0)*0.95*E1077-L1077),0)</f>
        <v>0</v>
      </c>
      <c r="N1077" s="25">
        <f ca="1">ROUND(Anteile!$B$31/'Abs3'!$M$2107*'Abs3'!M1077,0)</f>
        <v>0</v>
      </c>
      <c r="O1077" s="27"/>
      <c r="P1077" s="25">
        <f t="shared" ca="1" si="84"/>
        <v>0</v>
      </c>
    </row>
    <row r="1078" spans="1:16" x14ac:dyDescent="0.25">
      <c r="A1078" s="9">
        <f>Gmden!A1077</f>
        <v>41109</v>
      </c>
      <c r="B1078" s="9">
        <f t="shared" si="80"/>
        <v>4</v>
      </c>
      <c r="C1078" s="9">
        <f t="shared" si="81"/>
        <v>0</v>
      </c>
      <c r="D1078" s="7" t="str">
        <f>Gmden!D1077</f>
        <v>Langenstein</v>
      </c>
      <c r="E1078" s="8">
        <f>Gmden!E1077</f>
        <v>2476</v>
      </c>
      <c r="F1078" s="40">
        <f>Gmden!N1077</f>
        <v>0</v>
      </c>
      <c r="G1078" s="8">
        <f t="shared" si="82"/>
        <v>0</v>
      </c>
      <c r="H1078" s="25">
        <f>ROUND(Anteile!$B$29/'Abs3'!$G$2107*'Abs3'!G1078,0)</f>
        <v>0</v>
      </c>
      <c r="I1078" s="40">
        <f>Gmden!O1077</f>
        <v>0</v>
      </c>
      <c r="J1078" s="8">
        <f t="shared" si="83"/>
        <v>0</v>
      </c>
      <c r="K1078" s="25">
        <f>ROUND(Anteile!$B$30/'Abs3'!$J$2107*'Abs3'!J1078,0)</f>
        <v>0</v>
      </c>
      <c r="L1078" s="8">
        <f>Gmden!M1077</f>
        <v>2592536.1522040116</v>
      </c>
      <c r="M1078" s="8">
        <f ca="1">IF(AND(E1078&gt;10000,Gmden!J1077=500,Gmden!K1077=500),MAX(0,OFFSET('Fk Abs3'!$E$7,'Abs3'!C1078,0)*0.95*E1078-L1078),0)</f>
        <v>0</v>
      </c>
      <c r="N1078" s="25">
        <f ca="1">ROUND(Anteile!$B$31/'Abs3'!$M$2107*'Abs3'!M1078,0)</f>
        <v>0</v>
      </c>
      <c r="O1078" s="27"/>
      <c r="P1078" s="25">
        <f t="shared" ca="1" si="84"/>
        <v>0</v>
      </c>
    </row>
    <row r="1079" spans="1:16" x14ac:dyDescent="0.25">
      <c r="A1079" s="9">
        <f>Gmden!A1078</f>
        <v>41110</v>
      </c>
      <c r="B1079" s="9">
        <f t="shared" si="80"/>
        <v>4</v>
      </c>
      <c r="C1079" s="9">
        <f t="shared" si="81"/>
        <v>0</v>
      </c>
      <c r="D1079" s="7" t="str">
        <f>Gmden!D1078</f>
        <v>Luftenberg an der Donau</v>
      </c>
      <c r="E1079" s="8">
        <f>Gmden!E1078</f>
        <v>3989</v>
      </c>
      <c r="F1079" s="40">
        <f>Gmden!N1078</f>
        <v>0</v>
      </c>
      <c r="G1079" s="8">
        <f t="shared" si="82"/>
        <v>0</v>
      </c>
      <c r="H1079" s="25">
        <f>ROUND(Anteile!$B$29/'Abs3'!$G$2107*'Abs3'!G1079,0)</f>
        <v>0</v>
      </c>
      <c r="I1079" s="40">
        <f>Gmden!O1078</f>
        <v>0</v>
      </c>
      <c r="J1079" s="8">
        <f t="shared" si="83"/>
        <v>0</v>
      </c>
      <c r="K1079" s="25">
        <f>ROUND(Anteile!$B$30/'Abs3'!$J$2107*'Abs3'!J1079,0)</f>
        <v>0</v>
      </c>
      <c r="L1079" s="8">
        <f>Gmden!M1078</f>
        <v>4027272.020881773</v>
      </c>
      <c r="M1079" s="8">
        <f ca="1">IF(AND(E1079&gt;10000,Gmden!J1078=500,Gmden!K1078=500),MAX(0,OFFSET('Fk Abs3'!$E$7,'Abs3'!C1079,0)*0.95*E1079-L1079),0)</f>
        <v>0</v>
      </c>
      <c r="N1079" s="25">
        <f ca="1">ROUND(Anteile!$B$31/'Abs3'!$M$2107*'Abs3'!M1079,0)</f>
        <v>0</v>
      </c>
      <c r="O1079" s="27"/>
      <c r="P1079" s="25">
        <f t="shared" ca="1" si="84"/>
        <v>0</v>
      </c>
    </row>
    <row r="1080" spans="1:16" x14ac:dyDescent="0.25">
      <c r="A1080" s="9">
        <f>Gmden!A1079</f>
        <v>41111</v>
      </c>
      <c r="B1080" s="9">
        <f t="shared" si="80"/>
        <v>4</v>
      </c>
      <c r="C1080" s="9">
        <f t="shared" si="81"/>
        <v>0</v>
      </c>
      <c r="D1080" s="7" t="str">
        <f>Gmden!D1079</f>
        <v>Mauthausen</v>
      </c>
      <c r="E1080" s="8">
        <f>Gmden!E1079</f>
        <v>4887</v>
      </c>
      <c r="F1080" s="40">
        <f>Gmden!N1079</f>
        <v>0</v>
      </c>
      <c r="G1080" s="8">
        <f t="shared" si="82"/>
        <v>0</v>
      </c>
      <c r="H1080" s="25">
        <f>ROUND(Anteile!$B$29/'Abs3'!$G$2107*'Abs3'!G1080,0)</f>
        <v>0</v>
      </c>
      <c r="I1080" s="40">
        <f>Gmden!O1079</f>
        <v>0</v>
      </c>
      <c r="J1080" s="8">
        <f t="shared" si="83"/>
        <v>0</v>
      </c>
      <c r="K1080" s="25">
        <f>ROUND(Anteile!$B$30/'Abs3'!$J$2107*'Abs3'!J1080,0)</f>
        <v>0</v>
      </c>
      <c r="L1080" s="8">
        <f>Gmden!M1079</f>
        <v>5705174.1496310793</v>
      </c>
      <c r="M1080" s="8">
        <f ca="1">IF(AND(E1080&gt;10000,Gmden!J1079=500,Gmden!K1079=500),MAX(0,OFFSET('Fk Abs3'!$E$7,'Abs3'!C1080,0)*0.95*E1080-L1080),0)</f>
        <v>0</v>
      </c>
      <c r="N1080" s="25">
        <f ca="1">ROUND(Anteile!$B$31/'Abs3'!$M$2107*'Abs3'!M1080,0)</f>
        <v>0</v>
      </c>
      <c r="O1080" s="27"/>
      <c r="P1080" s="25">
        <f t="shared" ca="1" si="84"/>
        <v>0</v>
      </c>
    </row>
    <row r="1081" spans="1:16" x14ac:dyDescent="0.25">
      <c r="A1081" s="9">
        <f>Gmden!A1080</f>
        <v>41112</v>
      </c>
      <c r="B1081" s="9">
        <f t="shared" si="80"/>
        <v>4</v>
      </c>
      <c r="C1081" s="9">
        <f t="shared" si="81"/>
        <v>0</v>
      </c>
      <c r="D1081" s="7" t="str">
        <f>Gmden!D1080</f>
        <v>Mitterkirchen im Machland</v>
      </c>
      <c r="E1081" s="8">
        <f>Gmden!E1080</f>
        <v>1717</v>
      </c>
      <c r="F1081" s="40">
        <f>Gmden!N1080</f>
        <v>0</v>
      </c>
      <c r="G1081" s="8">
        <f t="shared" si="82"/>
        <v>0</v>
      </c>
      <c r="H1081" s="25">
        <f>ROUND(Anteile!$B$29/'Abs3'!$G$2107*'Abs3'!G1081,0)</f>
        <v>0</v>
      </c>
      <c r="I1081" s="40">
        <f>Gmden!O1080</f>
        <v>0</v>
      </c>
      <c r="J1081" s="8">
        <f t="shared" si="83"/>
        <v>0</v>
      </c>
      <c r="K1081" s="25">
        <f>ROUND(Anteile!$B$30/'Abs3'!$J$2107*'Abs3'!J1081,0)</f>
        <v>0</v>
      </c>
      <c r="L1081" s="8">
        <f>Gmden!M1080</f>
        <v>1638061.3835007155</v>
      </c>
      <c r="M1081" s="8">
        <f ca="1">IF(AND(E1081&gt;10000,Gmden!J1080=500,Gmden!K1080=500),MAX(0,OFFSET('Fk Abs3'!$E$7,'Abs3'!C1081,0)*0.95*E1081-L1081),0)</f>
        <v>0</v>
      </c>
      <c r="N1081" s="25">
        <f ca="1">ROUND(Anteile!$B$31/'Abs3'!$M$2107*'Abs3'!M1081,0)</f>
        <v>0</v>
      </c>
      <c r="O1081" s="27"/>
      <c r="P1081" s="25">
        <f t="shared" ca="1" si="84"/>
        <v>0</v>
      </c>
    </row>
    <row r="1082" spans="1:16" x14ac:dyDescent="0.25">
      <c r="A1082" s="9">
        <f>Gmden!A1081</f>
        <v>41113</v>
      </c>
      <c r="B1082" s="9">
        <f t="shared" si="80"/>
        <v>4</v>
      </c>
      <c r="C1082" s="9">
        <f t="shared" si="81"/>
        <v>0</v>
      </c>
      <c r="D1082" s="7" t="str">
        <f>Gmden!D1081</f>
        <v>Münzbach</v>
      </c>
      <c r="E1082" s="8">
        <f>Gmden!E1081</f>
        <v>1740</v>
      </c>
      <c r="F1082" s="40">
        <f>Gmden!N1081</f>
        <v>0</v>
      </c>
      <c r="G1082" s="8">
        <f t="shared" si="82"/>
        <v>0</v>
      </c>
      <c r="H1082" s="25">
        <f>ROUND(Anteile!$B$29/'Abs3'!$G$2107*'Abs3'!G1082,0)</f>
        <v>0</v>
      </c>
      <c r="I1082" s="40">
        <f>Gmden!O1081</f>
        <v>0</v>
      </c>
      <c r="J1082" s="8">
        <f t="shared" si="83"/>
        <v>0</v>
      </c>
      <c r="K1082" s="25">
        <f>ROUND(Anteile!$B$30/'Abs3'!$J$2107*'Abs3'!J1082,0)</f>
        <v>0</v>
      </c>
      <c r="L1082" s="8">
        <f>Gmden!M1081</f>
        <v>2049996.9378465086</v>
      </c>
      <c r="M1082" s="8">
        <f ca="1">IF(AND(E1082&gt;10000,Gmden!J1081=500,Gmden!K1081=500),MAX(0,OFFSET('Fk Abs3'!$E$7,'Abs3'!C1082,0)*0.95*E1082-L1082),0)</f>
        <v>0</v>
      </c>
      <c r="N1082" s="25">
        <f ca="1">ROUND(Anteile!$B$31/'Abs3'!$M$2107*'Abs3'!M1082,0)</f>
        <v>0</v>
      </c>
      <c r="O1082" s="27"/>
      <c r="P1082" s="25">
        <f t="shared" ca="1" si="84"/>
        <v>0</v>
      </c>
    </row>
    <row r="1083" spans="1:16" x14ac:dyDescent="0.25">
      <c r="A1083" s="9">
        <f>Gmden!A1082</f>
        <v>41114</v>
      </c>
      <c r="B1083" s="9">
        <f t="shared" si="80"/>
        <v>4</v>
      </c>
      <c r="C1083" s="9">
        <f t="shared" si="81"/>
        <v>0</v>
      </c>
      <c r="D1083" s="7" t="str">
        <f>Gmden!D1082</f>
        <v>Naarn im Machlande</v>
      </c>
      <c r="E1083" s="8">
        <f>Gmden!E1082</f>
        <v>3597</v>
      </c>
      <c r="F1083" s="40">
        <f>Gmden!N1082</f>
        <v>0</v>
      </c>
      <c r="G1083" s="8">
        <f t="shared" si="82"/>
        <v>0</v>
      </c>
      <c r="H1083" s="25">
        <f>ROUND(Anteile!$B$29/'Abs3'!$G$2107*'Abs3'!G1083,0)</f>
        <v>0</v>
      </c>
      <c r="I1083" s="40">
        <f>Gmden!O1082</f>
        <v>0</v>
      </c>
      <c r="J1083" s="8">
        <f t="shared" si="83"/>
        <v>0</v>
      </c>
      <c r="K1083" s="25">
        <f>ROUND(Anteile!$B$30/'Abs3'!$J$2107*'Abs3'!J1083,0)</f>
        <v>0</v>
      </c>
      <c r="L1083" s="8">
        <f>Gmden!M1082</f>
        <v>3913933.6069887178</v>
      </c>
      <c r="M1083" s="8">
        <f ca="1">IF(AND(E1083&gt;10000,Gmden!J1082=500,Gmden!K1082=500),MAX(0,OFFSET('Fk Abs3'!$E$7,'Abs3'!C1083,0)*0.95*E1083-L1083),0)</f>
        <v>0</v>
      </c>
      <c r="N1083" s="25">
        <f ca="1">ROUND(Anteile!$B$31/'Abs3'!$M$2107*'Abs3'!M1083,0)</f>
        <v>0</v>
      </c>
      <c r="O1083" s="27"/>
      <c r="P1083" s="25">
        <f t="shared" ca="1" si="84"/>
        <v>0</v>
      </c>
    </row>
    <row r="1084" spans="1:16" x14ac:dyDescent="0.25">
      <c r="A1084" s="9">
        <f>Gmden!A1083</f>
        <v>41115</v>
      </c>
      <c r="B1084" s="9">
        <f t="shared" si="80"/>
        <v>4</v>
      </c>
      <c r="C1084" s="9">
        <f t="shared" si="81"/>
        <v>0</v>
      </c>
      <c r="D1084" s="7" t="str">
        <f>Gmden!D1083</f>
        <v>Pabneukirchen</v>
      </c>
      <c r="E1084" s="8">
        <f>Gmden!E1083</f>
        <v>1710</v>
      </c>
      <c r="F1084" s="40">
        <f>Gmden!N1083</f>
        <v>0</v>
      </c>
      <c r="G1084" s="8">
        <f t="shared" si="82"/>
        <v>0</v>
      </c>
      <c r="H1084" s="25">
        <f>ROUND(Anteile!$B$29/'Abs3'!$G$2107*'Abs3'!G1084,0)</f>
        <v>0</v>
      </c>
      <c r="I1084" s="40">
        <f>Gmden!O1083</f>
        <v>0</v>
      </c>
      <c r="J1084" s="8">
        <f t="shared" si="83"/>
        <v>0</v>
      </c>
      <c r="K1084" s="25">
        <f>ROUND(Anteile!$B$30/'Abs3'!$J$2107*'Abs3'!J1084,0)</f>
        <v>0</v>
      </c>
      <c r="L1084" s="8">
        <f>Gmden!M1083</f>
        <v>1749751.232359123</v>
      </c>
      <c r="M1084" s="8">
        <f ca="1">IF(AND(E1084&gt;10000,Gmden!J1083=500,Gmden!K1083=500),MAX(0,OFFSET('Fk Abs3'!$E$7,'Abs3'!C1084,0)*0.95*E1084-L1084),0)</f>
        <v>0</v>
      </c>
      <c r="N1084" s="25">
        <f ca="1">ROUND(Anteile!$B$31/'Abs3'!$M$2107*'Abs3'!M1084,0)</f>
        <v>0</v>
      </c>
      <c r="O1084" s="27"/>
      <c r="P1084" s="25">
        <f t="shared" ca="1" si="84"/>
        <v>0</v>
      </c>
    </row>
    <row r="1085" spans="1:16" x14ac:dyDescent="0.25">
      <c r="A1085" s="9">
        <f>Gmden!A1084</f>
        <v>41116</v>
      </c>
      <c r="B1085" s="9">
        <f t="shared" si="80"/>
        <v>4</v>
      </c>
      <c r="C1085" s="9">
        <f t="shared" si="81"/>
        <v>0</v>
      </c>
      <c r="D1085" s="7" t="str">
        <f>Gmden!D1084</f>
        <v>Perg</v>
      </c>
      <c r="E1085" s="8">
        <f>Gmden!E1084</f>
        <v>8132</v>
      </c>
      <c r="F1085" s="40">
        <f>Gmden!N1084</f>
        <v>0</v>
      </c>
      <c r="G1085" s="8">
        <f t="shared" si="82"/>
        <v>0</v>
      </c>
      <c r="H1085" s="25">
        <f>ROUND(Anteile!$B$29/'Abs3'!$G$2107*'Abs3'!G1085,0)</f>
        <v>0</v>
      </c>
      <c r="I1085" s="40">
        <f>Gmden!O1084</f>
        <v>0</v>
      </c>
      <c r="J1085" s="8">
        <f t="shared" si="83"/>
        <v>0</v>
      </c>
      <c r="K1085" s="25">
        <f>ROUND(Anteile!$B$30/'Abs3'!$J$2107*'Abs3'!J1085,0)</f>
        <v>0</v>
      </c>
      <c r="L1085" s="8">
        <f>Gmden!M1084</f>
        <v>11879020.005397171</v>
      </c>
      <c r="M1085" s="8">
        <f ca="1">IF(AND(E1085&gt;10000,Gmden!J1084=500,Gmden!K1084=500),MAX(0,OFFSET('Fk Abs3'!$E$7,'Abs3'!C1085,0)*0.95*E1085-L1085),0)</f>
        <v>0</v>
      </c>
      <c r="N1085" s="25">
        <f ca="1">ROUND(Anteile!$B$31/'Abs3'!$M$2107*'Abs3'!M1085,0)</f>
        <v>0</v>
      </c>
      <c r="O1085" s="27"/>
      <c r="P1085" s="25">
        <f t="shared" ca="1" si="84"/>
        <v>0</v>
      </c>
    </row>
    <row r="1086" spans="1:16" x14ac:dyDescent="0.25">
      <c r="A1086" s="9">
        <f>Gmden!A1085</f>
        <v>41117</v>
      </c>
      <c r="B1086" s="9">
        <f t="shared" si="80"/>
        <v>4</v>
      </c>
      <c r="C1086" s="9">
        <f t="shared" si="81"/>
        <v>0</v>
      </c>
      <c r="D1086" s="7" t="str">
        <f>Gmden!D1085</f>
        <v>Rechberg</v>
      </c>
      <c r="E1086" s="8">
        <f>Gmden!E1085</f>
        <v>939</v>
      </c>
      <c r="F1086" s="40">
        <f>Gmden!N1085</f>
        <v>0</v>
      </c>
      <c r="G1086" s="8">
        <f t="shared" si="82"/>
        <v>0</v>
      </c>
      <c r="H1086" s="25">
        <f>ROUND(Anteile!$B$29/'Abs3'!$G$2107*'Abs3'!G1086,0)</f>
        <v>0</v>
      </c>
      <c r="I1086" s="40">
        <f>Gmden!O1085</f>
        <v>0</v>
      </c>
      <c r="J1086" s="8">
        <f t="shared" si="83"/>
        <v>0</v>
      </c>
      <c r="K1086" s="25">
        <f>ROUND(Anteile!$B$30/'Abs3'!$J$2107*'Abs3'!J1086,0)</f>
        <v>0</v>
      </c>
      <c r="L1086" s="8">
        <f>Gmden!M1085</f>
        <v>828398.05603053316</v>
      </c>
      <c r="M1086" s="8">
        <f ca="1">IF(AND(E1086&gt;10000,Gmden!J1085=500,Gmden!K1085=500),MAX(0,OFFSET('Fk Abs3'!$E$7,'Abs3'!C1086,0)*0.95*E1086-L1086),0)</f>
        <v>0</v>
      </c>
      <c r="N1086" s="25">
        <f ca="1">ROUND(Anteile!$B$31/'Abs3'!$M$2107*'Abs3'!M1086,0)</f>
        <v>0</v>
      </c>
      <c r="O1086" s="27"/>
      <c r="P1086" s="25">
        <f t="shared" ca="1" si="84"/>
        <v>0</v>
      </c>
    </row>
    <row r="1087" spans="1:16" x14ac:dyDescent="0.25">
      <c r="A1087" s="9">
        <f>Gmden!A1086</f>
        <v>41118</v>
      </c>
      <c r="B1087" s="9">
        <f t="shared" si="80"/>
        <v>4</v>
      </c>
      <c r="C1087" s="9">
        <f t="shared" si="81"/>
        <v>0</v>
      </c>
      <c r="D1087" s="7" t="str">
        <f>Gmden!D1086</f>
        <v>Ried in der Riedmark</v>
      </c>
      <c r="E1087" s="8">
        <f>Gmden!E1086</f>
        <v>4084</v>
      </c>
      <c r="F1087" s="40">
        <f>Gmden!N1086</f>
        <v>0</v>
      </c>
      <c r="G1087" s="8">
        <f t="shared" si="82"/>
        <v>0</v>
      </c>
      <c r="H1087" s="25">
        <f>ROUND(Anteile!$B$29/'Abs3'!$G$2107*'Abs3'!G1087,0)</f>
        <v>0</v>
      </c>
      <c r="I1087" s="40">
        <f>Gmden!O1086</f>
        <v>0</v>
      </c>
      <c r="J1087" s="8">
        <f t="shared" si="83"/>
        <v>0</v>
      </c>
      <c r="K1087" s="25">
        <f>ROUND(Anteile!$B$30/'Abs3'!$J$2107*'Abs3'!J1087,0)</f>
        <v>0</v>
      </c>
      <c r="L1087" s="8">
        <f>Gmden!M1086</f>
        <v>3655785.1828363421</v>
      </c>
      <c r="M1087" s="8">
        <f ca="1">IF(AND(E1087&gt;10000,Gmden!J1086=500,Gmden!K1086=500),MAX(0,OFFSET('Fk Abs3'!$E$7,'Abs3'!C1087,0)*0.95*E1087-L1087),0)</f>
        <v>0</v>
      </c>
      <c r="N1087" s="25">
        <f ca="1">ROUND(Anteile!$B$31/'Abs3'!$M$2107*'Abs3'!M1087,0)</f>
        <v>0</v>
      </c>
      <c r="O1087" s="27"/>
      <c r="P1087" s="25">
        <f t="shared" ca="1" si="84"/>
        <v>0</v>
      </c>
    </row>
    <row r="1088" spans="1:16" x14ac:dyDescent="0.25">
      <c r="A1088" s="9">
        <f>Gmden!A1087</f>
        <v>41119</v>
      </c>
      <c r="B1088" s="9">
        <f t="shared" si="80"/>
        <v>4</v>
      </c>
      <c r="C1088" s="9">
        <f t="shared" si="81"/>
        <v>0</v>
      </c>
      <c r="D1088" s="7" t="str">
        <f>Gmden!D1087</f>
        <v>St. Georgen am Walde</v>
      </c>
      <c r="E1088" s="8">
        <f>Gmden!E1087</f>
        <v>2053</v>
      </c>
      <c r="F1088" s="40">
        <f>Gmden!N1087</f>
        <v>0</v>
      </c>
      <c r="G1088" s="8">
        <f t="shared" si="82"/>
        <v>0</v>
      </c>
      <c r="H1088" s="25">
        <f>ROUND(Anteile!$B$29/'Abs3'!$G$2107*'Abs3'!G1088,0)</f>
        <v>0</v>
      </c>
      <c r="I1088" s="40">
        <f>Gmden!O1087</f>
        <v>0</v>
      </c>
      <c r="J1088" s="8">
        <f t="shared" si="83"/>
        <v>0</v>
      </c>
      <c r="K1088" s="25">
        <f>ROUND(Anteile!$B$30/'Abs3'!$J$2107*'Abs3'!J1088,0)</f>
        <v>0</v>
      </c>
      <c r="L1088" s="8">
        <f>Gmden!M1087</f>
        <v>1893831.8259773126</v>
      </c>
      <c r="M1088" s="8">
        <f ca="1">IF(AND(E1088&gt;10000,Gmden!J1087=500,Gmden!K1087=500),MAX(0,OFFSET('Fk Abs3'!$E$7,'Abs3'!C1088,0)*0.95*E1088-L1088),0)</f>
        <v>0</v>
      </c>
      <c r="N1088" s="25">
        <f ca="1">ROUND(Anteile!$B$31/'Abs3'!$M$2107*'Abs3'!M1088,0)</f>
        <v>0</v>
      </c>
      <c r="O1088" s="27"/>
      <c r="P1088" s="25">
        <f t="shared" ca="1" si="84"/>
        <v>0</v>
      </c>
    </row>
    <row r="1089" spans="1:16" x14ac:dyDescent="0.25">
      <c r="A1089" s="9">
        <f>Gmden!A1088</f>
        <v>41120</v>
      </c>
      <c r="B1089" s="9">
        <f t="shared" si="80"/>
        <v>4</v>
      </c>
      <c r="C1089" s="9">
        <f t="shared" si="81"/>
        <v>0</v>
      </c>
      <c r="D1089" s="7" t="str">
        <f>Gmden!D1088</f>
        <v>St. Georgen an der Gusen</v>
      </c>
      <c r="E1089" s="8">
        <f>Gmden!E1088</f>
        <v>3772</v>
      </c>
      <c r="F1089" s="40">
        <f>Gmden!N1088</f>
        <v>0</v>
      </c>
      <c r="G1089" s="8">
        <f t="shared" si="82"/>
        <v>0</v>
      </c>
      <c r="H1089" s="25">
        <f>ROUND(Anteile!$B$29/'Abs3'!$G$2107*'Abs3'!G1089,0)</f>
        <v>0</v>
      </c>
      <c r="I1089" s="40">
        <f>Gmden!O1088</f>
        <v>0</v>
      </c>
      <c r="J1089" s="8">
        <f t="shared" si="83"/>
        <v>0</v>
      </c>
      <c r="K1089" s="25">
        <f>ROUND(Anteile!$B$30/'Abs3'!$J$2107*'Abs3'!J1089,0)</f>
        <v>0</v>
      </c>
      <c r="L1089" s="8">
        <f>Gmden!M1088</f>
        <v>3658115.1666807453</v>
      </c>
      <c r="M1089" s="8">
        <f ca="1">IF(AND(E1089&gt;10000,Gmden!J1088=500,Gmden!K1088=500),MAX(0,OFFSET('Fk Abs3'!$E$7,'Abs3'!C1089,0)*0.95*E1089-L1089),0)</f>
        <v>0</v>
      </c>
      <c r="N1089" s="25">
        <f ca="1">ROUND(Anteile!$B$31/'Abs3'!$M$2107*'Abs3'!M1089,0)</f>
        <v>0</v>
      </c>
      <c r="O1089" s="27"/>
      <c r="P1089" s="25">
        <f t="shared" ca="1" si="84"/>
        <v>0</v>
      </c>
    </row>
    <row r="1090" spans="1:16" x14ac:dyDescent="0.25">
      <c r="A1090" s="9">
        <f>Gmden!A1089</f>
        <v>41121</v>
      </c>
      <c r="B1090" s="9">
        <f t="shared" si="80"/>
        <v>4</v>
      </c>
      <c r="C1090" s="9">
        <f t="shared" si="81"/>
        <v>0</v>
      </c>
      <c r="D1090" s="7" t="str">
        <f>Gmden!D1089</f>
        <v>St. Nikola an der Donau</v>
      </c>
      <c r="E1090" s="8">
        <f>Gmden!E1089</f>
        <v>847</v>
      </c>
      <c r="F1090" s="40">
        <f>Gmden!N1089</f>
        <v>0</v>
      </c>
      <c r="G1090" s="8">
        <f t="shared" si="82"/>
        <v>0</v>
      </c>
      <c r="H1090" s="25">
        <f>ROUND(Anteile!$B$29/'Abs3'!$G$2107*'Abs3'!G1090,0)</f>
        <v>0</v>
      </c>
      <c r="I1090" s="40">
        <f>Gmden!O1089</f>
        <v>0</v>
      </c>
      <c r="J1090" s="8">
        <f t="shared" si="83"/>
        <v>0</v>
      </c>
      <c r="K1090" s="25">
        <f>ROUND(Anteile!$B$30/'Abs3'!$J$2107*'Abs3'!J1090,0)</f>
        <v>0</v>
      </c>
      <c r="L1090" s="8">
        <f>Gmden!M1089</f>
        <v>766013.28881533328</v>
      </c>
      <c r="M1090" s="8">
        <f ca="1">IF(AND(E1090&gt;10000,Gmden!J1089=500,Gmden!K1089=500),MAX(0,OFFSET('Fk Abs3'!$E$7,'Abs3'!C1090,0)*0.95*E1090-L1090),0)</f>
        <v>0</v>
      </c>
      <c r="N1090" s="25">
        <f ca="1">ROUND(Anteile!$B$31/'Abs3'!$M$2107*'Abs3'!M1090,0)</f>
        <v>0</v>
      </c>
      <c r="O1090" s="27"/>
      <c r="P1090" s="25">
        <f t="shared" ca="1" si="84"/>
        <v>0</v>
      </c>
    </row>
    <row r="1091" spans="1:16" x14ac:dyDescent="0.25">
      <c r="A1091" s="9">
        <f>Gmden!A1090</f>
        <v>41122</v>
      </c>
      <c r="B1091" s="9">
        <f t="shared" si="80"/>
        <v>4</v>
      </c>
      <c r="C1091" s="9">
        <f t="shared" si="81"/>
        <v>0</v>
      </c>
      <c r="D1091" s="7" t="str">
        <f>Gmden!D1090</f>
        <v>St. Thomas am Blasenstein</v>
      </c>
      <c r="E1091" s="8">
        <f>Gmden!E1090</f>
        <v>920</v>
      </c>
      <c r="F1091" s="40">
        <f>Gmden!N1090</f>
        <v>0</v>
      </c>
      <c r="G1091" s="8">
        <f t="shared" si="82"/>
        <v>0</v>
      </c>
      <c r="H1091" s="25">
        <f>ROUND(Anteile!$B$29/'Abs3'!$G$2107*'Abs3'!G1091,0)</f>
        <v>0</v>
      </c>
      <c r="I1091" s="40">
        <f>Gmden!O1090</f>
        <v>0</v>
      </c>
      <c r="J1091" s="8">
        <f t="shared" si="83"/>
        <v>0</v>
      </c>
      <c r="K1091" s="25">
        <f>ROUND(Anteile!$B$30/'Abs3'!$J$2107*'Abs3'!J1091,0)</f>
        <v>0</v>
      </c>
      <c r="L1091" s="8">
        <f>Gmden!M1090</f>
        <v>852238.39896964631</v>
      </c>
      <c r="M1091" s="8">
        <f ca="1">IF(AND(E1091&gt;10000,Gmden!J1090=500,Gmden!K1090=500),MAX(0,OFFSET('Fk Abs3'!$E$7,'Abs3'!C1091,0)*0.95*E1091-L1091),0)</f>
        <v>0</v>
      </c>
      <c r="N1091" s="25">
        <f ca="1">ROUND(Anteile!$B$31/'Abs3'!$M$2107*'Abs3'!M1091,0)</f>
        <v>0</v>
      </c>
      <c r="O1091" s="27"/>
      <c r="P1091" s="25">
        <f t="shared" ca="1" si="84"/>
        <v>0</v>
      </c>
    </row>
    <row r="1092" spans="1:16" x14ac:dyDescent="0.25">
      <c r="A1092" s="9">
        <f>Gmden!A1091</f>
        <v>41123</v>
      </c>
      <c r="B1092" s="9">
        <f t="shared" si="80"/>
        <v>4</v>
      </c>
      <c r="C1092" s="9">
        <f t="shared" si="81"/>
        <v>0</v>
      </c>
      <c r="D1092" s="7" t="str">
        <f>Gmden!D1091</f>
        <v>Saxen</v>
      </c>
      <c r="E1092" s="8">
        <f>Gmden!E1091</f>
        <v>1761</v>
      </c>
      <c r="F1092" s="40">
        <f>Gmden!N1091</f>
        <v>0</v>
      </c>
      <c r="G1092" s="8">
        <f t="shared" si="82"/>
        <v>0</v>
      </c>
      <c r="H1092" s="25">
        <f>ROUND(Anteile!$B$29/'Abs3'!$G$2107*'Abs3'!G1092,0)</f>
        <v>0</v>
      </c>
      <c r="I1092" s="40">
        <f>Gmden!O1091</f>
        <v>0</v>
      </c>
      <c r="J1092" s="8">
        <f t="shared" si="83"/>
        <v>0</v>
      </c>
      <c r="K1092" s="25">
        <f>ROUND(Anteile!$B$30/'Abs3'!$J$2107*'Abs3'!J1092,0)</f>
        <v>0</v>
      </c>
      <c r="L1092" s="8">
        <f>Gmden!M1091</f>
        <v>1677649.7504707226</v>
      </c>
      <c r="M1092" s="8">
        <f ca="1">IF(AND(E1092&gt;10000,Gmden!J1091=500,Gmden!K1091=500),MAX(0,OFFSET('Fk Abs3'!$E$7,'Abs3'!C1092,0)*0.95*E1092-L1092),0)</f>
        <v>0</v>
      </c>
      <c r="N1092" s="25">
        <f ca="1">ROUND(Anteile!$B$31/'Abs3'!$M$2107*'Abs3'!M1092,0)</f>
        <v>0</v>
      </c>
      <c r="O1092" s="27"/>
      <c r="P1092" s="25">
        <f t="shared" ca="1" si="84"/>
        <v>0</v>
      </c>
    </row>
    <row r="1093" spans="1:16" x14ac:dyDescent="0.25">
      <c r="A1093" s="9">
        <f>Gmden!A1092</f>
        <v>41124</v>
      </c>
      <c r="B1093" s="9">
        <f t="shared" si="80"/>
        <v>4</v>
      </c>
      <c r="C1093" s="9">
        <f t="shared" si="81"/>
        <v>0</v>
      </c>
      <c r="D1093" s="7" t="str">
        <f>Gmden!D1092</f>
        <v>Schwertberg</v>
      </c>
      <c r="E1093" s="8">
        <f>Gmden!E1092</f>
        <v>5169</v>
      </c>
      <c r="F1093" s="40">
        <f>Gmden!N1092</f>
        <v>0</v>
      </c>
      <c r="G1093" s="8">
        <f t="shared" si="82"/>
        <v>0</v>
      </c>
      <c r="H1093" s="25">
        <f>ROUND(Anteile!$B$29/'Abs3'!$G$2107*'Abs3'!G1093,0)</f>
        <v>0</v>
      </c>
      <c r="I1093" s="40">
        <f>Gmden!O1092</f>
        <v>0</v>
      </c>
      <c r="J1093" s="8">
        <f t="shared" si="83"/>
        <v>0</v>
      </c>
      <c r="K1093" s="25">
        <f>ROUND(Anteile!$B$30/'Abs3'!$J$2107*'Abs3'!J1093,0)</f>
        <v>0</v>
      </c>
      <c r="L1093" s="8">
        <f>Gmden!M1092</f>
        <v>8456472.0396889113</v>
      </c>
      <c r="M1093" s="8">
        <f ca="1">IF(AND(E1093&gt;10000,Gmden!J1092=500,Gmden!K1092=500),MAX(0,OFFSET('Fk Abs3'!$E$7,'Abs3'!C1093,0)*0.95*E1093-L1093),0)</f>
        <v>0</v>
      </c>
      <c r="N1093" s="25">
        <f ca="1">ROUND(Anteile!$B$31/'Abs3'!$M$2107*'Abs3'!M1093,0)</f>
        <v>0</v>
      </c>
      <c r="O1093" s="27"/>
      <c r="P1093" s="25">
        <f t="shared" ca="1" si="84"/>
        <v>0</v>
      </c>
    </row>
    <row r="1094" spans="1:16" x14ac:dyDescent="0.25">
      <c r="A1094" s="9">
        <f>Gmden!A1093</f>
        <v>41125</v>
      </c>
      <c r="B1094" s="9">
        <f t="shared" si="80"/>
        <v>4</v>
      </c>
      <c r="C1094" s="9">
        <f t="shared" si="81"/>
        <v>0</v>
      </c>
      <c r="D1094" s="7" t="str">
        <f>Gmden!D1093</f>
        <v>Waldhausen im Strudengau</v>
      </c>
      <c r="E1094" s="8">
        <f>Gmden!E1093</f>
        <v>2901</v>
      </c>
      <c r="F1094" s="40">
        <f>Gmden!N1093</f>
        <v>0</v>
      </c>
      <c r="G1094" s="8">
        <f t="shared" si="82"/>
        <v>0</v>
      </c>
      <c r="H1094" s="25">
        <f>ROUND(Anteile!$B$29/'Abs3'!$G$2107*'Abs3'!G1094,0)</f>
        <v>0</v>
      </c>
      <c r="I1094" s="40">
        <f>Gmden!O1093</f>
        <v>0</v>
      </c>
      <c r="J1094" s="8">
        <f t="shared" si="83"/>
        <v>0</v>
      </c>
      <c r="K1094" s="25">
        <f>ROUND(Anteile!$B$30/'Abs3'!$J$2107*'Abs3'!J1094,0)</f>
        <v>0</v>
      </c>
      <c r="L1094" s="8">
        <f>Gmden!M1093</f>
        <v>2687386.063027076</v>
      </c>
      <c r="M1094" s="8">
        <f ca="1">IF(AND(E1094&gt;10000,Gmden!J1093=500,Gmden!K1093=500),MAX(0,OFFSET('Fk Abs3'!$E$7,'Abs3'!C1094,0)*0.95*E1094-L1094),0)</f>
        <v>0</v>
      </c>
      <c r="N1094" s="25">
        <f ca="1">ROUND(Anteile!$B$31/'Abs3'!$M$2107*'Abs3'!M1094,0)</f>
        <v>0</v>
      </c>
      <c r="O1094" s="27"/>
      <c r="P1094" s="25">
        <f t="shared" ca="1" si="84"/>
        <v>0</v>
      </c>
    </row>
    <row r="1095" spans="1:16" x14ac:dyDescent="0.25">
      <c r="A1095" s="9">
        <f>Gmden!A1094</f>
        <v>41126</v>
      </c>
      <c r="B1095" s="9">
        <f t="shared" si="80"/>
        <v>4</v>
      </c>
      <c r="C1095" s="9">
        <f t="shared" si="81"/>
        <v>0</v>
      </c>
      <c r="D1095" s="7" t="str">
        <f>Gmden!D1094</f>
        <v>Windhaag bei Perg</v>
      </c>
      <c r="E1095" s="8">
        <f>Gmden!E1094</f>
        <v>1441</v>
      </c>
      <c r="F1095" s="40">
        <f>Gmden!N1094</f>
        <v>0</v>
      </c>
      <c r="G1095" s="8">
        <f t="shared" si="82"/>
        <v>0</v>
      </c>
      <c r="H1095" s="25">
        <f>ROUND(Anteile!$B$29/'Abs3'!$G$2107*'Abs3'!G1095,0)</f>
        <v>0</v>
      </c>
      <c r="I1095" s="40">
        <f>Gmden!O1094</f>
        <v>0</v>
      </c>
      <c r="J1095" s="8">
        <f t="shared" si="83"/>
        <v>0</v>
      </c>
      <c r="K1095" s="25">
        <f>ROUND(Anteile!$B$30/'Abs3'!$J$2107*'Abs3'!J1095,0)</f>
        <v>0</v>
      </c>
      <c r="L1095" s="8">
        <f>Gmden!M1094</f>
        <v>1285026.3539459296</v>
      </c>
      <c r="M1095" s="8">
        <f ca="1">IF(AND(E1095&gt;10000,Gmden!J1094=500,Gmden!K1094=500),MAX(0,OFFSET('Fk Abs3'!$E$7,'Abs3'!C1095,0)*0.95*E1095-L1095),0)</f>
        <v>0</v>
      </c>
      <c r="N1095" s="25">
        <f ca="1">ROUND(Anteile!$B$31/'Abs3'!$M$2107*'Abs3'!M1095,0)</f>
        <v>0</v>
      </c>
      <c r="O1095" s="27"/>
      <c r="P1095" s="25">
        <f t="shared" ca="1" si="84"/>
        <v>0</v>
      </c>
    </row>
    <row r="1096" spans="1:16" x14ac:dyDescent="0.25">
      <c r="A1096" s="9">
        <f>Gmden!A1095</f>
        <v>41201</v>
      </c>
      <c r="B1096" s="9">
        <f t="shared" ref="B1096:B1159" si="85">INT(A1096/10000)</f>
        <v>4</v>
      </c>
      <c r="C1096" s="9">
        <f t="shared" ref="C1096:C1159" si="86">IF(E1096&lt;=10000,0,IF(E1096&lt;=20000,1,IF(E1096&lt;=50000,2,3)))</f>
        <v>0</v>
      </c>
      <c r="D1096" s="7" t="str">
        <f>Gmden!D1095</f>
        <v>Andrichsfurt</v>
      </c>
      <c r="E1096" s="8">
        <f>Gmden!E1095</f>
        <v>744</v>
      </c>
      <c r="F1096" s="40">
        <f>Gmden!N1095</f>
        <v>0</v>
      </c>
      <c r="G1096" s="8">
        <f t="shared" ref="G1096:G1159" si="87">IF(AND(E1096&gt;$G$5,F1096=1),E1096,0)</f>
        <v>0</v>
      </c>
      <c r="H1096" s="25">
        <f>ROUND(Anteile!$B$29/'Abs3'!$G$2107*'Abs3'!G1096,0)</f>
        <v>0</v>
      </c>
      <c r="I1096" s="40">
        <f>Gmden!O1095</f>
        <v>0</v>
      </c>
      <c r="J1096" s="8">
        <f t="shared" ref="J1096:J1159" si="88">IF(I1096=1,E1096,0)</f>
        <v>0</v>
      </c>
      <c r="K1096" s="25">
        <f>ROUND(Anteile!$B$30/'Abs3'!$J$2107*'Abs3'!J1096,0)</f>
        <v>0</v>
      </c>
      <c r="L1096" s="8">
        <f>Gmden!M1095</f>
        <v>755762.74992862588</v>
      </c>
      <c r="M1096" s="8">
        <f ca="1">IF(AND(E1096&gt;10000,Gmden!J1095=500,Gmden!K1095=500),MAX(0,OFFSET('Fk Abs3'!$E$7,'Abs3'!C1096,0)*0.95*E1096-L1096),0)</f>
        <v>0</v>
      </c>
      <c r="N1096" s="25">
        <f ca="1">ROUND(Anteile!$B$31/'Abs3'!$M$2107*'Abs3'!M1096,0)</f>
        <v>0</v>
      </c>
      <c r="O1096" s="27"/>
      <c r="P1096" s="25">
        <f t="shared" ref="P1096:P1159" ca="1" si="89">H1096+K1096+N1096+O1096</f>
        <v>0</v>
      </c>
    </row>
    <row r="1097" spans="1:16" x14ac:dyDescent="0.25">
      <c r="A1097" s="9">
        <f>Gmden!A1096</f>
        <v>41202</v>
      </c>
      <c r="B1097" s="9">
        <f t="shared" si="85"/>
        <v>4</v>
      </c>
      <c r="C1097" s="9">
        <f t="shared" si="86"/>
        <v>0</v>
      </c>
      <c r="D1097" s="7" t="str">
        <f>Gmden!D1096</f>
        <v>Antiesenhofen</v>
      </c>
      <c r="E1097" s="8">
        <f>Gmden!E1096</f>
        <v>1071</v>
      </c>
      <c r="F1097" s="40">
        <f>Gmden!N1096</f>
        <v>0</v>
      </c>
      <c r="G1097" s="8">
        <f t="shared" si="87"/>
        <v>0</v>
      </c>
      <c r="H1097" s="25">
        <f>ROUND(Anteile!$B$29/'Abs3'!$G$2107*'Abs3'!G1097,0)</f>
        <v>0</v>
      </c>
      <c r="I1097" s="40">
        <f>Gmden!O1096</f>
        <v>0</v>
      </c>
      <c r="J1097" s="8">
        <f t="shared" si="88"/>
        <v>0</v>
      </c>
      <c r="K1097" s="25">
        <f>ROUND(Anteile!$B$30/'Abs3'!$J$2107*'Abs3'!J1097,0)</f>
        <v>0</v>
      </c>
      <c r="L1097" s="8">
        <f>Gmden!M1096</f>
        <v>1155592.566051587</v>
      </c>
      <c r="M1097" s="8">
        <f ca="1">IF(AND(E1097&gt;10000,Gmden!J1096=500,Gmden!K1096=500),MAX(0,OFFSET('Fk Abs3'!$E$7,'Abs3'!C1097,0)*0.95*E1097-L1097),0)</f>
        <v>0</v>
      </c>
      <c r="N1097" s="25">
        <f ca="1">ROUND(Anteile!$B$31/'Abs3'!$M$2107*'Abs3'!M1097,0)</f>
        <v>0</v>
      </c>
      <c r="O1097" s="27"/>
      <c r="P1097" s="25">
        <f t="shared" ca="1" si="89"/>
        <v>0</v>
      </c>
    </row>
    <row r="1098" spans="1:16" x14ac:dyDescent="0.25">
      <c r="A1098" s="9">
        <f>Gmden!A1097</f>
        <v>41203</v>
      </c>
      <c r="B1098" s="9">
        <f t="shared" si="85"/>
        <v>4</v>
      </c>
      <c r="C1098" s="9">
        <f t="shared" si="86"/>
        <v>0</v>
      </c>
      <c r="D1098" s="7" t="str">
        <f>Gmden!D1097</f>
        <v>Aurolzmünster</v>
      </c>
      <c r="E1098" s="8">
        <f>Gmden!E1097</f>
        <v>2872</v>
      </c>
      <c r="F1098" s="40">
        <f>Gmden!N1097</f>
        <v>0</v>
      </c>
      <c r="G1098" s="8">
        <f t="shared" si="87"/>
        <v>0</v>
      </c>
      <c r="H1098" s="25">
        <f>ROUND(Anteile!$B$29/'Abs3'!$G$2107*'Abs3'!G1098,0)</f>
        <v>0</v>
      </c>
      <c r="I1098" s="40">
        <f>Gmden!O1097</f>
        <v>0</v>
      </c>
      <c r="J1098" s="8">
        <f t="shared" si="88"/>
        <v>0</v>
      </c>
      <c r="K1098" s="25">
        <f>ROUND(Anteile!$B$30/'Abs3'!$J$2107*'Abs3'!J1098,0)</f>
        <v>0</v>
      </c>
      <c r="L1098" s="8">
        <f>Gmden!M1097</f>
        <v>3901589.1036353447</v>
      </c>
      <c r="M1098" s="8">
        <f ca="1">IF(AND(E1098&gt;10000,Gmden!J1097=500,Gmden!K1097=500),MAX(0,OFFSET('Fk Abs3'!$E$7,'Abs3'!C1098,0)*0.95*E1098-L1098),0)</f>
        <v>0</v>
      </c>
      <c r="N1098" s="25">
        <f ca="1">ROUND(Anteile!$B$31/'Abs3'!$M$2107*'Abs3'!M1098,0)</f>
        <v>0</v>
      </c>
      <c r="O1098" s="27"/>
      <c r="P1098" s="25">
        <f t="shared" ca="1" si="89"/>
        <v>0</v>
      </c>
    </row>
    <row r="1099" spans="1:16" x14ac:dyDescent="0.25">
      <c r="A1099" s="9">
        <f>Gmden!A1098</f>
        <v>41204</v>
      </c>
      <c r="B1099" s="9">
        <f t="shared" si="85"/>
        <v>4</v>
      </c>
      <c r="C1099" s="9">
        <f t="shared" si="86"/>
        <v>0</v>
      </c>
      <c r="D1099" s="7" t="str">
        <f>Gmden!D1098</f>
        <v>Eberschwang</v>
      </c>
      <c r="E1099" s="8">
        <f>Gmden!E1098</f>
        <v>3348</v>
      </c>
      <c r="F1099" s="40">
        <f>Gmden!N1098</f>
        <v>0</v>
      </c>
      <c r="G1099" s="8">
        <f t="shared" si="87"/>
        <v>0</v>
      </c>
      <c r="H1099" s="25">
        <f>ROUND(Anteile!$B$29/'Abs3'!$G$2107*'Abs3'!G1099,0)</f>
        <v>0</v>
      </c>
      <c r="I1099" s="40">
        <f>Gmden!O1098</f>
        <v>0</v>
      </c>
      <c r="J1099" s="8">
        <f t="shared" si="88"/>
        <v>0</v>
      </c>
      <c r="K1099" s="25">
        <f>ROUND(Anteile!$B$30/'Abs3'!$J$2107*'Abs3'!J1099,0)</f>
        <v>0</v>
      </c>
      <c r="L1099" s="8">
        <f>Gmden!M1098</f>
        <v>3574672.9059890979</v>
      </c>
      <c r="M1099" s="8">
        <f ca="1">IF(AND(E1099&gt;10000,Gmden!J1098=500,Gmden!K1098=500),MAX(0,OFFSET('Fk Abs3'!$E$7,'Abs3'!C1099,0)*0.95*E1099-L1099),0)</f>
        <v>0</v>
      </c>
      <c r="N1099" s="25">
        <f ca="1">ROUND(Anteile!$B$31/'Abs3'!$M$2107*'Abs3'!M1099,0)</f>
        <v>0</v>
      </c>
      <c r="O1099" s="27"/>
      <c r="P1099" s="25">
        <f t="shared" ca="1" si="89"/>
        <v>0</v>
      </c>
    </row>
    <row r="1100" spans="1:16" x14ac:dyDescent="0.25">
      <c r="A1100" s="9">
        <f>Gmden!A1099</f>
        <v>41205</v>
      </c>
      <c r="B1100" s="9">
        <f t="shared" si="85"/>
        <v>4</v>
      </c>
      <c r="C1100" s="9">
        <f t="shared" si="86"/>
        <v>0</v>
      </c>
      <c r="D1100" s="7" t="str">
        <f>Gmden!D1099</f>
        <v>Eitzing</v>
      </c>
      <c r="E1100" s="8">
        <f>Gmden!E1099</f>
        <v>749</v>
      </c>
      <c r="F1100" s="40">
        <f>Gmden!N1099</f>
        <v>0</v>
      </c>
      <c r="G1100" s="8">
        <f t="shared" si="87"/>
        <v>0</v>
      </c>
      <c r="H1100" s="25">
        <f>ROUND(Anteile!$B$29/'Abs3'!$G$2107*'Abs3'!G1100,0)</f>
        <v>0</v>
      </c>
      <c r="I1100" s="40">
        <f>Gmden!O1099</f>
        <v>0</v>
      </c>
      <c r="J1100" s="8">
        <f t="shared" si="88"/>
        <v>0</v>
      </c>
      <c r="K1100" s="25">
        <f>ROUND(Anteile!$B$30/'Abs3'!$J$2107*'Abs3'!J1100,0)</f>
        <v>0</v>
      </c>
      <c r="L1100" s="8">
        <f>Gmden!M1099</f>
        <v>698468.14040241751</v>
      </c>
      <c r="M1100" s="8">
        <f ca="1">IF(AND(E1100&gt;10000,Gmden!J1099=500,Gmden!K1099=500),MAX(0,OFFSET('Fk Abs3'!$E$7,'Abs3'!C1100,0)*0.95*E1100-L1100),0)</f>
        <v>0</v>
      </c>
      <c r="N1100" s="25">
        <f ca="1">ROUND(Anteile!$B$31/'Abs3'!$M$2107*'Abs3'!M1100,0)</f>
        <v>0</v>
      </c>
      <c r="O1100" s="27"/>
      <c r="P1100" s="25">
        <f t="shared" ca="1" si="89"/>
        <v>0</v>
      </c>
    </row>
    <row r="1101" spans="1:16" x14ac:dyDescent="0.25">
      <c r="A1101" s="9">
        <f>Gmden!A1100</f>
        <v>41206</v>
      </c>
      <c r="B1101" s="9">
        <f t="shared" si="85"/>
        <v>4</v>
      </c>
      <c r="C1101" s="9">
        <f t="shared" si="86"/>
        <v>0</v>
      </c>
      <c r="D1101" s="7" t="str">
        <f>Gmden!D1100</f>
        <v>Geiersberg</v>
      </c>
      <c r="E1101" s="8">
        <f>Gmden!E1100</f>
        <v>526</v>
      </c>
      <c r="F1101" s="40">
        <f>Gmden!N1100</f>
        <v>0</v>
      </c>
      <c r="G1101" s="8">
        <f t="shared" si="87"/>
        <v>0</v>
      </c>
      <c r="H1101" s="25">
        <f>ROUND(Anteile!$B$29/'Abs3'!$G$2107*'Abs3'!G1101,0)</f>
        <v>0</v>
      </c>
      <c r="I1101" s="40">
        <f>Gmden!O1100</f>
        <v>0</v>
      </c>
      <c r="J1101" s="8">
        <f t="shared" si="88"/>
        <v>0</v>
      </c>
      <c r="K1101" s="25">
        <f>ROUND(Anteile!$B$30/'Abs3'!$J$2107*'Abs3'!J1101,0)</f>
        <v>0</v>
      </c>
      <c r="L1101" s="8">
        <f>Gmden!M1100</f>
        <v>479119.33492437843</v>
      </c>
      <c r="M1101" s="8">
        <f ca="1">IF(AND(E1101&gt;10000,Gmden!J1100=500,Gmden!K1100=500),MAX(0,OFFSET('Fk Abs3'!$E$7,'Abs3'!C1101,0)*0.95*E1101-L1101),0)</f>
        <v>0</v>
      </c>
      <c r="N1101" s="25">
        <f ca="1">ROUND(Anteile!$B$31/'Abs3'!$M$2107*'Abs3'!M1101,0)</f>
        <v>0</v>
      </c>
      <c r="O1101" s="27"/>
      <c r="P1101" s="25">
        <f t="shared" ca="1" si="89"/>
        <v>0</v>
      </c>
    </row>
    <row r="1102" spans="1:16" x14ac:dyDescent="0.25">
      <c r="A1102" s="9">
        <f>Gmden!A1101</f>
        <v>41207</v>
      </c>
      <c r="B1102" s="9">
        <f t="shared" si="85"/>
        <v>4</v>
      </c>
      <c r="C1102" s="9">
        <f t="shared" si="86"/>
        <v>0</v>
      </c>
      <c r="D1102" s="7" t="str">
        <f>Gmden!D1101</f>
        <v>Geinberg</v>
      </c>
      <c r="E1102" s="8">
        <f>Gmden!E1101</f>
        <v>1408</v>
      </c>
      <c r="F1102" s="40">
        <f>Gmden!N1101</f>
        <v>0</v>
      </c>
      <c r="G1102" s="8">
        <f t="shared" si="87"/>
        <v>0</v>
      </c>
      <c r="H1102" s="25">
        <f>ROUND(Anteile!$B$29/'Abs3'!$G$2107*'Abs3'!G1102,0)</f>
        <v>0</v>
      </c>
      <c r="I1102" s="40">
        <f>Gmden!O1101</f>
        <v>0</v>
      </c>
      <c r="J1102" s="8">
        <f t="shared" si="88"/>
        <v>0</v>
      </c>
      <c r="K1102" s="25">
        <f>ROUND(Anteile!$B$30/'Abs3'!$J$2107*'Abs3'!J1102,0)</f>
        <v>0</v>
      </c>
      <c r="L1102" s="8">
        <f>Gmden!M1101</f>
        <v>1993905.6264738699</v>
      </c>
      <c r="M1102" s="8">
        <f ca="1">IF(AND(E1102&gt;10000,Gmden!J1101=500,Gmden!K1101=500),MAX(0,OFFSET('Fk Abs3'!$E$7,'Abs3'!C1102,0)*0.95*E1102-L1102),0)</f>
        <v>0</v>
      </c>
      <c r="N1102" s="25">
        <f ca="1">ROUND(Anteile!$B$31/'Abs3'!$M$2107*'Abs3'!M1102,0)</f>
        <v>0</v>
      </c>
      <c r="O1102" s="27"/>
      <c r="P1102" s="25">
        <f t="shared" ca="1" si="89"/>
        <v>0</v>
      </c>
    </row>
    <row r="1103" spans="1:16" x14ac:dyDescent="0.25">
      <c r="A1103" s="9">
        <f>Gmden!A1102</f>
        <v>41208</v>
      </c>
      <c r="B1103" s="9">
        <f t="shared" si="85"/>
        <v>4</v>
      </c>
      <c r="C1103" s="9">
        <f t="shared" si="86"/>
        <v>0</v>
      </c>
      <c r="D1103" s="7" t="str">
        <f>Gmden!D1102</f>
        <v>Gurten</v>
      </c>
      <c r="E1103" s="8">
        <f>Gmden!E1102</f>
        <v>1139</v>
      </c>
      <c r="F1103" s="40">
        <f>Gmden!N1102</f>
        <v>0</v>
      </c>
      <c r="G1103" s="8">
        <f t="shared" si="87"/>
        <v>0</v>
      </c>
      <c r="H1103" s="25">
        <f>ROUND(Anteile!$B$29/'Abs3'!$G$2107*'Abs3'!G1103,0)</f>
        <v>0</v>
      </c>
      <c r="I1103" s="40">
        <f>Gmden!O1102</f>
        <v>0</v>
      </c>
      <c r="J1103" s="8">
        <f t="shared" si="88"/>
        <v>0</v>
      </c>
      <c r="K1103" s="25">
        <f>ROUND(Anteile!$B$30/'Abs3'!$J$2107*'Abs3'!J1103,0)</f>
        <v>0</v>
      </c>
      <c r="L1103" s="8">
        <f>Gmden!M1102</f>
        <v>2178952.3395187203</v>
      </c>
      <c r="M1103" s="8">
        <f ca="1">IF(AND(E1103&gt;10000,Gmden!J1102=500,Gmden!K1102=500),MAX(0,OFFSET('Fk Abs3'!$E$7,'Abs3'!C1103,0)*0.95*E1103-L1103),0)</f>
        <v>0</v>
      </c>
      <c r="N1103" s="25">
        <f ca="1">ROUND(Anteile!$B$31/'Abs3'!$M$2107*'Abs3'!M1103,0)</f>
        <v>0</v>
      </c>
      <c r="O1103" s="27"/>
      <c r="P1103" s="25">
        <f t="shared" ca="1" si="89"/>
        <v>0</v>
      </c>
    </row>
    <row r="1104" spans="1:16" x14ac:dyDescent="0.25">
      <c r="A1104" s="9">
        <f>Gmden!A1103</f>
        <v>41209</v>
      </c>
      <c r="B1104" s="9">
        <f t="shared" si="85"/>
        <v>4</v>
      </c>
      <c r="C1104" s="9">
        <f t="shared" si="86"/>
        <v>0</v>
      </c>
      <c r="D1104" s="7" t="str">
        <f>Gmden!D1103</f>
        <v>Hohenzell</v>
      </c>
      <c r="E1104" s="8">
        <f>Gmden!E1103</f>
        <v>2106</v>
      </c>
      <c r="F1104" s="40">
        <f>Gmden!N1103</f>
        <v>0</v>
      </c>
      <c r="G1104" s="8">
        <f t="shared" si="87"/>
        <v>0</v>
      </c>
      <c r="H1104" s="25">
        <f>ROUND(Anteile!$B$29/'Abs3'!$G$2107*'Abs3'!G1104,0)</f>
        <v>0</v>
      </c>
      <c r="I1104" s="40">
        <f>Gmden!O1103</f>
        <v>0</v>
      </c>
      <c r="J1104" s="8">
        <f t="shared" si="88"/>
        <v>0</v>
      </c>
      <c r="K1104" s="25">
        <f>ROUND(Anteile!$B$30/'Abs3'!$J$2107*'Abs3'!J1104,0)</f>
        <v>0</v>
      </c>
      <c r="L1104" s="8">
        <f>Gmden!M1103</f>
        <v>2728959.5185308657</v>
      </c>
      <c r="M1104" s="8">
        <f ca="1">IF(AND(E1104&gt;10000,Gmden!J1103=500,Gmden!K1103=500),MAX(0,OFFSET('Fk Abs3'!$E$7,'Abs3'!C1104,0)*0.95*E1104-L1104),0)</f>
        <v>0</v>
      </c>
      <c r="N1104" s="25">
        <f ca="1">ROUND(Anteile!$B$31/'Abs3'!$M$2107*'Abs3'!M1104,0)</f>
        <v>0</v>
      </c>
      <c r="O1104" s="27"/>
      <c r="P1104" s="25">
        <f t="shared" ca="1" si="89"/>
        <v>0</v>
      </c>
    </row>
    <row r="1105" spans="1:16" x14ac:dyDescent="0.25">
      <c r="A1105" s="9">
        <f>Gmden!A1104</f>
        <v>41210</v>
      </c>
      <c r="B1105" s="9">
        <f t="shared" si="85"/>
        <v>4</v>
      </c>
      <c r="C1105" s="9">
        <f t="shared" si="86"/>
        <v>0</v>
      </c>
      <c r="D1105" s="7" t="str">
        <f>Gmden!D1104</f>
        <v>Kirchdorf am Inn</v>
      </c>
      <c r="E1105" s="8">
        <f>Gmden!E1104</f>
        <v>612</v>
      </c>
      <c r="F1105" s="40">
        <f>Gmden!N1104</f>
        <v>0</v>
      </c>
      <c r="G1105" s="8">
        <f t="shared" si="87"/>
        <v>0</v>
      </c>
      <c r="H1105" s="25">
        <f>ROUND(Anteile!$B$29/'Abs3'!$G$2107*'Abs3'!G1105,0)</f>
        <v>0</v>
      </c>
      <c r="I1105" s="40">
        <f>Gmden!O1104</f>
        <v>0</v>
      </c>
      <c r="J1105" s="8">
        <f t="shared" si="88"/>
        <v>0</v>
      </c>
      <c r="K1105" s="25">
        <f>ROUND(Anteile!$B$30/'Abs3'!$J$2107*'Abs3'!J1105,0)</f>
        <v>0</v>
      </c>
      <c r="L1105" s="8">
        <f>Gmden!M1104</f>
        <v>587995.29843286832</v>
      </c>
      <c r="M1105" s="8">
        <f ca="1">IF(AND(E1105&gt;10000,Gmden!J1104=500,Gmden!K1104=500),MAX(0,OFFSET('Fk Abs3'!$E$7,'Abs3'!C1105,0)*0.95*E1105-L1105),0)</f>
        <v>0</v>
      </c>
      <c r="N1105" s="25">
        <f ca="1">ROUND(Anteile!$B$31/'Abs3'!$M$2107*'Abs3'!M1105,0)</f>
        <v>0</v>
      </c>
      <c r="O1105" s="27"/>
      <c r="P1105" s="25">
        <f t="shared" ca="1" si="89"/>
        <v>0</v>
      </c>
    </row>
    <row r="1106" spans="1:16" x14ac:dyDescent="0.25">
      <c r="A1106" s="9">
        <f>Gmden!A1105</f>
        <v>41211</v>
      </c>
      <c r="B1106" s="9">
        <f t="shared" si="85"/>
        <v>4</v>
      </c>
      <c r="C1106" s="9">
        <f t="shared" si="86"/>
        <v>0</v>
      </c>
      <c r="D1106" s="7" t="str">
        <f>Gmden!D1105</f>
        <v>Kirchheim im Innkreis</v>
      </c>
      <c r="E1106" s="8">
        <f>Gmden!E1105</f>
        <v>722</v>
      </c>
      <c r="F1106" s="40">
        <f>Gmden!N1105</f>
        <v>0</v>
      </c>
      <c r="G1106" s="8">
        <f t="shared" si="87"/>
        <v>0</v>
      </c>
      <c r="H1106" s="25">
        <f>ROUND(Anteile!$B$29/'Abs3'!$G$2107*'Abs3'!G1106,0)</f>
        <v>0</v>
      </c>
      <c r="I1106" s="40">
        <f>Gmden!O1105</f>
        <v>0</v>
      </c>
      <c r="J1106" s="8">
        <f t="shared" si="88"/>
        <v>0</v>
      </c>
      <c r="K1106" s="25">
        <f>ROUND(Anteile!$B$30/'Abs3'!$J$2107*'Abs3'!J1106,0)</f>
        <v>0</v>
      </c>
      <c r="L1106" s="8">
        <f>Gmden!M1105</f>
        <v>725434.58069698431</v>
      </c>
      <c r="M1106" s="8">
        <f ca="1">IF(AND(E1106&gt;10000,Gmden!J1105=500,Gmden!K1105=500),MAX(0,OFFSET('Fk Abs3'!$E$7,'Abs3'!C1106,0)*0.95*E1106-L1106),0)</f>
        <v>0</v>
      </c>
      <c r="N1106" s="25">
        <f ca="1">ROUND(Anteile!$B$31/'Abs3'!$M$2107*'Abs3'!M1106,0)</f>
        <v>0</v>
      </c>
      <c r="O1106" s="27"/>
      <c r="P1106" s="25">
        <f t="shared" ca="1" si="89"/>
        <v>0</v>
      </c>
    </row>
    <row r="1107" spans="1:16" x14ac:dyDescent="0.25">
      <c r="A1107" s="9">
        <f>Gmden!A1106</f>
        <v>41212</v>
      </c>
      <c r="B1107" s="9">
        <f t="shared" si="85"/>
        <v>4</v>
      </c>
      <c r="C1107" s="9">
        <f t="shared" si="86"/>
        <v>0</v>
      </c>
      <c r="D1107" s="7" t="str">
        <f>Gmden!D1106</f>
        <v>Lambrechten</v>
      </c>
      <c r="E1107" s="8">
        <f>Gmden!E1106</f>
        <v>1277</v>
      </c>
      <c r="F1107" s="40">
        <f>Gmden!N1106</f>
        <v>0</v>
      </c>
      <c r="G1107" s="8">
        <f t="shared" si="87"/>
        <v>0</v>
      </c>
      <c r="H1107" s="25">
        <f>ROUND(Anteile!$B$29/'Abs3'!$G$2107*'Abs3'!G1107,0)</f>
        <v>0</v>
      </c>
      <c r="I1107" s="40">
        <f>Gmden!O1106</f>
        <v>0</v>
      </c>
      <c r="J1107" s="8">
        <f t="shared" si="88"/>
        <v>0</v>
      </c>
      <c r="K1107" s="25">
        <f>ROUND(Anteile!$B$30/'Abs3'!$J$2107*'Abs3'!J1107,0)</f>
        <v>0</v>
      </c>
      <c r="L1107" s="8">
        <f>Gmden!M1106</f>
        <v>1341903.2724032947</v>
      </c>
      <c r="M1107" s="8">
        <f ca="1">IF(AND(E1107&gt;10000,Gmden!J1106=500,Gmden!K1106=500),MAX(0,OFFSET('Fk Abs3'!$E$7,'Abs3'!C1107,0)*0.95*E1107-L1107),0)</f>
        <v>0</v>
      </c>
      <c r="N1107" s="25">
        <f ca="1">ROUND(Anteile!$B$31/'Abs3'!$M$2107*'Abs3'!M1107,0)</f>
        <v>0</v>
      </c>
      <c r="O1107" s="27"/>
      <c r="P1107" s="25">
        <f t="shared" ca="1" si="89"/>
        <v>0</v>
      </c>
    </row>
    <row r="1108" spans="1:16" x14ac:dyDescent="0.25">
      <c r="A1108" s="9">
        <f>Gmden!A1107</f>
        <v>41213</v>
      </c>
      <c r="B1108" s="9">
        <f t="shared" si="85"/>
        <v>4</v>
      </c>
      <c r="C1108" s="9">
        <f t="shared" si="86"/>
        <v>0</v>
      </c>
      <c r="D1108" s="7" t="str">
        <f>Gmden!D1107</f>
        <v>Lohnsburg am Kobernaußerwald</v>
      </c>
      <c r="E1108" s="8">
        <f>Gmden!E1107</f>
        <v>2198</v>
      </c>
      <c r="F1108" s="40">
        <f>Gmden!N1107</f>
        <v>0</v>
      </c>
      <c r="G1108" s="8">
        <f t="shared" si="87"/>
        <v>0</v>
      </c>
      <c r="H1108" s="25">
        <f>ROUND(Anteile!$B$29/'Abs3'!$G$2107*'Abs3'!G1108,0)</f>
        <v>0</v>
      </c>
      <c r="I1108" s="40">
        <f>Gmden!O1107</f>
        <v>0</v>
      </c>
      <c r="J1108" s="8">
        <f t="shared" si="88"/>
        <v>0</v>
      </c>
      <c r="K1108" s="25">
        <f>ROUND(Anteile!$B$30/'Abs3'!$J$2107*'Abs3'!J1108,0)</f>
        <v>0</v>
      </c>
      <c r="L1108" s="8">
        <f>Gmden!M1107</f>
        <v>2428294.3811126705</v>
      </c>
      <c r="M1108" s="8">
        <f ca="1">IF(AND(E1108&gt;10000,Gmden!J1107=500,Gmden!K1107=500),MAX(0,OFFSET('Fk Abs3'!$E$7,'Abs3'!C1108,0)*0.95*E1108-L1108),0)</f>
        <v>0</v>
      </c>
      <c r="N1108" s="25">
        <f ca="1">ROUND(Anteile!$B$31/'Abs3'!$M$2107*'Abs3'!M1108,0)</f>
        <v>0</v>
      </c>
      <c r="O1108" s="27"/>
      <c r="P1108" s="25">
        <f t="shared" ca="1" si="89"/>
        <v>0</v>
      </c>
    </row>
    <row r="1109" spans="1:16" x14ac:dyDescent="0.25">
      <c r="A1109" s="9">
        <f>Gmden!A1108</f>
        <v>41214</v>
      </c>
      <c r="B1109" s="9">
        <f t="shared" si="85"/>
        <v>4</v>
      </c>
      <c r="C1109" s="9">
        <f t="shared" si="86"/>
        <v>0</v>
      </c>
      <c r="D1109" s="7" t="str">
        <f>Gmden!D1108</f>
        <v>Mehrnbach</v>
      </c>
      <c r="E1109" s="8">
        <f>Gmden!E1108</f>
        <v>2296</v>
      </c>
      <c r="F1109" s="40">
        <f>Gmden!N1108</f>
        <v>0</v>
      </c>
      <c r="G1109" s="8">
        <f t="shared" si="87"/>
        <v>0</v>
      </c>
      <c r="H1109" s="25">
        <f>ROUND(Anteile!$B$29/'Abs3'!$G$2107*'Abs3'!G1109,0)</f>
        <v>0</v>
      </c>
      <c r="I1109" s="40">
        <f>Gmden!O1108</f>
        <v>0</v>
      </c>
      <c r="J1109" s="8">
        <f t="shared" si="88"/>
        <v>0</v>
      </c>
      <c r="K1109" s="25">
        <f>ROUND(Anteile!$B$30/'Abs3'!$J$2107*'Abs3'!J1109,0)</f>
        <v>0</v>
      </c>
      <c r="L1109" s="8">
        <f>Gmden!M1108</f>
        <v>2541437.1614331231</v>
      </c>
      <c r="M1109" s="8">
        <f ca="1">IF(AND(E1109&gt;10000,Gmden!J1108=500,Gmden!K1108=500),MAX(0,OFFSET('Fk Abs3'!$E$7,'Abs3'!C1109,0)*0.95*E1109-L1109),0)</f>
        <v>0</v>
      </c>
      <c r="N1109" s="25">
        <f ca="1">ROUND(Anteile!$B$31/'Abs3'!$M$2107*'Abs3'!M1109,0)</f>
        <v>0</v>
      </c>
      <c r="O1109" s="27"/>
      <c r="P1109" s="25">
        <f t="shared" ca="1" si="89"/>
        <v>0</v>
      </c>
    </row>
    <row r="1110" spans="1:16" x14ac:dyDescent="0.25">
      <c r="A1110" s="9">
        <f>Gmden!A1109</f>
        <v>41215</v>
      </c>
      <c r="B1110" s="9">
        <f t="shared" si="85"/>
        <v>4</v>
      </c>
      <c r="C1110" s="9">
        <f t="shared" si="86"/>
        <v>0</v>
      </c>
      <c r="D1110" s="7" t="str">
        <f>Gmden!D1109</f>
        <v>Mettmach</v>
      </c>
      <c r="E1110" s="8">
        <f>Gmden!E1109</f>
        <v>2378</v>
      </c>
      <c r="F1110" s="40">
        <f>Gmden!N1109</f>
        <v>0</v>
      </c>
      <c r="G1110" s="8">
        <f t="shared" si="87"/>
        <v>0</v>
      </c>
      <c r="H1110" s="25">
        <f>ROUND(Anteile!$B$29/'Abs3'!$G$2107*'Abs3'!G1110,0)</f>
        <v>0</v>
      </c>
      <c r="I1110" s="40">
        <f>Gmden!O1109</f>
        <v>0</v>
      </c>
      <c r="J1110" s="8">
        <f t="shared" si="88"/>
        <v>0</v>
      </c>
      <c r="K1110" s="25">
        <f>ROUND(Anteile!$B$30/'Abs3'!$J$2107*'Abs3'!J1110,0)</f>
        <v>0</v>
      </c>
      <c r="L1110" s="8">
        <f>Gmden!M1109</f>
        <v>2348682.5714995256</v>
      </c>
      <c r="M1110" s="8">
        <f ca="1">IF(AND(E1110&gt;10000,Gmden!J1109=500,Gmden!K1109=500),MAX(0,OFFSET('Fk Abs3'!$E$7,'Abs3'!C1110,0)*0.95*E1110-L1110),0)</f>
        <v>0</v>
      </c>
      <c r="N1110" s="25">
        <f ca="1">ROUND(Anteile!$B$31/'Abs3'!$M$2107*'Abs3'!M1110,0)</f>
        <v>0</v>
      </c>
      <c r="O1110" s="27"/>
      <c r="P1110" s="25">
        <f t="shared" ca="1" si="89"/>
        <v>0</v>
      </c>
    </row>
    <row r="1111" spans="1:16" x14ac:dyDescent="0.25">
      <c r="A1111" s="9">
        <f>Gmden!A1110</f>
        <v>41216</v>
      </c>
      <c r="B1111" s="9">
        <f t="shared" si="85"/>
        <v>4</v>
      </c>
      <c r="C1111" s="9">
        <f t="shared" si="86"/>
        <v>0</v>
      </c>
      <c r="D1111" s="7" t="str">
        <f>Gmden!D1110</f>
        <v>Mörschwang</v>
      </c>
      <c r="E1111" s="8">
        <f>Gmden!E1110</f>
        <v>324</v>
      </c>
      <c r="F1111" s="40">
        <f>Gmden!N1110</f>
        <v>0</v>
      </c>
      <c r="G1111" s="8">
        <f t="shared" si="87"/>
        <v>0</v>
      </c>
      <c r="H1111" s="25">
        <f>ROUND(Anteile!$B$29/'Abs3'!$G$2107*'Abs3'!G1111,0)</f>
        <v>0</v>
      </c>
      <c r="I1111" s="40">
        <f>Gmden!O1110</f>
        <v>0</v>
      </c>
      <c r="J1111" s="8">
        <f t="shared" si="88"/>
        <v>0</v>
      </c>
      <c r="K1111" s="25">
        <f>ROUND(Anteile!$B$30/'Abs3'!$J$2107*'Abs3'!J1111,0)</f>
        <v>0</v>
      </c>
      <c r="L1111" s="8">
        <f>Gmden!M1110</f>
        <v>320600.24301186146</v>
      </c>
      <c r="M1111" s="8">
        <f ca="1">IF(AND(E1111&gt;10000,Gmden!J1110=500,Gmden!K1110=500),MAX(0,OFFSET('Fk Abs3'!$E$7,'Abs3'!C1111,0)*0.95*E1111-L1111),0)</f>
        <v>0</v>
      </c>
      <c r="N1111" s="25">
        <f ca="1">ROUND(Anteile!$B$31/'Abs3'!$M$2107*'Abs3'!M1111,0)</f>
        <v>0</v>
      </c>
      <c r="O1111" s="27"/>
      <c r="P1111" s="25">
        <f t="shared" ca="1" si="89"/>
        <v>0</v>
      </c>
    </row>
    <row r="1112" spans="1:16" x14ac:dyDescent="0.25">
      <c r="A1112" s="9">
        <f>Gmden!A1111</f>
        <v>41217</v>
      </c>
      <c r="B1112" s="9">
        <f t="shared" si="85"/>
        <v>4</v>
      </c>
      <c r="C1112" s="9">
        <f t="shared" si="86"/>
        <v>0</v>
      </c>
      <c r="D1112" s="7" t="str">
        <f>Gmden!D1111</f>
        <v>Mühlheim am Inn</v>
      </c>
      <c r="E1112" s="8">
        <f>Gmden!E1111</f>
        <v>662</v>
      </c>
      <c r="F1112" s="40">
        <f>Gmden!N1111</f>
        <v>0</v>
      </c>
      <c r="G1112" s="8">
        <f t="shared" si="87"/>
        <v>0</v>
      </c>
      <c r="H1112" s="25">
        <f>ROUND(Anteile!$B$29/'Abs3'!$G$2107*'Abs3'!G1112,0)</f>
        <v>0</v>
      </c>
      <c r="I1112" s="40">
        <f>Gmden!O1111</f>
        <v>0</v>
      </c>
      <c r="J1112" s="8">
        <f t="shared" si="88"/>
        <v>0</v>
      </c>
      <c r="K1112" s="25">
        <f>ROUND(Anteile!$B$30/'Abs3'!$J$2107*'Abs3'!J1112,0)</f>
        <v>0</v>
      </c>
      <c r="L1112" s="8">
        <f>Gmden!M1111</f>
        <v>649541.10750382196</v>
      </c>
      <c r="M1112" s="8">
        <f ca="1">IF(AND(E1112&gt;10000,Gmden!J1111=500,Gmden!K1111=500),MAX(0,OFFSET('Fk Abs3'!$E$7,'Abs3'!C1112,0)*0.95*E1112-L1112),0)</f>
        <v>0</v>
      </c>
      <c r="N1112" s="25">
        <f ca="1">ROUND(Anteile!$B$31/'Abs3'!$M$2107*'Abs3'!M1112,0)</f>
        <v>0</v>
      </c>
      <c r="O1112" s="27"/>
      <c r="P1112" s="25">
        <f t="shared" ca="1" si="89"/>
        <v>0</v>
      </c>
    </row>
    <row r="1113" spans="1:16" x14ac:dyDescent="0.25">
      <c r="A1113" s="9">
        <f>Gmden!A1112</f>
        <v>41218</v>
      </c>
      <c r="B1113" s="9">
        <f t="shared" si="85"/>
        <v>4</v>
      </c>
      <c r="C1113" s="9">
        <f t="shared" si="86"/>
        <v>0</v>
      </c>
      <c r="D1113" s="7" t="str">
        <f>Gmden!D1112</f>
        <v>Neuhofen im Innkreis</v>
      </c>
      <c r="E1113" s="8">
        <f>Gmden!E1112</f>
        <v>2309</v>
      </c>
      <c r="F1113" s="40">
        <f>Gmden!N1112</f>
        <v>0</v>
      </c>
      <c r="G1113" s="8">
        <f t="shared" si="87"/>
        <v>0</v>
      </c>
      <c r="H1113" s="25">
        <f>ROUND(Anteile!$B$29/'Abs3'!$G$2107*'Abs3'!G1113,0)</f>
        <v>0</v>
      </c>
      <c r="I1113" s="40">
        <f>Gmden!O1112</f>
        <v>0</v>
      </c>
      <c r="J1113" s="8">
        <f t="shared" si="88"/>
        <v>0</v>
      </c>
      <c r="K1113" s="25">
        <f>ROUND(Anteile!$B$30/'Abs3'!$J$2107*'Abs3'!J1113,0)</f>
        <v>0</v>
      </c>
      <c r="L1113" s="8">
        <f>Gmden!M1112</f>
        <v>2213195.1582043283</v>
      </c>
      <c r="M1113" s="8">
        <f ca="1">IF(AND(E1113&gt;10000,Gmden!J1112=500,Gmden!K1112=500),MAX(0,OFFSET('Fk Abs3'!$E$7,'Abs3'!C1113,0)*0.95*E1113-L1113),0)</f>
        <v>0</v>
      </c>
      <c r="N1113" s="25">
        <f ca="1">ROUND(Anteile!$B$31/'Abs3'!$M$2107*'Abs3'!M1113,0)</f>
        <v>0</v>
      </c>
      <c r="O1113" s="27"/>
      <c r="P1113" s="25">
        <f t="shared" ca="1" si="89"/>
        <v>0</v>
      </c>
    </row>
    <row r="1114" spans="1:16" x14ac:dyDescent="0.25">
      <c r="A1114" s="9">
        <f>Gmden!A1113</f>
        <v>41219</v>
      </c>
      <c r="B1114" s="9">
        <f t="shared" si="85"/>
        <v>4</v>
      </c>
      <c r="C1114" s="9">
        <f t="shared" si="86"/>
        <v>0</v>
      </c>
      <c r="D1114" s="7" t="str">
        <f>Gmden!D1113</f>
        <v>Obernberg am Inn</v>
      </c>
      <c r="E1114" s="8">
        <f>Gmden!E1113</f>
        <v>1519</v>
      </c>
      <c r="F1114" s="40">
        <f>Gmden!N1113</f>
        <v>0</v>
      </c>
      <c r="G1114" s="8">
        <f t="shared" si="87"/>
        <v>0</v>
      </c>
      <c r="H1114" s="25">
        <f>ROUND(Anteile!$B$29/'Abs3'!$G$2107*'Abs3'!G1114,0)</f>
        <v>0</v>
      </c>
      <c r="I1114" s="40">
        <f>Gmden!O1113</f>
        <v>0</v>
      </c>
      <c r="J1114" s="8">
        <f t="shared" si="88"/>
        <v>0</v>
      </c>
      <c r="K1114" s="25">
        <f>ROUND(Anteile!$B$30/'Abs3'!$J$2107*'Abs3'!J1114,0)</f>
        <v>0</v>
      </c>
      <c r="L1114" s="8">
        <f>Gmden!M1113</f>
        <v>1510634.7746313368</v>
      </c>
      <c r="M1114" s="8">
        <f ca="1">IF(AND(E1114&gt;10000,Gmden!J1113=500,Gmden!K1113=500),MAX(0,OFFSET('Fk Abs3'!$E$7,'Abs3'!C1114,0)*0.95*E1114-L1114),0)</f>
        <v>0</v>
      </c>
      <c r="N1114" s="25">
        <f ca="1">ROUND(Anteile!$B$31/'Abs3'!$M$2107*'Abs3'!M1114,0)</f>
        <v>0</v>
      </c>
      <c r="O1114" s="27"/>
      <c r="P1114" s="25">
        <f t="shared" ca="1" si="89"/>
        <v>0</v>
      </c>
    </row>
    <row r="1115" spans="1:16" x14ac:dyDescent="0.25">
      <c r="A1115" s="9">
        <f>Gmden!A1114</f>
        <v>41220</v>
      </c>
      <c r="B1115" s="9">
        <f t="shared" si="85"/>
        <v>4</v>
      </c>
      <c r="C1115" s="9">
        <f t="shared" si="86"/>
        <v>0</v>
      </c>
      <c r="D1115" s="7" t="str">
        <f>Gmden!D1114</f>
        <v>Ort im Innkreis</v>
      </c>
      <c r="E1115" s="8">
        <f>Gmden!E1114</f>
        <v>1230</v>
      </c>
      <c r="F1115" s="40">
        <f>Gmden!N1114</f>
        <v>0</v>
      </c>
      <c r="G1115" s="8">
        <f t="shared" si="87"/>
        <v>0</v>
      </c>
      <c r="H1115" s="25">
        <f>ROUND(Anteile!$B$29/'Abs3'!$G$2107*'Abs3'!G1115,0)</f>
        <v>0</v>
      </c>
      <c r="I1115" s="40">
        <f>Gmden!O1114</f>
        <v>0</v>
      </c>
      <c r="J1115" s="8">
        <f t="shared" si="88"/>
        <v>0</v>
      </c>
      <c r="K1115" s="25">
        <f>ROUND(Anteile!$B$30/'Abs3'!$J$2107*'Abs3'!J1115,0)</f>
        <v>0</v>
      </c>
      <c r="L1115" s="8">
        <f>Gmden!M1114</f>
        <v>1533207.5008483492</v>
      </c>
      <c r="M1115" s="8">
        <f ca="1">IF(AND(E1115&gt;10000,Gmden!J1114=500,Gmden!K1114=500),MAX(0,OFFSET('Fk Abs3'!$E$7,'Abs3'!C1115,0)*0.95*E1115-L1115),0)</f>
        <v>0</v>
      </c>
      <c r="N1115" s="25">
        <f ca="1">ROUND(Anteile!$B$31/'Abs3'!$M$2107*'Abs3'!M1115,0)</f>
        <v>0</v>
      </c>
      <c r="O1115" s="27"/>
      <c r="P1115" s="25">
        <f t="shared" ca="1" si="89"/>
        <v>0</v>
      </c>
    </row>
    <row r="1116" spans="1:16" x14ac:dyDescent="0.25">
      <c r="A1116" s="9">
        <f>Gmden!A1115</f>
        <v>41221</v>
      </c>
      <c r="B1116" s="9">
        <f t="shared" si="85"/>
        <v>4</v>
      </c>
      <c r="C1116" s="9">
        <f t="shared" si="86"/>
        <v>0</v>
      </c>
      <c r="D1116" s="7" t="str">
        <f>Gmden!D1115</f>
        <v>Pattigham</v>
      </c>
      <c r="E1116" s="8">
        <f>Gmden!E1115</f>
        <v>871</v>
      </c>
      <c r="F1116" s="40">
        <f>Gmden!N1115</f>
        <v>0</v>
      </c>
      <c r="G1116" s="8">
        <f t="shared" si="87"/>
        <v>0</v>
      </c>
      <c r="H1116" s="25">
        <f>ROUND(Anteile!$B$29/'Abs3'!$G$2107*'Abs3'!G1116,0)</f>
        <v>0</v>
      </c>
      <c r="I1116" s="40">
        <f>Gmden!O1115</f>
        <v>0</v>
      </c>
      <c r="J1116" s="8">
        <f t="shared" si="88"/>
        <v>0</v>
      </c>
      <c r="K1116" s="25">
        <f>ROUND(Anteile!$B$30/'Abs3'!$J$2107*'Abs3'!J1116,0)</f>
        <v>0</v>
      </c>
      <c r="L1116" s="8">
        <f>Gmden!M1115</f>
        <v>783057.82985736628</v>
      </c>
      <c r="M1116" s="8">
        <f ca="1">IF(AND(E1116&gt;10000,Gmden!J1115=500,Gmden!K1115=500),MAX(0,OFFSET('Fk Abs3'!$E$7,'Abs3'!C1116,0)*0.95*E1116-L1116),0)</f>
        <v>0</v>
      </c>
      <c r="N1116" s="25">
        <f ca="1">ROUND(Anteile!$B$31/'Abs3'!$M$2107*'Abs3'!M1116,0)</f>
        <v>0</v>
      </c>
      <c r="O1116" s="27"/>
      <c r="P1116" s="25">
        <f t="shared" ca="1" si="89"/>
        <v>0</v>
      </c>
    </row>
    <row r="1117" spans="1:16" x14ac:dyDescent="0.25">
      <c r="A1117" s="9">
        <f>Gmden!A1116</f>
        <v>41222</v>
      </c>
      <c r="B1117" s="9">
        <f t="shared" si="85"/>
        <v>4</v>
      </c>
      <c r="C1117" s="9">
        <f t="shared" si="86"/>
        <v>0</v>
      </c>
      <c r="D1117" s="7" t="str">
        <f>Gmden!D1116</f>
        <v>Peterskirchen</v>
      </c>
      <c r="E1117" s="8">
        <f>Gmden!E1116</f>
        <v>653</v>
      </c>
      <c r="F1117" s="40">
        <f>Gmden!N1116</f>
        <v>0</v>
      </c>
      <c r="G1117" s="8">
        <f t="shared" si="87"/>
        <v>0</v>
      </c>
      <c r="H1117" s="25">
        <f>ROUND(Anteile!$B$29/'Abs3'!$G$2107*'Abs3'!G1117,0)</f>
        <v>0</v>
      </c>
      <c r="I1117" s="40">
        <f>Gmden!O1116</f>
        <v>0</v>
      </c>
      <c r="J1117" s="8">
        <f t="shared" si="88"/>
        <v>0</v>
      </c>
      <c r="K1117" s="25">
        <f>ROUND(Anteile!$B$30/'Abs3'!$J$2107*'Abs3'!J1117,0)</f>
        <v>0</v>
      </c>
      <c r="L1117" s="8">
        <f>Gmden!M1116</f>
        <v>605522.20182696613</v>
      </c>
      <c r="M1117" s="8">
        <f ca="1">IF(AND(E1117&gt;10000,Gmden!J1116=500,Gmden!K1116=500),MAX(0,OFFSET('Fk Abs3'!$E$7,'Abs3'!C1117,0)*0.95*E1117-L1117),0)</f>
        <v>0</v>
      </c>
      <c r="N1117" s="25">
        <f ca="1">ROUND(Anteile!$B$31/'Abs3'!$M$2107*'Abs3'!M1117,0)</f>
        <v>0</v>
      </c>
      <c r="O1117" s="27"/>
      <c r="P1117" s="25">
        <f t="shared" ca="1" si="89"/>
        <v>0</v>
      </c>
    </row>
    <row r="1118" spans="1:16" x14ac:dyDescent="0.25">
      <c r="A1118" s="9">
        <f>Gmden!A1117</f>
        <v>41223</v>
      </c>
      <c r="B1118" s="9">
        <f t="shared" si="85"/>
        <v>4</v>
      </c>
      <c r="C1118" s="9">
        <f t="shared" si="86"/>
        <v>0</v>
      </c>
      <c r="D1118" s="7" t="str">
        <f>Gmden!D1117</f>
        <v>Pramet</v>
      </c>
      <c r="E1118" s="8">
        <f>Gmden!E1117</f>
        <v>995</v>
      </c>
      <c r="F1118" s="40">
        <f>Gmden!N1117</f>
        <v>0</v>
      </c>
      <c r="G1118" s="8">
        <f t="shared" si="87"/>
        <v>0</v>
      </c>
      <c r="H1118" s="25">
        <f>ROUND(Anteile!$B$29/'Abs3'!$G$2107*'Abs3'!G1118,0)</f>
        <v>0</v>
      </c>
      <c r="I1118" s="40">
        <f>Gmden!O1117</f>
        <v>0</v>
      </c>
      <c r="J1118" s="8">
        <f t="shared" si="88"/>
        <v>0</v>
      </c>
      <c r="K1118" s="25">
        <f>ROUND(Anteile!$B$30/'Abs3'!$J$2107*'Abs3'!J1118,0)</f>
        <v>0</v>
      </c>
      <c r="L1118" s="8">
        <f>Gmden!M1117</f>
        <v>1091047.1519960584</v>
      </c>
      <c r="M1118" s="8">
        <f ca="1">IF(AND(E1118&gt;10000,Gmden!J1117=500,Gmden!K1117=500),MAX(0,OFFSET('Fk Abs3'!$E$7,'Abs3'!C1118,0)*0.95*E1118-L1118),0)</f>
        <v>0</v>
      </c>
      <c r="N1118" s="25">
        <f ca="1">ROUND(Anteile!$B$31/'Abs3'!$M$2107*'Abs3'!M1118,0)</f>
        <v>0</v>
      </c>
      <c r="O1118" s="27"/>
      <c r="P1118" s="25">
        <f t="shared" ca="1" si="89"/>
        <v>0</v>
      </c>
    </row>
    <row r="1119" spans="1:16" x14ac:dyDescent="0.25">
      <c r="A1119" s="9">
        <f>Gmden!A1118</f>
        <v>41224</v>
      </c>
      <c r="B1119" s="9">
        <f t="shared" si="85"/>
        <v>4</v>
      </c>
      <c r="C1119" s="9">
        <f t="shared" si="86"/>
        <v>0</v>
      </c>
      <c r="D1119" s="7" t="str">
        <f>Gmden!D1118</f>
        <v>Reichersberg</v>
      </c>
      <c r="E1119" s="8">
        <f>Gmden!E1118</f>
        <v>1521</v>
      </c>
      <c r="F1119" s="40">
        <f>Gmden!N1118</f>
        <v>0</v>
      </c>
      <c r="G1119" s="8">
        <f t="shared" si="87"/>
        <v>0</v>
      </c>
      <c r="H1119" s="25">
        <f>ROUND(Anteile!$B$29/'Abs3'!$G$2107*'Abs3'!G1119,0)</f>
        <v>0</v>
      </c>
      <c r="I1119" s="40">
        <f>Gmden!O1118</f>
        <v>0</v>
      </c>
      <c r="J1119" s="8">
        <f t="shared" si="88"/>
        <v>0</v>
      </c>
      <c r="K1119" s="25">
        <f>ROUND(Anteile!$B$30/'Abs3'!$J$2107*'Abs3'!J1119,0)</f>
        <v>0</v>
      </c>
      <c r="L1119" s="8">
        <f>Gmden!M1118</f>
        <v>3500960.5074851653</v>
      </c>
      <c r="M1119" s="8">
        <f ca="1">IF(AND(E1119&gt;10000,Gmden!J1118=500,Gmden!K1118=500),MAX(0,OFFSET('Fk Abs3'!$E$7,'Abs3'!C1119,0)*0.95*E1119-L1119),0)</f>
        <v>0</v>
      </c>
      <c r="N1119" s="25">
        <f ca="1">ROUND(Anteile!$B$31/'Abs3'!$M$2107*'Abs3'!M1119,0)</f>
        <v>0</v>
      </c>
      <c r="O1119" s="27"/>
      <c r="P1119" s="25">
        <f t="shared" ca="1" si="89"/>
        <v>0</v>
      </c>
    </row>
    <row r="1120" spans="1:16" x14ac:dyDescent="0.25">
      <c r="A1120" s="9">
        <f>Gmden!A1119</f>
        <v>41225</v>
      </c>
      <c r="B1120" s="9">
        <f t="shared" si="85"/>
        <v>4</v>
      </c>
      <c r="C1120" s="9">
        <f t="shared" si="86"/>
        <v>1</v>
      </c>
      <c r="D1120" s="7" t="str">
        <f>Gmden!D1119</f>
        <v>Ried im Innkreis</v>
      </c>
      <c r="E1120" s="8">
        <f>Gmden!E1119</f>
        <v>11408</v>
      </c>
      <c r="F1120" s="40">
        <f>Gmden!N1119</f>
        <v>0</v>
      </c>
      <c r="G1120" s="8">
        <f t="shared" si="87"/>
        <v>0</v>
      </c>
      <c r="H1120" s="25">
        <f>ROUND(Anteile!$B$29/'Abs3'!$G$2107*'Abs3'!G1120,0)</f>
        <v>0</v>
      </c>
      <c r="I1120" s="40">
        <f>Gmden!O1119</f>
        <v>0</v>
      </c>
      <c r="J1120" s="8">
        <f t="shared" si="88"/>
        <v>0</v>
      </c>
      <c r="K1120" s="25">
        <f>ROUND(Anteile!$B$30/'Abs3'!$J$2107*'Abs3'!J1120,0)</f>
        <v>0</v>
      </c>
      <c r="L1120" s="8">
        <f>Gmden!M1119</f>
        <v>20491782.045258451</v>
      </c>
      <c r="M1120" s="8">
        <f ca="1">IF(AND(E1120&gt;10000,Gmden!J1119=500,Gmden!K1119=500),MAX(0,OFFSET('Fk Abs3'!$E$7,'Abs3'!C1120,0)*0.95*E1120-L1120),0)</f>
        <v>0</v>
      </c>
      <c r="N1120" s="25">
        <f ca="1">ROUND(Anteile!$B$31/'Abs3'!$M$2107*'Abs3'!M1120,0)</f>
        <v>0</v>
      </c>
      <c r="O1120" s="27"/>
      <c r="P1120" s="25">
        <f t="shared" ca="1" si="89"/>
        <v>0</v>
      </c>
    </row>
    <row r="1121" spans="1:16" x14ac:dyDescent="0.25">
      <c r="A1121" s="9">
        <f>Gmden!A1120</f>
        <v>41226</v>
      </c>
      <c r="B1121" s="9">
        <f t="shared" si="85"/>
        <v>4</v>
      </c>
      <c r="C1121" s="9">
        <f t="shared" si="86"/>
        <v>0</v>
      </c>
      <c r="D1121" s="7" t="str">
        <f>Gmden!D1120</f>
        <v>St. Georgen bei Obernberg am Inn</v>
      </c>
      <c r="E1121" s="8">
        <f>Gmden!E1120</f>
        <v>554</v>
      </c>
      <c r="F1121" s="40">
        <f>Gmden!N1120</f>
        <v>0</v>
      </c>
      <c r="G1121" s="8">
        <f t="shared" si="87"/>
        <v>0</v>
      </c>
      <c r="H1121" s="25">
        <f>ROUND(Anteile!$B$29/'Abs3'!$G$2107*'Abs3'!G1121,0)</f>
        <v>0</v>
      </c>
      <c r="I1121" s="40">
        <f>Gmden!O1120</f>
        <v>0</v>
      </c>
      <c r="J1121" s="8">
        <f t="shared" si="88"/>
        <v>0</v>
      </c>
      <c r="K1121" s="25">
        <f>ROUND(Anteile!$B$30/'Abs3'!$J$2107*'Abs3'!J1121,0)</f>
        <v>0</v>
      </c>
      <c r="L1121" s="8">
        <f>Gmden!M1120</f>
        <v>546005.41417996818</v>
      </c>
      <c r="M1121" s="8">
        <f ca="1">IF(AND(E1121&gt;10000,Gmden!J1120=500,Gmden!K1120=500),MAX(0,OFFSET('Fk Abs3'!$E$7,'Abs3'!C1121,0)*0.95*E1121-L1121),0)</f>
        <v>0</v>
      </c>
      <c r="N1121" s="25">
        <f ca="1">ROUND(Anteile!$B$31/'Abs3'!$M$2107*'Abs3'!M1121,0)</f>
        <v>0</v>
      </c>
      <c r="O1121" s="27"/>
      <c r="P1121" s="25">
        <f t="shared" ca="1" si="89"/>
        <v>0</v>
      </c>
    </row>
    <row r="1122" spans="1:16" x14ac:dyDescent="0.25">
      <c r="A1122" s="9">
        <f>Gmden!A1121</f>
        <v>41227</v>
      </c>
      <c r="B1122" s="9">
        <f t="shared" si="85"/>
        <v>4</v>
      </c>
      <c r="C1122" s="9">
        <f t="shared" si="86"/>
        <v>0</v>
      </c>
      <c r="D1122" s="7" t="str">
        <f>Gmden!D1121</f>
        <v>St. Marienkirchen am Hausruck</v>
      </c>
      <c r="E1122" s="8">
        <f>Gmden!E1121</f>
        <v>838</v>
      </c>
      <c r="F1122" s="40">
        <f>Gmden!N1121</f>
        <v>0</v>
      </c>
      <c r="G1122" s="8">
        <f t="shared" si="87"/>
        <v>0</v>
      </c>
      <c r="H1122" s="25">
        <f>ROUND(Anteile!$B$29/'Abs3'!$G$2107*'Abs3'!G1122,0)</f>
        <v>0</v>
      </c>
      <c r="I1122" s="40">
        <f>Gmden!O1121</f>
        <v>0</v>
      </c>
      <c r="J1122" s="8">
        <f t="shared" si="88"/>
        <v>0</v>
      </c>
      <c r="K1122" s="25">
        <f>ROUND(Anteile!$B$30/'Abs3'!$J$2107*'Abs3'!J1122,0)</f>
        <v>0</v>
      </c>
      <c r="L1122" s="8">
        <f>Gmden!M1121</f>
        <v>790473.10560915212</v>
      </c>
      <c r="M1122" s="8">
        <f ca="1">IF(AND(E1122&gt;10000,Gmden!J1121=500,Gmden!K1121=500),MAX(0,OFFSET('Fk Abs3'!$E$7,'Abs3'!C1122,0)*0.95*E1122-L1122),0)</f>
        <v>0</v>
      </c>
      <c r="N1122" s="25">
        <f ca="1">ROUND(Anteile!$B$31/'Abs3'!$M$2107*'Abs3'!M1122,0)</f>
        <v>0</v>
      </c>
      <c r="O1122" s="27"/>
      <c r="P1122" s="25">
        <f t="shared" ca="1" si="89"/>
        <v>0</v>
      </c>
    </row>
    <row r="1123" spans="1:16" x14ac:dyDescent="0.25">
      <c r="A1123" s="9">
        <f>Gmden!A1122</f>
        <v>41228</v>
      </c>
      <c r="B1123" s="9">
        <f t="shared" si="85"/>
        <v>4</v>
      </c>
      <c r="C1123" s="9">
        <f t="shared" si="86"/>
        <v>0</v>
      </c>
      <c r="D1123" s="7" t="str">
        <f>Gmden!D1122</f>
        <v>St. Martin im Innkreis</v>
      </c>
      <c r="E1123" s="8">
        <f>Gmden!E1122</f>
        <v>1903</v>
      </c>
      <c r="F1123" s="40">
        <f>Gmden!N1122</f>
        <v>0</v>
      </c>
      <c r="G1123" s="8">
        <f t="shared" si="87"/>
        <v>0</v>
      </c>
      <c r="H1123" s="25">
        <f>ROUND(Anteile!$B$29/'Abs3'!$G$2107*'Abs3'!G1123,0)</f>
        <v>0</v>
      </c>
      <c r="I1123" s="40">
        <f>Gmden!O1122</f>
        <v>0</v>
      </c>
      <c r="J1123" s="8">
        <f t="shared" si="88"/>
        <v>0</v>
      </c>
      <c r="K1123" s="25">
        <f>ROUND(Anteile!$B$30/'Abs3'!$J$2107*'Abs3'!J1123,0)</f>
        <v>0</v>
      </c>
      <c r="L1123" s="8">
        <f>Gmden!M1122</f>
        <v>3426941.0449546343</v>
      </c>
      <c r="M1123" s="8">
        <f ca="1">IF(AND(E1123&gt;10000,Gmden!J1122=500,Gmden!K1122=500),MAX(0,OFFSET('Fk Abs3'!$E$7,'Abs3'!C1123,0)*0.95*E1123-L1123),0)</f>
        <v>0</v>
      </c>
      <c r="N1123" s="25">
        <f ca="1">ROUND(Anteile!$B$31/'Abs3'!$M$2107*'Abs3'!M1123,0)</f>
        <v>0</v>
      </c>
      <c r="O1123" s="27"/>
      <c r="P1123" s="25">
        <f t="shared" ca="1" si="89"/>
        <v>0</v>
      </c>
    </row>
    <row r="1124" spans="1:16" x14ac:dyDescent="0.25">
      <c r="A1124" s="9">
        <f>Gmden!A1123</f>
        <v>41229</v>
      </c>
      <c r="B1124" s="9">
        <f t="shared" si="85"/>
        <v>4</v>
      </c>
      <c r="C1124" s="9">
        <f t="shared" si="86"/>
        <v>0</v>
      </c>
      <c r="D1124" s="7" t="str">
        <f>Gmden!D1123</f>
        <v>Schildorn</v>
      </c>
      <c r="E1124" s="8">
        <f>Gmden!E1123</f>
        <v>1172</v>
      </c>
      <c r="F1124" s="40">
        <f>Gmden!N1123</f>
        <v>0</v>
      </c>
      <c r="G1124" s="8">
        <f t="shared" si="87"/>
        <v>0</v>
      </c>
      <c r="H1124" s="25">
        <f>ROUND(Anteile!$B$29/'Abs3'!$G$2107*'Abs3'!G1124,0)</f>
        <v>0</v>
      </c>
      <c r="I1124" s="40">
        <f>Gmden!O1123</f>
        <v>0</v>
      </c>
      <c r="J1124" s="8">
        <f t="shared" si="88"/>
        <v>0</v>
      </c>
      <c r="K1124" s="25">
        <f>ROUND(Anteile!$B$30/'Abs3'!$J$2107*'Abs3'!J1124,0)</f>
        <v>0</v>
      </c>
      <c r="L1124" s="8">
        <f>Gmden!M1123</f>
        <v>1089313.5967848767</v>
      </c>
      <c r="M1124" s="8">
        <f ca="1">IF(AND(E1124&gt;10000,Gmden!J1123=500,Gmden!K1123=500),MAX(0,OFFSET('Fk Abs3'!$E$7,'Abs3'!C1124,0)*0.95*E1124-L1124),0)</f>
        <v>0</v>
      </c>
      <c r="N1124" s="25">
        <f ca="1">ROUND(Anteile!$B$31/'Abs3'!$M$2107*'Abs3'!M1124,0)</f>
        <v>0</v>
      </c>
      <c r="O1124" s="27"/>
      <c r="P1124" s="25">
        <f t="shared" ca="1" si="89"/>
        <v>0</v>
      </c>
    </row>
    <row r="1125" spans="1:16" x14ac:dyDescent="0.25">
      <c r="A1125" s="9">
        <f>Gmden!A1124</f>
        <v>41230</v>
      </c>
      <c r="B1125" s="9">
        <f t="shared" si="85"/>
        <v>4</v>
      </c>
      <c r="C1125" s="9">
        <f t="shared" si="86"/>
        <v>0</v>
      </c>
      <c r="D1125" s="7" t="str">
        <f>Gmden!D1124</f>
        <v>Senftenbach</v>
      </c>
      <c r="E1125" s="8">
        <f>Gmden!E1124</f>
        <v>759</v>
      </c>
      <c r="F1125" s="40">
        <f>Gmden!N1124</f>
        <v>0</v>
      </c>
      <c r="G1125" s="8">
        <f t="shared" si="87"/>
        <v>0</v>
      </c>
      <c r="H1125" s="25">
        <f>ROUND(Anteile!$B$29/'Abs3'!$G$2107*'Abs3'!G1125,0)</f>
        <v>0</v>
      </c>
      <c r="I1125" s="40">
        <f>Gmden!O1124</f>
        <v>0</v>
      </c>
      <c r="J1125" s="8">
        <f t="shared" si="88"/>
        <v>0</v>
      </c>
      <c r="K1125" s="25">
        <f>ROUND(Anteile!$B$30/'Abs3'!$J$2107*'Abs3'!J1125,0)</f>
        <v>0</v>
      </c>
      <c r="L1125" s="8">
        <f>Gmden!M1124</f>
        <v>784780.78998068976</v>
      </c>
      <c r="M1125" s="8">
        <f ca="1">IF(AND(E1125&gt;10000,Gmden!J1124=500,Gmden!K1124=500),MAX(0,OFFSET('Fk Abs3'!$E$7,'Abs3'!C1125,0)*0.95*E1125-L1125),0)</f>
        <v>0</v>
      </c>
      <c r="N1125" s="25">
        <f ca="1">ROUND(Anteile!$B$31/'Abs3'!$M$2107*'Abs3'!M1125,0)</f>
        <v>0</v>
      </c>
      <c r="O1125" s="27"/>
      <c r="P1125" s="25">
        <f t="shared" ca="1" si="89"/>
        <v>0</v>
      </c>
    </row>
    <row r="1126" spans="1:16" x14ac:dyDescent="0.25">
      <c r="A1126" s="9">
        <f>Gmden!A1125</f>
        <v>41231</v>
      </c>
      <c r="B1126" s="9">
        <f t="shared" si="85"/>
        <v>4</v>
      </c>
      <c r="C1126" s="9">
        <f t="shared" si="86"/>
        <v>0</v>
      </c>
      <c r="D1126" s="7" t="str">
        <f>Gmden!D1125</f>
        <v>Taiskirchen im Innkreis</v>
      </c>
      <c r="E1126" s="8">
        <f>Gmden!E1125</f>
        <v>2416</v>
      </c>
      <c r="F1126" s="40">
        <f>Gmden!N1125</f>
        <v>0</v>
      </c>
      <c r="G1126" s="8">
        <f t="shared" si="87"/>
        <v>0</v>
      </c>
      <c r="H1126" s="25">
        <f>ROUND(Anteile!$B$29/'Abs3'!$G$2107*'Abs3'!G1126,0)</f>
        <v>0</v>
      </c>
      <c r="I1126" s="40">
        <f>Gmden!O1125</f>
        <v>0</v>
      </c>
      <c r="J1126" s="8">
        <f t="shared" si="88"/>
        <v>0</v>
      </c>
      <c r="K1126" s="25">
        <f>ROUND(Anteile!$B$30/'Abs3'!$J$2107*'Abs3'!J1126,0)</f>
        <v>0</v>
      </c>
      <c r="L1126" s="8">
        <f>Gmden!M1125</f>
        <v>2344171.9322293075</v>
      </c>
      <c r="M1126" s="8">
        <f ca="1">IF(AND(E1126&gt;10000,Gmden!J1125=500,Gmden!K1125=500),MAX(0,OFFSET('Fk Abs3'!$E$7,'Abs3'!C1126,0)*0.95*E1126-L1126),0)</f>
        <v>0</v>
      </c>
      <c r="N1126" s="25">
        <f ca="1">ROUND(Anteile!$B$31/'Abs3'!$M$2107*'Abs3'!M1126,0)</f>
        <v>0</v>
      </c>
      <c r="O1126" s="27"/>
      <c r="P1126" s="25">
        <f t="shared" ca="1" si="89"/>
        <v>0</v>
      </c>
    </row>
    <row r="1127" spans="1:16" x14ac:dyDescent="0.25">
      <c r="A1127" s="9">
        <f>Gmden!A1126</f>
        <v>41232</v>
      </c>
      <c r="B1127" s="9">
        <f t="shared" si="85"/>
        <v>4</v>
      </c>
      <c r="C1127" s="9">
        <f t="shared" si="86"/>
        <v>0</v>
      </c>
      <c r="D1127" s="7" t="str">
        <f>Gmden!D1126</f>
        <v>Tumeltsham</v>
      </c>
      <c r="E1127" s="8">
        <f>Gmden!E1126</f>
        <v>1547</v>
      </c>
      <c r="F1127" s="40">
        <f>Gmden!N1126</f>
        <v>0</v>
      </c>
      <c r="G1127" s="8">
        <f t="shared" si="87"/>
        <v>0</v>
      </c>
      <c r="H1127" s="25">
        <f>ROUND(Anteile!$B$29/'Abs3'!$G$2107*'Abs3'!G1127,0)</f>
        <v>0</v>
      </c>
      <c r="I1127" s="40">
        <f>Gmden!O1126</f>
        <v>0</v>
      </c>
      <c r="J1127" s="8">
        <f t="shared" si="88"/>
        <v>0</v>
      </c>
      <c r="K1127" s="25">
        <f>ROUND(Anteile!$B$30/'Abs3'!$J$2107*'Abs3'!J1127,0)</f>
        <v>0</v>
      </c>
      <c r="L1127" s="8">
        <f>Gmden!M1126</f>
        <v>2277298.2268793844</v>
      </c>
      <c r="M1127" s="8">
        <f ca="1">IF(AND(E1127&gt;10000,Gmden!J1126=500,Gmden!K1126=500),MAX(0,OFFSET('Fk Abs3'!$E$7,'Abs3'!C1127,0)*0.95*E1127-L1127),0)</f>
        <v>0</v>
      </c>
      <c r="N1127" s="25">
        <f ca="1">ROUND(Anteile!$B$31/'Abs3'!$M$2107*'Abs3'!M1127,0)</f>
        <v>0</v>
      </c>
      <c r="O1127" s="27"/>
      <c r="P1127" s="25">
        <f t="shared" ca="1" si="89"/>
        <v>0</v>
      </c>
    </row>
    <row r="1128" spans="1:16" x14ac:dyDescent="0.25">
      <c r="A1128" s="9">
        <f>Gmden!A1127</f>
        <v>41233</v>
      </c>
      <c r="B1128" s="9">
        <f t="shared" si="85"/>
        <v>4</v>
      </c>
      <c r="C1128" s="9">
        <f t="shared" si="86"/>
        <v>0</v>
      </c>
      <c r="D1128" s="7" t="str">
        <f>Gmden!D1127</f>
        <v>Utzenaich</v>
      </c>
      <c r="E1128" s="8">
        <f>Gmden!E1127</f>
        <v>1546</v>
      </c>
      <c r="F1128" s="40">
        <f>Gmden!N1127</f>
        <v>0</v>
      </c>
      <c r="G1128" s="8">
        <f t="shared" si="87"/>
        <v>0</v>
      </c>
      <c r="H1128" s="25">
        <f>ROUND(Anteile!$B$29/'Abs3'!$G$2107*'Abs3'!G1128,0)</f>
        <v>0</v>
      </c>
      <c r="I1128" s="40">
        <f>Gmden!O1127</f>
        <v>0</v>
      </c>
      <c r="J1128" s="8">
        <f t="shared" si="88"/>
        <v>0</v>
      </c>
      <c r="K1128" s="25">
        <f>ROUND(Anteile!$B$30/'Abs3'!$J$2107*'Abs3'!J1128,0)</f>
        <v>0</v>
      </c>
      <c r="L1128" s="8">
        <f>Gmden!M1127</f>
        <v>1583306.711371084</v>
      </c>
      <c r="M1128" s="8">
        <f ca="1">IF(AND(E1128&gt;10000,Gmden!J1127=500,Gmden!K1127=500),MAX(0,OFFSET('Fk Abs3'!$E$7,'Abs3'!C1128,0)*0.95*E1128-L1128),0)</f>
        <v>0</v>
      </c>
      <c r="N1128" s="25">
        <f ca="1">ROUND(Anteile!$B$31/'Abs3'!$M$2107*'Abs3'!M1128,0)</f>
        <v>0</v>
      </c>
      <c r="O1128" s="27"/>
      <c r="P1128" s="25">
        <f t="shared" ca="1" si="89"/>
        <v>0</v>
      </c>
    </row>
    <row r="1129" spans="1:16" x14ac:dyDescent="0.25">
      <c r="A1129" s="9">
        <f>Gmden!A1128</f>
        <v>41234</v>
      </c>
      <c r="B1129" s="9">
        <f t="shared" si="85"/>
        <v>4</v>
      </c>
      <c r="C1129" s="9">
        <f t="shared" si="86"/>
        <v>0</v>
      </c>
      <c r="D1129" s="7" t="str">
        <f>Gmden!D1128</f>
        <v>Waldzell</v>
      </c>
      <c r="E1129" s="8">
        <f>Gmden!E1128</f>
        <v>2215</v>
      </c>
      <c r="F1129" s="40">
        <f>Gmden!N1128</f>
        <v>0</v>
      </c>
      <c r="G1129" s="8">
        <f t="shared" si="87"/>
        <v>0</v>
      </c>
      <c r="H1129" s="25">
        <f>ROUND(Anteile!$B$29/'Abs3'!$G$2107*'Abs3'!G1129,0)</f>
        <v>0</v>
      </c>
      <c r="I1129" s="40">
        <f>Gmden!O1128</f>
        <v>0</v>
      </c>
      <c r="J1129" s="8">
        <f t="shared" si="88"/>
        <v>0</v>
      </c>
      <c r="K1129" s="25">
        <f>ROUND(Anteile!$B$30/'Abs3'!$J$2107*'Abs3'!J1129,0)</f>
        <v>0</v>
      </c>
      <c r="L1129" s="8">
        <f>Gmden!M1128</f>
        <v>2199599.8581441315</v>
      </c>
      <c r="M1129" s="8">
        <f ca="1">IF(AND(E1129&gt;10000,Gmden!J1128=500,Gmden!K1128=500),MAX(0,OFFSET('Fk Abs3'!$E$7,'Abs3'!C1129,0)*0.95*E1129-L1129),0)</f>
        <v>0</v>
      </c>
      <c r="N1129" s="25">
        <f ca="1">ROUND(Anteile!$B$31/'Abs3'!$M$2107*'Abs3'!M1129,0)</f>
        <v>0</v>
      </c>
      <c r="O1129" s="27"/>
      <c r="P1129" s="25">
        <f t="shared" ca="1" si="89"/>
        <v>0</v>
      </c>
    </row>
    <row r="1130" spans="1:16" x14ac:dyDescent="0.25">
      <c r="A1130" s="9">
        <f>Gmden!A1129</f>
        <v>41235</v>
      </c>
      <c r="B1130" s="9">
        <f t="shared" si="85"/>
        <v>4</v>
      </c>
      <c r="C1130" s="9">
        <f t="shared" si="86"/>
        <v>0</v>
      </c>
      <c r="D1130" s="7" t="str">
        <f>Gmden!D1129</f>
        <v>Weilbach</v>
      </c>
      <c r="E1130" s="8">
        <f>Gmden!E1129</f>
        <v>618</v>
      </c>
      <c r="F1130" s="40">
        <f>Gmden!N1129</f>
        <v>0</v>
      </c>
      <c r="G1130" s="8">
        <f t="shared" si="87"/>
        <v>0</v>
      </c>
      <c r="H1130" s="25">
        <f>ROUND(Anteile!$B$29/'Abs3'!$G$2107*'Abs3'!G1130,0)</f>
        <v>0</v>
      </c>
      <c r="I1130" s="40">
        <f>Gmden!O1129</f>
        <v>0</v>
      </c>
      <c r="J1130" s="8">
        <f t="shared" si="88"/>
        <v>0</v>
      </c>
      <c r="K1130" s="25">
        <f>ROUND(Anteile!$B$30/'Abs3'!$J$2107*'Abs3'!J1130,0)</f>
        <v>0</v>
      </c>
      <c r="L1130" s="8">
        <f>Gmden!M1129</f>
        <v>583586.1926917478</v>
      </c>
      <c r="M1130" s="8">
        <f ca="1">IF(AND(E1130&gt;10000,Gmden!J1129=500,Gmden!K1129=500),MAX(0,OFFSET('Fk Abs3'!$E$7,'Abs3'!C1130,0)*0.95*E1130-L1130),0)</f>
        <v>0</v>
      </c>
      <c r="N1130" s="25">
        <f ca="1">ROUND(Anteile!$B$31/'Abs3'!$M$2107*'Abs3'!M1130,0)</f>
        <v>0</v>
      </c>
      <c r="O1130" s="27"/>
      <c r="P1130" s="25">
        <f t="shared" ca="1" si="89"/>
        <v>0</v>
      </c>
    </row>
    <row r="1131" spans="1:16" x14ac:dyDescent="0.25">
      <c r="A1131" s="9">
        <f>Gmden!A1130</f>
        <v>41236</v>
      </c>
      <c r="B1131" s="9">
        <f t="shared" si="85"/>
        <v>4</v>
      </c>
      <c r="C1131" s="9">
        <f t="shared" si="86"/>
        <v>0</v>
      </c>
      <c r="D1131" s="7" t="str">
        <f>Gmden!D1130</f>
        <v>Wippenham</v>
      </c>
      <c r="E1131" s="8">
        <f>Gmden!E1130</f>
        <v>554</v>
      </c>
      <c r="F1131" s="40">
        <f>Gmden!N1130</f>
        <v>0</v>
      </c>
      <c r="G1131" s="8">
        <f t="shared" si="87"/>
        <v>0</v>
      </c>
      <c r="H1131" s="25">
        <f>ROUND(Anteile!$B$29/'Abs3'!$G$2107*'Abs3'!G1131,0)</f>
        <v>0</v>
      </c>
      <c r="I1131" s="40">
        <f>Gmden!O1130</f>
        <v>0</v>
      </c>
      <c r="J1131" s="8">
        <f t="shared" si="88"/>
        <v>0</v>
      </c>
      <c r="K1131" s="25">
        <f>ROUND(Anteile!$B$30/'Abs3'!$J$2107*'Abs3'!J1131,0)</f>
        <v>0</v>
      </c>
      <c r="L1131" s="8">
        <f>Gmden!M1130</f>
        <v>491351.2109372571</v>
      </c>
      <c r="M1131" s="8">
        <f ca="1">IF(AND(E1131&gt;10000,Gmden!J1130=500,Gmden!K1130=500),MAX(0,OFFSET('Fk Abs3'!$E$7,'Abs3'!C1131,0)*0.95*E1131-L1131),0)</f>
        <v>0</v>
      </c>
      <c r="N1131" s="25">
        <f ca="1">ROUND(Anteile!$B$31/'Abs3'!$M$2107*'Abs3'!M1131,0)</f>
        <v>0</v>
      </c>
      <c r="O1131" s="27"/>
      <c r="P1131" s="25">
        <f t="shared" ca="1" si="89"/>
        <v>0</v>
      </c>
    </row>
    <row r="1132" spans="1:16" x14ac:dyDescent="0.25">
      <c r="A1132" s="9">
        <f>Gmden!A1131</f>
        <v>41301</v>
      </c>
      <c r="B1132" s="9">
        <f t="shared" si="85"/>
        <v>4</v>
      </c>
      <c r="C1132" s="9">
        <f t="shared" si="86"/>
        <v>0</v>
      </c>
      <c r="D1132" s="7" t="str">
        <f>Gmden!D1131</f>
        <v>Afiesl</v>
      </c>
      <c r="E1132" s="8">
        <f>Gmden!E1131</f>
        <v>397</v>
      </c>
      <c r="F1132" s="40">
        <f>Gmden!N1131</f>
        <v>0</v>
      </c>
      <c r="G1132" s="8">
        <f t="shared" si="87"/>
        <v>0</v>
      </c>
      <c r="H1132" s="25">
        <f>ROUND(Anteile!$B$29/'Abs3'!$G$2107*'Abs3'!G1132,0)</f>
        <v>0</v>
      </c>
      <c r="I1132" s="40">
        <f>Gmden!O1131</f>
        <v>0</v>
      </c>
      <c r="J1132" s="8">
        <f t="shared" si="88"/>
        <v>0</v>
      </c>
      <c r="K1132" s="25">
        <f>ROUND(Anteile!$B$30/'Abs3'!$J$2107*'Abs3'!J1132,0)</f>
        <v>0</v>
      </c>
      <c r="L1132" s="8">
        <f>Gmden!M1131</f>
        <v>396853.84608676675</v>
      </c>
      <c r="M1132" s="8">
        <f ca="1">IF(AND(E1132&gt;10000,Gmden!J1131=500,Gmden!K1131=500),MAX(0,OFFSET('Fk Abs3'!$E$7,'Abs3'!C1132,0)*0.95*E1132-L1132),0)</f>
        <v>0</v>
      </c>
      <c r="N1132" s="25">
        <f ca="1">ROUND(Anteile!$B$31/'Abs3'!$M$2107*'Abs3'!M1132,0)</f>
        <v>0</v>
      </c>
      <c r="O1132" s="27"/>
      <c r="P1132" s="25">
        <f t="shared" ca="1" si="89"/>
        <v>0</v>
      </c>
    </row>
    <row r="1133" spans="1:16" x14ac:dyDescent="0.25">
      <c r="A1133" s="9">
        <f>Gmden!A1132</f>
        <v>41302</v>
      </c>
      <c r="B1133" s="9">
        <f t="shared" si="85"/>
        <v>4</v>
      </c>
      <c r="C1133" s="9">
        <f t="shared" si="86"/>
        <v>0</v>
      </c>
      <c r="D1133" s="7" t="str">
        <f>Gmden!D1132</f>
        <v>Ahorn</v>
      </c>
      <c r="E1133" s="8">
        <f>Gmden!E1132</f>
        <v>483</v>
      </c>
      <c r="F1133" s="40">
        <f>Gmden!N1132</f>
        <v>0</v>
      </c>
      <c r="G1133" s="8">
        <f t="shared" si="87"/>
        <v>0</v>
      </c>
      <c r="H1133" s="25">
        <f>ROUND(Anteile!$B$29/'Abs3'!$G$2107*'Abs3'!G1133,0)</f>
        <v>0</v>
      </c>
      <c r="I1133" s="40">
        <f>Gmden!O1132</f>
        <v>0</v>
      </c>
      <c r="J1133" s="8">
        <f t="shared" si="88"/>
        <v>0</v>
      </c>
      <c r="K1133" s="25">
        <f>ROUND(Anteile!$B$30/'Abs3'!$J$2107*'Abs3'!J1133,0)</f>
        <v>0</v>
      </c>
      <c r="L1133" s="8">
        <f>Gmden!M1132</f>
        <v>458200.96872900595</v>
      </c>
      <c r="M1133" s="8">
        <f ca="1">IF(AND(E1133&gt;10000,Gmden!J1132=500,Gmden!K1132=500),MAX(0,OFFSET('Fk Abs3'!$E$7,'Abs3'!C1133,0)*0.95*E1133-L1133),0)</f>
        <v>0</v>
      </c>
      <c r="N1133" s="25">
        <f ca="1">ROUND(Anteile!$B$31/'Abs3'!$M$2107*'Abs3'!M1133,0)</f>
        <v>0</v>
      </c>
      <c r="O1133" s="27"/>
      <c r="P1133" s="25">
        <f t="shared" ca="1" si="89"/>
        <v>0</v>
      </c>
    </row>
    <row r="1134" spans="1:16" x14ac:dyDescent="0.25">
      <c r="A1134" s="9">
        <f>Gmden!A1133</f>
        <v>41304</v>
      </c>
      <c r="B1134" s="9">
        <f t="shared" si="85"/>
        <v>4</v>
      </c>
      <c r="C1134" s="9">
        <f t="shared" si="86"/>
        <v>0</v>
      </c>
      <c r="D1134" s="7" t="str">
        <f>Gmden!D1133</f>
        <v>Altenfelden</v>
      </c>
      <c r="E1134" s="8">
        <f>Gmden!E1133</f>
        <v>2139</v>
      </c>
      <c r="F1134" s="40">
        <f>Gmden!N1133</f>
        <v>0</v>
      </c>
      <c r="G1134" s="8">
        <f t="shared" si="87"/>
        <v>0</v>
      </c>
      <c r="H1134" s="25">
        <f>ROUND(Anteile!$B$29/'Abs3'!$G$2107*'Abs3'!G1134,0)</f>
        <v>0</v>
      </c>
      <c r="I1134" s="40">
        <f>Gmden!O1133</f>
        <v>0</v>
      </c>
      <c r="J1134" s="8">
        <f t="shared" si="88"/>
        <v>0</v>
      </c>
      <c r="K1134" s="25">
        <f>ROUND(Anteile!$B$30/'Abs3'!$J$2107*'Abs3'!J1134,0)</f>
        <v>0</v>
      </c>
      <c r="L1134" s="8">
        <f>Gmden!M1133</f>
        <v>2320251.6465364955</v>
      </c>
      <c r="M1134" s="8">
        <f ca="1">IF(AND(E1134&gt;10000,Gmden!J1133=500,Gmden!K1133=500),MAX(0,OFFSET('Fk Abs3'!$E$7,'Abs3'!C1134,0)*0.95*E1134-L1134),0)</f>
        <v>0</v>
      </c>
      <c r="N1134" s="25">
        <f ca="1">ROUND(Anteile!$B$31/'Abs3'!$M$2107*'Abs3'!M1134,0)</f>
        <v>0</v>
      </c>
      <c r="O1134" s="27"/>
      <c r="P1134" s="25">
        <f t="shared" ca="1" si="89"/>
        <v>0</v>
      </c>
    </row>
    <row r="1135" spans="1:16" x14ac:dyDescent="0.25">
      <c r="A1135" s="9">
        <f>Gmden!A1134</f>
        <v>41305</v>
      </c>
      <c r="B1135" s="9">
        <f t="shared" si="85"/>
        <v>4</v>
      </c>
      <c r="C1135" s="9">
        <f t="shared" si="86"/>
        <v>0</v>
      </c>
      <c r="D1135" s="7" t="str">
        <f>Gmden!D1134</f>
        <v>Arnreit</v>
      </c>
      <c r="E1135" s="8">
        <f>Gmden!E1134</f>
        <v>1135</v>
      </c>
      <c r="F1135" s="40">
        <f>Gmden!N1134</f>
        <v>0</v>
      </c>
      <c r="G1135" s="8">
        <f t="shared" si="87"/>
        <v>0</v>
      </c>
      <c r="H1135" s="25">
        <f>ROUND(Anteile!$B$29/'Abs3'!$G$2107*'Abs3'!G1135,0)</f>
        <v>0</v>
      </c>
      <c r="I1135" s="40">
        <f>Gmden!O1134</f>
        <v>0</v>
      </c>
      <c r="J1135" s="8">
        <f t="shared" si="88"/>
        <v>0</v>
      </c>
      <c r="K1135" s="25">
        <f>ROUND(Anteile!$B$30/'Abs3'!$J$2107*'Abs3'!J1135,0)</f>
        <v>0</v>
      </c>
      <c r="L1135" s="8">
        <f>Gmden!M1134</f>
        <v>1147818.8594378547</v>
      </c>
      <c r="M1135" s="8">
        <f ca="1">IF(AND(E1135&gt;10000,Gmden!J1134=500,Gmden!K1134=500),MAX(0,OFFSET('Fk Abs3'!$E$7,'Abs3'!C1135,0)*0.95*E1135-L1135),0)</f>
        <v>0</v>
      </c>
      <c r="N1135" s="25">
        <f ca="1">ROUND(Anteile!$B$31/'Abs3'!$M$2107*'Abs3'!M1135,0)</f>
        <v>0</v>
      </c>
      <c r="O1135" s="27"/>
      <c r="P1135" s="25">
        <f t="shared" ca="1" si="89"/>
        <v>0</v>
      </c>
    </row>
    <row r="1136" spans="1:16" x14ac:dyDescent="0.25">
      <c r="A1136" s="9">
        <f>Gmden!A1135</f>
        <v>41306</v>
      </c>
      <c r="B1136" s="9">
        <f t="shared" si="85"/>
        <v>4</v>
      </c>
      <c r="C1136" s="9">
        <f t="shared" si="86"/>
        <v>0</v>
      </c>
      <c r="D1136" s="7" t="str">
        <f>Gmden!D1135</f>
        <v>Atzesberg</v>
      </c>
      <c r="E1136" s="8">
        <f>Gmden!E1135</f>
        <v>445</v>
      </c>
      <c r="F1136" s="40">
        <f>Gmden!N1135</f>
        <v>0</v>
      </c>
      <c r="G1136" s="8">
        <f t="shared" si="87"/>
        <v>0</v>
      </c>
      <c r="H1136" s="25">
        <f>ROUND(Anteile!$B$29/'Abs3'!$G$2107*'Abs3'!G1136,0)</f>
        <v>0</v>
      </c>
      <c r="I1136" s="40">
        <f>Gmden!O1135</f>
        <v>0</v>
      </c>
      <c r="J1136" s="8">
        <f t="shared" si="88"/>
        <v>0</v>
      </c>
      <c r="K1136" s="25">
        <f>ROUND(Anteile!$B$30/'Abs3'!$J$2107*'Abs3'!J1136,0)</f>
        <v>0</v>
      </c>
      <c r="L1136" s="8">
        <f>Gmden!M1135</f>
        <v>382802.5671316954</v>
      </c>
      <c r="M1136" s="8">
        <f ca="1">IF(AND(E1136&gt;10000,Gmden!J1135=500,Gmden!K1135=500),MAX(0,OFFSET('Fk Abs3'!$E$7,'Abs3'!C1136,0)*0.95*E1136-L1136),0)</f>
        <v>0</v>
      </c>
      <c r="N1136" s="25">
        <f ca="1">ROUND(Anteile!$B$31/'Abs3'!$M$2107*'Abs3'!M1136,0)</f>
        <v>0</v>
      </c>
      <c r="O1136" s="27"/>
      <c r="P1136" s="25">
        <f t="shared" ca="1" si="89"/>
        <v>0</v>
      </c>
    </row>
    <row r="1137" spans="1:16" x14ac:dyDescent="0.25">
      <c r="A1137" s="9">
        <f>Gmden!A1136</f>
        <v>41307</v>
      </c>
      <c r="B1137" s="9">
        <f t="shared" si="85"/>
        <v>4</v>
      </c>
      <c r="C1137" s="9">
        <f t="shared" si="86"/>
        <v>0</v>
      </c>
      <c r="D1137" s="7" t="str">
        <f>Gmden!D1136</f>
        <v>Auberg</v>
      </c>
      <c r="E1137" s="8">
        <f>Gmden!E1136</f>
        <v>556</v>
      </c>
      <c r="F1137" s="40">
        <f>Gmden!N1136</f>
        <v>0</v>
      </c>
      <c r="G1137" s="8">
        <f t="shared" si="87"/>
        <v>0</v>
      </c>
      <c r="H1137" s="25">
        <f>ROUND(Anteile!$B$29/'Abs3'!$G$2107*'Abs3'!G1137,0)</f>
        <v>0</v>
      </c>
      <c r="I1137" s="40">
        <f>Gmden!O1136</f>
        <v>0</v>
      </c>
      <c r="J1137" s="8">
        <f t="shared" si="88"/>
        <v>0</v>
      </c>
      <c r="K1137" s="25">
        <f>ROUND(Anteile!$B$30/'Abs3'!$J$2107*'Abs3'!J1137,0)</f>
        <v>0</v>
      </c>
      <c r="L1137" s="8">
        <f>Gmden!M1136</f>
        <v>510472.52935709758</v>
      </c>
      <c r="M1137" s="8">
        <f ca="1">IF(AND(E1137&gt;10000,Gmden!J1136=500,Gmden!K1136=500),MAX(0,OFFSET('Fk Abs3'!$E$7,'Abs3'!C1137,0)*0.95*E1137-L1137),0)</f>
        <v>0</v>
      </c>
      <c r="N1137" s="25">
        <f ca="1">ROUND(Anteile!$B$31/'Abs3'!$M$2107*'Abs3'!M1137,0)</f>
        <v>0</v>
      </c>
      <c r="O1137" s="27"/>
      <c r="P1137" s="25">
        <f t="shared" ca="1" si="89"/>
        <v>0</v>
      </c>
    </row>
    <row r="1138" spans="1:16" x14ac:dyDescent="0.25">
      <c r="A1138" s="9">
        <f>Gmden!A1137</f>
        <v>41309</v>
      </c>
      <c r="B1138" s="9">
        <f t="shared" si="85"/>
        <v>4</v>
      </c>
      <c r="C1138" s="9">
        <f t="shared" si="86"/>
        <v>0</v>
      </c>
      <c r="D1138" s="7" t="str">
        <f>Gmden!D1137</f>
        <v>Haslach an der Mühl</v>
      </c>
      <c r="E1138" s="8">
        <f>Gmden!E1137</f>
        <v>2503</v>
      </c>
      <c r="F1138" s="40">
        <f>Gmden!N1137</f>
        <v>0</v>
      </c>
      <c r="G1138" s="8">
        <f t="shared" si="87"/>
        <v>0</v>
      </c>
      <c r="H1138" s="25">
        <f>ROUND(Anteile!$B$29/'Abs3'!$G$2107*'Abs3'!G1138,0)</f>
        <v>0</v>
      </c>
      <c r="I1138" s="40">
        <f>Gmden!O1137</f>
        <v>0</v>
      </c>
      <c r="J1138" s="8">
        <f t="shared" si="88"/>
        <v>0</v>
      </c>
      <c r="K1138" s="25">
        <f>ROUND(Anteile!$B$30/'Abs3'!$J$2107*'Abs3'!J1138,0)</f>
        <v>0</v>
      </c>
      <c r="L1138" s="8">
        <f>Gmden!M1137</f>
        <v>2630793.3018975239</v>
      </c>
      <c r="M1138" s="8">
        <f ca="1">IF(AND(E1138&gt;10000,Gmden!J1137=500,Gmden!K1137=500),MAX(0,OFFSET('Fk Abs3'!$E$7,'Abs3'!C1138,0)*0.95*E1138-L1138),0)</f>
        <v>0</v>
      </c>
      <c r="N1138" s="25">
        <f ca="1">ROUND(Anteile!$B$31/'Abs3'!$M$2107*'Abs3'!M1138,0)</f>
        <v>0</v>
      </c>
      <c r="O1138" s="27"/>
      <c r="P1138" s="25">
        <f t="shared" ca="1" si="89"/>
        <v>0</v>
      </c>
    </row>
    <row r="1139" spans="1:16" x14ac:dyDescent="0.25">
      <c r="A1139" s="9">
        <f>Gmden!A1138</f>
        <v>41310</v>
      </c>
      <c r="B1139" s="9">
        <f t="shared" si="85"/>
        <v>4</v>
      </c>
      <c r="C1139" s="9">
        <f t="shared" si="86"/>
        <v>0</v>
      </c>
      <c r="D1139" s="7" t="str">
        <f>Gmden!D1138</f>
        <v>Helfenberg</v>
      </c>
      <c r="E1139" s="8">
        <f>Gmden!E1138</f>
        <v>964</v>
      </c>
      <c r="F1139" s="40">
        <f>Gmden!N1138</f>
        <v>0</v>
      </c>
      <c r="G1139" s="8">
        <f t="shared" si="87"/>
        <v>0</v>
      </c>
      <c r="H1139" s="25">
        <f>ROUND(Anteile!$B$29/'Abs3'!$G$2107*'Abs3'!G1139,0)</f>
        <v>0</v>
      </c>
      <c r="I1139" s="40">
        <f>Gmden!O1138</f>
        <v>0</v>
      </c>
      <c r="J1139" s="8">
        <f t="shared" si="88"/>
        <v>0</v>
      </c>
      <c r="K1139" s="25">
        <f>ROUND(Anteile!$B$30/'Abs3'!$J$2107*'Abs3'!J1139,0)</f>
        <v>0</v>
      </c>
      <c r="L1139" s="8">
        <f>Gmden!M1138</f>
        <v>970221.41921274678</v>
      </c>
      <c r="M1139" s="8">
        <f ca="1">IF(AND(E1139&gt;10000,Gmden!J1138=500,Gmden!K1138=500),MAX(0,OFFSET('Fk Abs3'!$E$7,'Abs3'!C1139,0)*0.95*E1139-L1139),0)</f>
        <v>0</v>
      </c>
      <c r="N1139" s="25">
        <f ca="1">ROUND(Anteile!$B$31/'Abs3'!$M$2107*'Abs3'!M1139,0)</f>
        <v>0</v>
      </c>
      <c r="O1139" s="27"/>
      <c r="P1139" s="25">
        <f t="shared" ca="1" si="89"/>
        <v>0</v>
      </c>
    </row>
    <row r="1140" spans="1:16" x14ac:dyDescent="0.25">
      <c r="A1140" s="9">
        <f>Gmden!A1139</f>
        <v>41311</v>
      </c>
      <c r="B1140" s="9">
        <f t="shared" si="85"/>
        <v>4</v>
      </c>
      <c r="C1140" s="9">
        <f t="shared" si="86"/>
        <v>0</v>
      </c>
      <c r="D1140" s="7" t="str">
        <f>Gmden!D1139</f>
        <v>Hörbich</v>
      </c>
      <c r="E1140" s="8">
        <f>Gmden!E1139</f>
        <v>415</v>
      </c>
      <c r="F1140" s="40">
        <f>Gmden!N1139</f>
        <v>0</v>
      </c>
      <c r="G1140" s="8">
        <f t="shared" si="87"/>
        <v>0</v>
      </c>
      <c r="H1140" s="25">
        <f>ROUND(Anteile!$B$29/'Abs3'!$G$2107*'Abs3'!G1140,0)</f>
        <v>0</v>
      </c>
      <c r="I1140" s="40">
        <f>Gmden!O1139</f>
        <v>0</v>
      </c>
      <c r="J1140" s="8">
        <f t="shared" si="88"/>
        <v>0</v>
      </c>
      <c r="K1140" s="25">
        <f>ROUND(Anteile!$B$30/'Abs3'!$J$2107*'Abs3'!J1140,0)</f>
        <v>0</v>
      </c>
      <c r="L1140" s="8">
        <f>Gmden!M1139</f>
        <v>366986.90775735705</v>
      </c>
      <c r="M1140" s="8">
        <f ca="1">IF(AND(E1140&gt;10000,Gmden!J1139=500,Gmden!K1139=500),MAX(0,OFFSET('Fk Abs3'!$E$7,'Abs3'!C1140,0)*0.95*E1140-L1140),0)</f>
        <v>0</v>
      </c>
      <c r="N1140" s="25">
        <f ca="1">ROUND(Anteile!$B$31/'Abs3'!$M$2107*'Abs3'!M1140,0)</f>
        <v>0</v>
      </c>
      <c r="O1140" s="27"/>
      <c r="P1140" s="25">
        <f t="shared" ca="1" si="89"/>
        <v>0</v>
      </c>
    </row>
    <row r="1141" spans="1:16" x14ac:dyDescent="0.25">
      <c r="A1141" s="9">
        <f>Gmden!A1140</f>
        <v>41312</v>
      </c>
      <c r="B1141" s="9">
        <f t="shared" si="85"/>
        <v>4</v>
      </c>
      <c r="C1141" s="9">
        <f t="shared" si="86"/>
        <v>0</v>
      </c>
      <c r="D1141" s="7" t="str">
        <f>Gmden!D1140</f>
        <v>Hofkirchen im Mühlkreis</v>
      </c>
      <c r="E1141" s="8">
        <f>Gmden!E1140</f>
        <v>1468</v>
      </c>
      <c r="F1141" s="40">
        <f>Gmden!N1140</f>
        <v>0</v>
      </c>
      <c r="G1141" s="8">
        <f t="shared" si="87"/>
        <v>0</v>
      </c>
      <c r="H1141" s="25">
        <f>ROUND(Anteile!$B$29/'Abs3'!$G$2107*'Abs3'!G1141,0)</f>
        <v>0</v>
      </c>
      <c r="I1141" s="40">
        <f>Gmden!O1140</f>
        <v>0</v>
      </c>
      <c r="J1141" s="8">
        <f t="shared" si="88"/>
        <v>0</v>
      </c>
      <c r="K1141" s="25">
        <f>ROUND(Anteile!$B$30/'Abs3'!$J$2107*'Abs3'!J1141,0)</f>
        <v>0</v>
      </c>
      <c r="L1141" s="8">
        <f>Gmden!M1140</f>
        <v>1671770.143243453</v>
      </c>
      <c r="M1141" s="8">
        <f ca="1">IF(AND(E1141&gt;10000,Gmden!J1140=500,Gmden!K1140=500),MAX(0,OFFSET('Fk Abs3'!$E$7,'Abs3'!C1141,0)*0.95*E1141-L1141),0)</f>
        <v>0</v>
      </c>
      <c r="N1141" s="25">
        <f ca="1">ROUND(Anteile!$B$31/'Abs3'!$M$2107*'Abs3'!M1141,0)</f>
        <v>0</v>
      </c>
      <c r="O1141" s="27"/>
      <c r="P1141" s="25">
        <f t="shared" ca="1" si="89"/>
        <v>0</v>
      </c>
    </row>
    <row r="1142" spans="1:16" x14ac:dyDescent="0.25">
      <c r="A1142" s="9">
        <f>Gmden!A1141</f>
        <v>41313</v>
      </c>
      <c r="B1142" s="9">
        <f t="shared" si="85"/>
        <v>4</v>
      </c>
      <c r="C1142" s="9">
        <f t="shared" si="86"/>
        <v>0</v>
      </c>
      <c r="D1142" s="7" t="str">
        <f>Gmden!D1141</f>
        <v>Julbach</v>
      </c>
      <c r="E1142" s="8">
        <f>Gmden!E1141</f>
        <v>1543</v>
      </c>
      <c r="F1142" s="40">
        <f>Gmden!N1141</f>
        <v>0</v>
      </c>
      <c r="G1142" s="8">
        <f t="shared" si="87"/>
        <v>0</v>
      </c>
      <c r="H1142" s="25">
        <f>ROUND(Anteile!$B$29/'Abs3'!$G$2107*'Abs3'!G1142,0)</f>
        <v>0</v>
      </c>
      <c r="I1142" s="40">
        <f>Gmden!O1141</f>
        <v>0</v>
      </c>
      <c r="J1142" s="8">
        <f t="shared" si="88"/>
        <v>0</v>
      </c>
      <c r="K1142" s="25">
        <f>ROUND(Anteile!$B$30/'Abs3'!$J$2107*'Abs3'!J1142,0)</f>
        <v>0</v>
      </c>
      <c r="L1142" s="8">
        <f>Gmden!M1141</f>
        <v>1379475.4737047218</v>
      </c>
      <c r="M1142" s="8">
        <f ca="1">IF(AND(E1142&gt;10000,Gmden!J1141=500,Gmden!K1141=500),MAX(0,OFFSET('Fk Abs3'!$E$7,'Abs3'!C1142,0)*0.95*E1142-L1142),0)</f>
        <v>0</v>
      </c>
      <c r="N1142" s="25">
        <f ca="1">ROUND(Anteile!$B$31/'Abs3'!$M$2107*'Abs3'!M1142,0)</f>
        <v>0</v>
      </c>
      <c r="O1142" s="27"/>
      <c r="P1142" s="25">
        <f t="shared" ca="1" si="89"/>
        <v>0</v>
      </c>
    </row>
    <row r="1143" spans="1:16" x14ac:dyDescent="0.25">
      <c r="A1143" s="9">
        <f>Gmden!A1142</f>
        <v>41314</v>
      </c>
      <c r="B1143" s="9">
        <f t="shared" si="85"/>
        <v>4</v>
      </c>
      <c r="C1143" s="9">
        <f t="shared" si="86"/>
        <v>0</v>
      </c>
      <c r="D1143" s="7" t="str">
        <f>Gmden!D1142</f>
        <v>Kirchberg ob der Donau</v>
      </c>
      <c r="E1143" s="8">
        <f>Gmden!E1142</f>
        <v>1051</v>
      </c>
      <c r="F1143" s="40">
        <f>Gmden!N1142</f>
        <v>0</v>
      </c>
      <c r="G1143" s="8">
        <f t="shared" si="87"/>
        <v>0</v>
      </c>
      <c r="H1143" s="25">
        <f>ROUND(Anteile!$B$29/'Abs3'!$G$2107*'Abs3'!G1143,0)</f>
        <v>0</v>
      </c>
      <c r="I1143" s="40">
        <f>Gmden!O1142</f>
        <v>0</v>
      </c>
      <c r="J1143" s="8">
        <f t="shared" si="88"/>
        <v>0</v>
      </c>
      <c r="K1143" s="25">
        <f>ROUND(Anteile!$B$30/'Abs3'!$J$2107*'Abs3'!J1143,0)</f>
        <v>0</v>
      </c>
      <c r="L1143" s="8">
        <f>Gmden!M1142</f>
        <v>1017003.412541494</v>
      </c>
      <c r="M1143" s="8">
        <f ca="1">IF(AND(E1143&gt;10000,Gmden!J1142=500,Gmden!K1142=500),MAX(0,OFFSET('Fk Abs3'!$E$7,'Abs3'!C1143,0)*0.95*E1143-L1143),0)</f>
        <v>0</v>
      </c>
      <c r="N1143" s="25">
        <f ca="1">ROUND(Anteile!$B$31/'Abs3'!$M$2107*'Abs3'!M1143,0)</f>
        <v>0</v>
      </c>
      <c r="O1143" s="27"/>
      <c r="P1143" s="25">
        <f t="shared" ca="1" si="89"/>
        <v>0</v>
      </c>
    </row>
    <row r="1144" spans="1:16" x14ac:dyDescent="0.25">
      <c r="A1144" s="9">
        <f>Gmden!A1143</f>
        <v>41315</v>
      </c>
      <c r="B1144" s="9">
        <f t="shared" si="85"/>
        <v>4</v>
      </c>
      <c r="C1144" s="9">
        <f t="shared" si="86"/>
        <v>0</v>
      </c>
      <c r="D1144" s="7" t="str">
        <f>Gmden!D1143</f>
        <v>Klaffer am Hochficht</v>
      </c>
      <c r="E1144" s="8">
        <f>Gmden!E1143</f>
        <v>1344</v>
      </c>
      <c r="F1144" s="40">
        <f>Gmden!N1143</f>
        <v>0</v>
      </c>
      <c r="G1144" s="8">
        <f t="shared" si="87"/>
        <v>0</v>
      </c>
      <c r="H1144" s="25">
        <f>ROUND(Anteile!$B$29/'Abs3'!$G$2107*'Abs3'!G1144,0)</f>
        <v>0</v>
      </c>
      <c r="I1144" s="40">
        <f>Gmden!O1143</f>
        <v>0</v>
      </c>
      <c r="J1144" s="8">
        <f t="shared" si="88"/>
        <v>0</v>
      </c>
      <c r="K1144" s="25">
        <f>ROUND(Anteile!$B$30/'Abs3'!$J$2107*'Abs3'!J1144,0)</f>
        <v>0</v>
      </c>
      <c r="L1144" s="8">
        <f>Gmden!M1143</f>
        <v>1300678.3359624876</v>
      </c>
      <c r="M1144" s="8">
        <f ca="1">IF(AND(E1144&gt;10000,Gmden!J1143=500,Gmden!K1143=500),MAX(0,OFFSET('Fk Abs3'!$E$7,'Abs3'!C1144,0)*0.95*E1144-L1144),0)</f>
        <v>0</v>
      </c>
      <c r="N1144" s="25">
        <f ca="1">ROUND(Anteile!$B$31/'Abs3'!$M$2107*'Abs3'!M1144,0)</f>
        <v>0</v>
      </c>
      <c r="O1144" s="27"/>
      <c r="P1144" s="25">
        <f t="shared" ca="1" si="89"/>
        <v>0</v>
      </c>
    </row>
    <row r="1145" spans="1:16" x14ac:dyDescent="0.25">
      <c r="A1145" s="9">
        <f>Gmden!A1144</f>
        <v>41316</v>
      </c>
      <c r="B1145" s="9">
        <f t="shared" si="85"/>
        <v>4</v>
      </c>
      <c r="C1145" s="9">
        <f t="shared" si="86"/>
        <v>0</v>
      </c>
      <c r="D1145" s="7" t="str">
        <f>Gmden!D1144</f>
        <v>Kleinzell im Mühlkreis</v>
      </c>
      <c r="E1145" s="8">
        <f>Gmden!E1144</f>
        <v>1514</v>
      </c>
      <c r="F1145" s="40">
        <f>Gmden!N1144</f>
        <v>0</v>
      </c>
      <c r="G1145" s="8">
        <f t="shared" si="87"/>
        <v>0</v>
      </c>
      <c r="H1145" s="25">
        <f>ROUND(Anteile!$B$29/'Abs3'!$G$2107*'Abs3'!G1145,0)</f>
        <v>0</v>
      </c>
      <c r="I1145" s="40">
        <f>Gmden!O1144</f>
        <v>0</v>
      </c>
      <c r="J1145" s="8">
        <f t="shared" si="88"/>
        <v>0</v>
      </c>
      <c r="K1145" s="25">
        <f>ROUND(Anteile!$B$30/'Abs3'!$J$2107*'Abs3'!J1145,0)</f>
        <v>0</v>
      </c>
      <c r="L1145" s="8">
        <f>Gmden!M1144</f>
        <v>1385411.5006878299</v>
      </c>
      <c r="M1145" s="8">
        <f ca="1">IF(AND(E1145&gt;10000,Gmden!J1144=500,Gmden!K1144=500),MAX(0,OFFSET('Fk Abs3'!$E$7,'Abs3'!C1145,0)*0.95*E1145-L1145),0)</f>
        <v>0</v>
      </c>
      <c r="N1145" s="25">
        <f ca="1">ROUND(Anteile!$B$31/'Abs3'!$M$2107*'Abs3'!M1145,0)</f>
        <v>0</v>
      </c>
      <c r="O1145" s="27"/>
      <c r="P1145" s="25">
        <f t="shared" ca="1" si="89"/>
        <v>0</v>
      </c>
    </row>
    <row r="1146" spans="1:16" x14ac:dyDescent="0.25">
      <c r="A1146" s="9">
        <f>Gmden!A1145</f>
        <v>41317</v>
      </c>
      <c r="B1146" s="9">
        <f t="shared" si="85"/>
        <v>4</v>
      </c>
      <c r="C1146" s="9">
        <f t="shared" si="86"/>
        <v>0</v>
      </c>
      <c r="D1146" s="7" t="str">
        <f>Gmden!D1145</f>
        <v>Kollerschlag</v>
      </c>
      <c r="E1146" s="8">
        <f>Gmden!E1145</f>
        <v>1479</v>
      </c>
      <c r="F1146" s="40">
        <f>Gmden!N1145</f>
        <v>0</v>
      </c>
      <c r="G1146" s="8">
        <f t="shared" si="87"/>
        <v>0</v>
      </c>
      <c r="H1146" s="25">
        <f>ROUND(Anteile!$B$29/'Abs3'!$G$2107*'Abs3'!G1146,0)</f>
        <v>0</v>
      </c>
      <c r="I1146" s="40">
        <f>Gmden!O1145</f>
        <v>0</v>
      </c>
      <c r="J1146" s="8">
        <f t="shared" si="88"/>
        <v>0</v>
      </c>
      <c r="K1146" s="25">
        <f>ROUND(Anteile!$B$30/'Abs3'!$J$2107*'Abs3'!J1146,0)</f>
        <v>0</v>
      </c>
      <c r="L1146" s="8">
        <f>Gmden!M1145</f>
        <v>1446668.1043674224</v>
      </c>
      <c r="M1146" s="8">
        <f ca="1">IF(AND(E1146&gt;10000,Gmden!J1145=500,Gmden!K1145=500),MAX(0,OFFSET('Fk Abs3'!$E$7,'Abs3'!C1146,0)*0.95*E1146-L1146),0)</f>
        <v>0</v>
      </c>
      <c r="N1146" s="25">
        <f ca="1">ROUND(Anteile!$B$31/'Abs3'!$M$2107*'Abs3'!M1146,0)</f>
        <v>0</v>
      </c>
      <c r="O1146" s="27"/>
      <c r="P1146" s="25">
        <f t="shared" ca="1" si="89"/>
        <v>0</v>
      </c>
    </row>
    <row r="1147" spans="1:16" x14ac:dyDescent="0.25">
      <c r="A1147" s="9">
        <f>Gmden!A1146</f>
        <v>41318</v>
      </c>
      <c r="B1147" s="9">
        <f t="shared" si="85"/>
        <v>4</v>
      </c>
      <c r="C1147" s="9">
        <f t="shared" si="86"/>
        <v>0</v>
      </c>
      <c r="D1147" s="7" t="str">
        <f>Gmden!D1146</f>
        <v>Lembach im Mühlkreis</v>
      </c>
      <c r="E1147" s="8">
        <f>Gmden!E1146</f>
        <v>1532</v>
      </c>
      <c r="F1147" s="40">
        <f>Gmden!N1146</f>
        <v>0</v>
      </c>
      <c r="G1147" s="8">
        <f t="shared" si="87"/>
        <v>0</v>
      </c>
      <c r="H1147" s="25">
        <f>ROUND(Anteile!$B$29/'Abs3'!$G$2107*'Abs3'!G1147,0)</f>
        <v>0</v>
      </c>
      <c r="I1147" s="40">
        <f>Gmden!O1146</f>
        <v>0</v>
      </c>
      <c r="J1147" s="8">
        <f t="shared" si="88"/>
        <v>0</v>
      </c>
      <c r="K1147" s="25">
        <f>ROUND(Anteile!$B$30/'Abs3'!$J$2107*'Abs3'!J1147,0)</f>
        <v>0</v>
      </c>
      <c r="L1147" s="8">
        <f>Gmden!M1146</f>
        <v>1677207.3218054371</v>
      </c>
      <c r="M1147" s="8">
        <f ca="1">IF(AND(E1147&gt;10000,Gmden!J1146=500,Gmden!K1146=500),MAX(0,OFFSET('Fk Abs3'!$E$7,'Abs3'!C1147,0)*0.95*E1147-L1147),0)</f>
        <v>0</v>
      </c>
      <c r="N1147" s="25">
        <f ca="1">ROUND(Anteile!$B$31/'Abs3'!$M$2107*'Abs3'!M1147,0)</f>
        <v>0</v>
      </c>
      <c r="O1147" s="27"/>
      <c r="P1147" s="25">
        <f t="shared" ca="1" si="89"/>
        <v>0</v>
      </c>
    </row>
    <row r="1148" spans="1:16" x14ac:dyDescent="0.25">
      <c r="A1148" s="9">
        <f>Gmden!A1147</f>
        <v>41319</v>
      </c>
      <c r="B1148" s="9">
        <f t="shared" si="85"/>
        <v>4</v>
      </c>
      <c r="C1148" s="9">
        <f t="shared" si="86"/>
        <v>0</v>
      </c>
      <c r="D1148" s="7" t="str">
        <f>Gmden!D1147</f>
        <v>Lichtenau im Mühlkreis</v>
      </c>
      <c r="E1148" s="8">
        <f>Gmden!E1147</f>
        <v>508</v>
      </c>
      <c r="F1148" s="40">
        <f>Gmden!N1147</f>
        <v>0</v>
      </c>
      <c r="G1148" s="8">
        <f t="shared" si="87"/>
        <v>0</v>
      </c>
      <c r="H1148" s="25">
        <f>ROUND(Anteile!$B$29/'Abs3'!$G$2107*'Abs3'!G1148,0)</f>
        <v>0</v>
      </c>
      <c r="I1148" s="40">
        <f>Gmden!O1147</f>
        <v>0</v>
      </c>
      <c r="J1148" s="8">
        <f t="shared" si="88"/>
        <v>0</v>
      </c>
      <c r="K1148" s="25">
        <f>ROUND(Anteile!$B$30/'Abs3'!$J$2107*'Abs3'!J1148,0)</f>
        <v>0</v>
      </c>
      <c r="L1148" s="8">
        <f>Gmden!M1147</f>
        <v>443534.04582165991</v>
      </c>
      <c r="M1148" s="8">
        <f ca="1">IF(AND(E1148&gt;10000,Gmden!J1147=500,Gmden!K1147=500),MAX(0,OFFSET('Fk Abs3'!$E$7,'Abs3'!C1148,0)*0.95*E1148-L1148),0)</f>
        <v>0</v>
      </c>
      <c r="N1148" s="25">
        <f ca="1">ROUND(Anteile!$B$31/'Abs3'!$M$2107*'Abs3'!M1148,0)</f>
        <v>0</v>
      </c>
      <c r="O1148" s="27"/>
      <c r="P1148" s="25">
        <f t="shared" ca="1" si="89"/>
        <v>0</v>
      </c>
    </row>
    <row r="1149" spans="1:16" x14ac:dyDescent="0.25">
      <c r="A1149" s="9">
        <f>Gmden!A1148</f>
        <v>41320</v>
      </c>
      <c r="B1149" s="9">
        <f t="shared" si="85"/>
        <v>4</v>
      </c>
      <c r="C1149" s="9">
        <f t="shared" si="86"/>
        <v>0</v>
      </c>
      <c r="D1149" s="7" t="str">
        <f>Gmden!D1148</f>
        <v>Nebelberg</v>
      </c>
      <c r="E1149" s="8">
        <f>Gmden!E1148</f>
        <v>630</v>
      </c>
      <c r="F1149" s="40">
        <f>Gmden!N1148</f>
        <v>0</v>
      </c>
      <c r="G1149" s="8">
        <f t="shared" si="87"/>
        <v>0</v>
      </c>
      <c r="H1149" s="25">
        <f>ROUND(Anteile!$B$29/'Abs3'!$G$2107*'Abs3'!G1149,0)</f>
        <v>0</v>
      </c>
      <c r="I1149" s="40">
        <f>Gmden!O1148</f>
        <v>0</v>
      </c>
      <c r="J1149" s="8">
        <f t="shared" si="88"/>
        <v>0</v>
      </c>
      <c r="K1149" s="25">
        <f>ROUND(Anteile!$B$30/'Abs3'!$J$2107*'Abs3'!J1149,0)</f>
        <v>0</v>
      </c>
      <c r="L1149" s="8">
        <f>Gmden!M1148</f>
        <v>652020.91308012977</v>
      </c>
      <c r="M1149" s="8">
        <f ca="1">IF(AND(E1149&gt;10000,Gmden!J1148=500,Gmden!K1148=500),MAX(0,OFFSET('Fk Abs3'!$E$7,'Abs3'!C1149,0)*0.95*E1149-L1149),0)</f>
        <v>0</v>
      </c>
      <c r="N1149" s="25">
        <f ca="1">ROUND(Anteile!$B$31/'Abs3'!$M$2107*'Abs3'!M1149,0)</f>
        <v>0</v>
      </c>
      <c r="O1149" s="27"/>
      <c r="P1149" s="25">
        <f t="shared" ca="1" si="89"/>
        <v>0</v>
      </c>
    </row>
    <row r="1150" spans="1:16" x14ac:dyDescent="0.25">
      <c r="A1150" s="9">
        <f>Gmden!A1149</f>
        <v>41321</v>
      </c>
      <c r="B1150" s="9">
        <f t="shared" si="85"/>
        <v>4</v>
      </c>
      <c r="C1150" s="9">
        <f t="shared" si="86"/>
        <v>0</v>
      </c>
      <c r="D1150" s="7" t="str">
        <f>Gmden!D1149</f>
        <v>Neufelden</v>
      </c>
      <c r="E1150" s="8">
        <f>Gmden!E1149</f>
        <v>1297</v>
      </c>
      <c r="F1150" s="40">
        <f>Gmden!N1149</f>
        <v>0</v>
      </c>
      <c r="G1150" s="8">
        <f t="shared" si="87"/>
        <v>0</v>
      </c>
      <c r="H1150" s="25">
        <f>ROUND(Anteile!$B$29/'Abs3'!$G$2107*'Abs3'!G1150,0)</f>
        <v>0</v>
      </c>
      <c r="I1150" s="40">
        <f>Gmden!O1149</f>
        <v>0</v>
      </c>
      <c r="J1150" s="8">
        <f t="shared" si="88"/>
        <v>0</v>
      </c>
      <c r="K1150" s="25">
        <f>ROUND(Anteile!$B$30/'Abs3'!$J$2107*'Abs3'!J1150,0)</f>
        <v>0</v>
      </c>
      <c r="L1150" s="8">
        <f>Gmden!M1149</f>
        <v>1729899.2471208242</v>
      </c>
      <c r="M1150" s="8">
        <f ca="1">IF(AND(E1150&gt;10000,Gmden!J1149=500,Gmden!K1149=500),MAX(0,OFFSET('Fk Abs3'!$E$7,'Abs3'!C1150,0)*0.95*E1150-L1150),0)</f>
        <v>0</v>
      </c>
      <c r="N1150" s="25">
        <f ca="1">ROUND(Anteile!$B$31/'Abs3'!$M$2107*'Abs3'!M1150,0)</f>
        <v>0</v>
      </c>
      <c r="O1150" s="27"/>
      <c r="P1150" s="25">
        <f t="shared" ca="1" si="89"/>
        <v>0</v>
      </c>
    </row>
    <row r="1151" spans="1:16" x14ac:dyDescent="0.25">
      <c r="A1151" s="9">
        <f>Gmden!A1150</f>
        <v>41322</v>
      </c>
      <c r="B1151" s="9">
        <f t="shared" si="85"/>
        <v>4</v>
      </c>
      <c r="C1151" s="9">
        <f t="shared" si="86"/>
        <v>0</v>
      </c>
      <c r="D1151" s="7" t="str">
        <f>Gmden!D1150</f>
        <v>Niederkappel</v>
      </c>
      <c r="E1151" s="8">
        <f>Gmden!E1150</f>
        <v>983</v>
      </c>
      <c r="F1151" s="40">
        <f>Gmden!N1150</f>
        <v>0</v>
      </c>
      <c r="G1151" s="8">
        <f t="shared" si="87"/>
        <v>0</v>
      </c>
      <c r="H1151" s="25">
        <f>ROUND(Anteile!$B$29/'Abs3'!$G$2107*'Abs3'!G1151,0)</f>
        <v>0</v>
      </c>
      <c r="I1151" s="40">
        <f>Gmden!O1150</f>
        <v>0</v>
      </c>
      <c r="J1151" s="8">
        <f t="shared" si="88"/>
        <v>0</v>
      </c>
      <c r="K1151" s="25">
        <f>ROUND(Anteile!$B$30/'Abs3'!$J$2107*'Abs3'!J1151,0)</f>
        <v>0</v>
      </c>
      <c r="L1151" s="8">
        <f>Gmden!M1150</f>
        <v>920767.92141053174</v>
      </c>
      <c r="M1151" s="8">
        <f ca="1">IF(AND(E1151&gt;10000,Gmden!J1150=500,Gmden!K1150=500),MAX(0,OFFSET('Fk Abs3'!$E$7,'Abs3'!C1151,0)*0.95*E1151-L1151),0)</f>
        <v>0</v>
      </c>
      <c r="N1151" s="25">
        <f ca="1">ROUND(Anteile!$B$31/'Abs3'!$M$2107*'Abs3'!M1151,0)</f>
        <v>0</v>
      </c>
      <c r="O1151" s="27"/>
      <c r="P1151" s="25">
        <f t="shared" ca="1" si="89"/>
        <v>0</v>
      </c>
    </row>
    <row r="1152" spans="1:16" x14ac:dyDescent="0.25">
      <c r="A1152" s="9">
        <f>Gmden!A1151</f>
        <v>41323</v>
      </c>
      <c r="B1152" s="9">
        <f t="shared" si="85"/>
        <v>4</v>
      </c>
      <c r="C1152" s="9">
        <f t="shared" si="86"/>
        <v>0</v>
      </c>
      <c r="D1152" s="7" t="str">
        <f>Gmden!D1151</f>
        <v>Niederwaldkirchen</v>
      </c>
      <c r="E1152" s="8">
        <f>Gmden!E1151</f>
        <v>1760</v>
      </c>
      <c r="F1152" s="40">
        <f>Gmden!N1151</f>
        <v>0</v>
      </c>
      <c r="G1152" s="8">
        <f t="shared" si="87"/>
        <v>0</v>
      </c>
      <c r="H1152" s="25">
        <f>ROUND(Anteile!$B$29/'Abs3'!$G$2107*'Abs3'!G1152,0)</f>
        <v>0</v>
      </c>
      <c r="I1152" s="40">
        <f>Gmden!O1151</f>
        <v>0</v>
      </c>
      <c r="J1152" s="8">
        <f t="shared" si="88"/>
        <v>0</v>
      </c>
      <c r="K1152" s="25">
        <f>ROUND(Anteile!$B$30/'Abs3'!$J$2107*'Abs3'!J1152,0)</f>
        <v>0</v>
      </c>
      <c r="L1152" s="8">
        <f>Gmden!M1151</f>
        <v>1843331.1407601242</v>
      </c>
      <c r="M1152" s="8">
        <f ca="1">IF(AND(E1152&gt;10000,Gmden!J1151=500,Gmden!K1151=500),MAX(0,OFFSET('Fk Abs3'!$E$7,'Abs3'!C1152,0)*0.95*E1152-L1152),0)</f>
        <v>0</v>
      </c>
      <c r="N1152" s="25">
        <f ca="1">ROUND(Anteile!$B$31/'Abs3'!$M$2107*'Abs3'!M1152,0)</f>
        <v>0</v>
      </c>
      <c r="O1152" s="27"/>
      <c r="P1152" s="25">
        <f t="shared" ca="1" si="89"/>
        <v>0</v>
      </c>
    </row>
    <row r="1153" spans="1:16" x14ac:dyDescent="0.25">
      <c r="A1153" s="9">
        <f>Gmden!A1152</f>
        <v>41324</v>
      </c>
      <c r="B1153" s="9">
        <f t="shared" si="85"/>
        <v>4</v>
      </c>
      <c r="C1153" s="9">
        <f t="shared" si="86"/>
        <v>0</v>
      </c>
      <c r="D1153" s="7" t="str">
        <f>Gmden!D1152</f>
        <v>Oberkappel</v>
      </c>
      <c r="E1153" s="8">
        <f>Gmden!E1152</f>
        <v>756</v>
      </c>
      <c r="F1153" s="40">
        <f>Gmden!N1152</f>
        <v>0</v>
      </c>
      <c r="G1153" s="8">
        <f t="shared" si="87"/>
        <v>0</v>
      </c>
      <c r="H1153" s="25">
        <f>ROUND(Anteile!$B$29/'Abs3'!$G$2107*'Abs3'!G1153,0)</f>
        <v>0</v>
      </c>
      <c r="I1153" s="40">
        <f>Gmden!O1152</f>
        <v>0</v>
      </c>
      <c r="J1153" s="8">
        <f t="shared" si="88"/>
        <v>0</v>
      </c>
      <c r="K1153" s="25">
        <f>ROUND(Anteile!$B$30/'Abs3'!$J$2107*'Abs3'!J1153,0)</f>
        <v>0</v>
      </c>
      <c r="L1153" s="8">
        <f>Gmden!M1152</f>
        <v>702931.40250265831</v>
      </c>
      <c r="M1153" s="8">
        <f ca="1">IF(AND(E1153&gt;10000,Gmden!J1152=500,Gmden!K1152=500),MAX(0,OFFSET('Fk Abs3'!$E$7,'Abs3'!C1153,0)*0.95*E1153-L1153),0)</f>
        <v>0</v>
      </c>
      <c r="N1153" s="25">
        <f ca="1">ROUND(Anteile!$B$31/'Abs3'!$M$2107*'Abs3'!M1153,0)</f>
        <v>0</v>
      </c>
      <c r="O1153" s="27"/>
      <c r="P1153" s="25">
        <f t="shared" ca="1" si="89"/>
        <v>0</v>
      </c>
    </row>
    <row r="1154" spans="1:16" x14ac:dyDescent="0.25">
      <c r="A1154" s="9">
        <f>Gmden!A1153</f>
        <v>41325</v>
      </c>
      <c r="B1154" s="9">
        <f t="shared" si="85"/>
        <v>4</v>
      </c>
      <c r="C1154" s="9">
        <f t="shared" si="86"/>
        <v>0</v>
      </c>
      <c r="D1154" s="7" t="str">
        <f>Gmden!D1153</f>
        <v>Oepping</v>
      </c>
      <c r="E1154" s="8">
        <f>Gmden!E1153</f>
        <v>1500</v>
      </c>
      <c r="F1154" s="40">
        <f>Gmden!N1153</f>
        <v>0</v>
      </c>
      <c r="G1154" s="8">
        <f t="shared" si="87"/>
        <v>0</v>
      </c>
      <c r="H1154" s="25">
        <f>ROUND(Anteile!$B$29/'Abs3'!$G$2107*'Abs3'!G1154,0)</f>
        <v>0</v>
      </c>
      <c r="I1154" s="40">
        <f>Gmden!O1153</f>
        <v>0</v>
      </c>
      <c r="J1154" s="8">
        <f t="shared" si="88"/>
        <v>0</v>
      </c>
      <c r="K1154" s="25">
        <f>ROUND(Anteile!$B$30/'Abs3'!$J$2107*'Abs3'!J1154,0)</f>
        <v>0</v>
      </c>
      <c r="L1154" s="8">
        <f>Gmden!M1153</f>
        <v>1698718.4119417737</v>
      </c>
      <c r="M1154" s="8">
        <f ca="1">IF(AND(E1154&gt;10000,Gmden!J1153=500,Gmden!K1153=500),MAX(0,OFFSET('Fk Abs3'!$E$7,'Abs3'!C1154,0)*0.95*E1154-L1154),0)</f>
        <v>0</v>
      </c>
      <c r="N1154" s="25">
        <f ca="1">ROUND(Anteile!$B$31/'Abs3'!$M$2107*'Abs3'!M1154,0)</f>
        <v>0</v>
      </c>
      <c r="O1154" s="27"/>
      <c r="P1154" s="25">
        <f t="shared" ca="1" si="89"/>
        <v>0</v>
      </c>
    </row>
    <row r="1155" spans="1:16" x14ac:dyDescent="0.25">
      <c r="A1155" s="9">
        <f>Gmden!A1154</f>
        <v>41326</v>
      </c>
      <c r="B1155" s="9">
        <f t="shared" si="85"/>
        <v>4</v>
      </c>
      <c r="C1155" s="9">
        <f t="shared" si="86"/>
        <v>0</v>
      </c>
      <c r="D1155" s="7" t="str">
        <f>Gmden!D1154</f>
        <v>Peilstein im Mühlviertel</v>
      </c>
      <c r="E1155" s="8">
        <f>Gmden!E1154</f>
        <v>1551</v>
      </c>
      <c r="F1155" s="40">
        <f>Gmden!N1154</f>
        <v>0</v>
      </c>
      <c r="G1155" s="8">
        <f t="shared" si="87"/>
        <v>0</v>
      </c>
      <c r="H1155" s="25">
        <f>ROUND(Anteile!$B$29/'Abs3'!$G$2107*'Abs3'!G1155,0)</f>
        <v>0</v>
      </c>
      <c r="I1155" s="40">
        <f>Gmden!O1154</f>
        <v>0</v>
      </c>
      <c r="J1155" s="8">
        <f t="shared" si="88"/>
        <v>0</v>
      </c>
      <c r="K1155" s="25">
        <f>ROUND(Anteile!$B$30/'Abs3'!$J$2107*'Abs3'!J1155,0)</f>
        <v>0</v>
      </c>
      <c r="L1155" s="8">
        <f>Gmden!M1154</f>
        <v>1571641.2815505709</v>
      </c>
      <c r="M1155" s="8">
        <f ca="1">IF(AND(E1155&gt;10000,Gmden!J1154=500,Gmden!K1154=500),MAX(0,OFFSET('Fk Abs3'!$E$7,'Abs3'!C1155,0)*0.95*E1155-L1155),0)</f>
        <v>0</v>
      </c>
      <c r="N1155" s="25">
        <f ca="1">ROUND(Anteile!$B$31/'Abs3'!$M$2107*'Abs3'!M1155,0)</f>
        <v>0</v>
      </c>
      <c r="O1155" s="27"/>
      <c r="P1155" s="25">
        <f t="shared" ca="1" si="89"/>
        <v>0</v>
      </c>
    </row>
    <row r="1156" spans="1:16" x14ac:dyDescent="0.25">
      <c r="A1156" s="9">
        <f>Gmden!A1155</f>
        <v>41327</v>
      </c>
      <c r="B1156" s="9">
        <f t="shared" si="85"/>
        <v>4</v>
      </c>
      <c r="C1156" s="9">
        <f t="shared" si="86"/>
        <v>0</v>
      </c>
      <c r="D1156" s="7" t="str">
        <f>Gmden!D1155</f>
        <v>Pfarrkirchen im Mühlkreis</v>
      </c>
      <c r="E1156" s="8">
        <f>Gmden!E1155</f>
        <v>1484</v>
      </c>
      <c r="F1156" s="40">
        <f>Gmden!N1155</f>
        <v>0</v>
      </c>
      <c r="G1156" s="8">
        <f t="shared" si="87"/>
        <v>0</v>
      </c>
      <c r="H1156" s="25">
        <f>ROUND(Anteile!$B$29/'Abs3'!$G$2107*'Abs3'!G1156,0)</f>
        <v>0</v>
      </c>
      <c r="I1156" s="40">
        <f>Gmden!O1155</f>
        <v>0</v>
      </c>
      <c r="J1156" s="8">
        <f t="shared" si="88"/>
        <v>0</v>
      </c>
      <c r="K1156" s="25">
        <f>ROUND(Anteile!$B$30/'Abs3'!$J$2107*'Abs3'!J1156,0)</f>
        <v>0</v>
      </c>
      <c r="L1156" s="8">
        <f>Gmden!M1155</f>
        <v>1431053.8242754431</v>
      </c>
      <c r="M1156" s="8">
        <f ca="1">IF(AND(E1156&gt;10000,Gmden!J1155=500,Gmden!K1155=500),MAX(0,OFFSET('Fk Abs3'!$E$7,'Abs3'!C1156,0)*0.95*E1156-L1156),0)</f>
        <v>0</v>
      </c>
      <c r="N1156" s="25">
        <f ca="1">ROUND(Anteile!$B$31/'Abs3'!$M$2107*'Abs3'!M1156,0)</f>
        <v>0</v>
      </c>
      <c r="O1156" s="27"/>
      <c r="P1156" s="25">
        <f t="shared" ca="1" si="89"/>
        <v>0</v>
      </c>
    </row>
    <row r="1157" spans="1:16" x14ac:dyDescent="0.25">
      <c r="A1157" s="9">
        <f>Gmden!A1156</f>
        <v>41328</v>
      </c>
      <c r="B1157" s="9">
        <f t="shared" si="85"/>
        <v>4</v>
      </c>
      <c r="C1157" s="9">
        <f t="shared" si="86"/>
        <v>0</v>
      </c>
      <c r="D1157" s="7" t="str">
        <f>Gmden!D1156</f>
        <v>Putzleinsdorf</v>
      </c>
      <c r="E1157" s="8">
        <f>Gmden!E1156</f>
        <v>1543</v>
      </c>
      <c r="F1157" s="40">
        <f>Gmden!N1156</f>
        <v>0</v>
      </c>
      <c r="G1157" s="8">
        <f t="shared" si="87"/>
        <v>0</v>
      </c>
      <c r="H1157" s="25">
        <f>ROUND(Anteile!$B$29/'Abs3'!$G$2107*'Abs3'!G1157,0)</f>
        <v>0</v>
      </c>
      <c r="I1157" s="40">
        <f>Gmden!O1156</f>
        <v>0</v>
      </c>
      <c r="J1157" s="8">
        <f t="shared" si="88"/>
        <v>0</v>
      </c>
      <c r="K1157" s="25">
        <f>ROUND(Anteile!$B$30/'Abs3'!$J$2107*'Abs3'!J1157,0)</f>
        <v>0</v>
      </c>
      <c r="L1157" s="8">
        <f>Gmden!M1156</f>
        <v>1525902.5315415221</v>
      </c>
      <c r="M1157" s="8">
        <f ca="1">IF(AND(E1157&gt;10000,Gmden!J1156=500,Gmden!K1156=500),MAX(0,OFFSET('Fk Abs3'!$E$7,'Abs3'!C1157,0)*0.95*E1157-L1157),0)</f>
        <v>0</v>
      </c>
      <c r="N1157" s="25">
        <f ca="1">ROUND(Anteile!$B$31/'Abs3'!$M$2107*'Abs3'!M1157,0)</f>
        <v>0</v>
      </c>
      <c r="O1157" s="27"/>
      <c r="P1157" s="25">
        <f t="shared" ca="1" si="89"/>
        <v>0</v>
      </c>
    </row>
    <row r="1158" spans="1:16" x14ac:dyDescent="0.25">
      <c r="A1158" s="9">
        <f>Gmden!A1157</f>
        <v>41329</v>
      </c>
      <c r="B1158" s="9">
        <f t="shared" si="85"/>
        <v>4</v>
      </c>
      <c r="C1158" s="9">
        <f t="shared" si="86"/>
        <v>0</v>
      </c>
      <c r="D1158" s="7" t="str">
        <f>Gmden!D1157</f>
        <v>Neustift im Mühlkreis</v>
      </c>
      <c r="E1158" s="8">
        <f>Gmden!E1157</f>
        <v>1434</v>
      </c>
      <c r="F1158" s="40">
        <f>Gmden!N1157</f>
        <v>0</v>
      </c>
      <c r="G1158" s="8">
        <f t="shared" si="87"/>
        <v>0</v>
      </c>
      <c r="H1158" s="25">
        <f>ROUND(Anteile!$B$29/'Abs3'!$G$2107*'Abs3'!G1158,0)</f>
        <v>0</v>
      </c>
      <c r="I1158" s="40">
        <f>Gmden!O1157</f>
        <v>0</v>
      </c>
      <c r="J1158" s="8">
        <f t="shared" si="88"/>
        <v>0</v>
      </c>
      <c r="K1158" s="25">
        <f>ROUND(Anteile!$B$30/'Abs3'!$J$2107*'Abs3'!J1158,0)</f>
        <v>0</v>
      </c>
      <c r="L1158" s="8">
        <f>Gmden!M1157</f>
        <v>1412975.1604866341</v>
      </c>
      <c r="M1158" s="8">
        <f ca="1">IF(AND(E1158&gt;10000,Gmden!J1157=500,Gmden!K1157=500),MAX(0,OFFSET('Fk Abs3'!$E$7,'Abs3'!C1158,0)*0.95*E1158-L1158),0)</f>
        <v>0</v>
      </c>
      <c r="N1158" s="25">
        <f ca="1">ROUND(Anteile!$B$31/'Abs3'!$M$2107*'Abs3'!M1158,0)</f>
        <v>0</v>
      </c>
      <c r="O1158" s="27"/>
      <c r="P1158" s="25">
        <f t="shared" ca="1" si="89"/>
        <v>0</v>
      </c>
    </row>
    <row r="1159" spans="1:16" x14ac:dyDescent="0.25">
      <c r="A1159" s="9">
        <f>Gmden!A1158</f>
        <v>41331</v>
      </c>
      <c r="B1159" s="9">
        <f t="shared" si="85"/>
        <v>4</v>
      </c>
      <c r="C1159" s="9">
        <f t="shared" si="86"/>
        <v>0</v>
      </c>
      <c r="D1159" s="7" t="str">
        <f>Gmden!D1158</f>
        <v>St. Johann am Wimberg</v>
      </c>
      <c r="E1159" s="8">
        <f>Gmden!E1158</f>
        <v>1020</v>
      </c>
      <c r="F1159" s="40">
        <f>Gmden!N1158</f>
        <v>0</v>
      </c>
      <c r="G1159" s="8">
        <f t="shared" si="87"/>
        <v>0</v>
      </c>
      <c r="H1159" s="25">
        <f>ROUND(Anteile!$B$29/'Abs3'!$G$2107*'Abs3'!G1159,0)</f>
        <v>0</v>
      </c>
      <c r="I1159" s="40">
        <f>Gmden!O1158</f>
        <v>0</v>
      </c>
      <c r="J1159" s="8">
        <f t="shared" si="88"/>
        <v>0</v>
      </c>
      <c r="K1159" s="25">
        <f>ROUND(Anteile!$B$30/'Abs3'!$J$2107*'Abs3'!J1159,0)</f>
        <v>0</v>
      </c>
      <c r="L1159" s="8">
        <f>Gmden!M1158</f>
        <v>977820.70937973424</v>
      </c>
      <c r="M1159" s="8">
        <f ca="1">IF(AND(E1159&gt;10000,Gmden!J1158=500,Gmden!K1158=500),MAX(0,OFFSET('Fk Abs3'!$E$7,'Abs3'!C1159,0)*0.95*E1159-L1159),0)</f>
        <v>0</v>
      </c>
      <c r="N1159" s="25">
        <f ca="1">ROUND(Anteile!$B$31/'Abs3'!$M$2107*'Abs3'!M1159,0)</f>
        <v>0</v>
      </c>
      <c r="O1159" s="27"/>
      <c r="P1159" s="25">
        <f t="shared" ca="1" si="89"/>
        <v>0</v>
      </c>
    </row>
    <row r="1160" spans="1:16" x14ac:dyDescent="0.25">
      <c r="A1160" s="9">
        <f>Gmden!A1159</f>
        <v>41332</v>
      </c>
      <c r="B1160" s="9">
        <f t="shared" ref="B1160:B1223" si="90">INT(A1160/10000)</f>
        <v>4</v>
      </c>
      <c r="C1160" s="9">
        <f t="shared" ref="C1160:C1223" si="91">IF(E1160&lt;=10000,0,IF(E1160&lt;=20000,1,IF(E1160&lt;=50000,2,3)))</f>
        <v>0</v>
      </c>
      <c r="D1160" s="7" t="str">
        <f>Gmden!D1159</f>
        <v>St. Martin im Mühlkreis</v>
      </c>
      <c r="E1160" s="8">
        <f>Gmden!E1159</f>
        <v>3638</v>
      </c>
      <c r="F1160" s="40">
        <f>Gmden!N1159</f>
        <v>0</v>
      </c>
      <c r="G1160" s="8">
        <f t="shared" ref="G1160:G1223" si="92">IF(AND(E1160&gt;$G$5,F1160=1),E1160,0)</f>
        <v>0</v>
      </c>
      <c r="H1160" s="25">
        <f>ROUND(Anteile!$B$29/'Abs3'!$G$2107*'Abs3'!G1160,0)</f>
        <v>0</v>
      </c>
      <c r="I1160" s="40">
        <f>Gmden!O1159</f>
        <v>0</v>
      </c>
      <c r="J1160" s="8">
        <f t="shared" ref="J1160:J1223" si="93">IF(I1160=1,E1160,0)</f>
        <v>0</v>
      </c>
      <c r="K1160" s="25">
        <f>ROUND(Anteile!$B$30/'Abs3'!$J$2107*'Abs3'!J1160,0)</f>
        <v>0</v>
      </c>
      <c r="L1160" s="8">
        <f>Gmden!M1159</f>
        <v>4141323.5612261002</v>
      </c>
      <c r="M1160" s="8">
        <f ca="1">IF(AND(E1160&gt;10000,Gmden!J1159=500,Gmden!K1159=500),MAX(0,OFFSET('Fk Abs3'!$E$7,'Abs3'!C1160,0)*0.95*E1160-L1160),0)</f>
        <v>0</v>
      </c>
      <c r="N1160" s="25">
        <f ca="1">ROUND(Anteile!$B$31/'Abs3'!$M$2107*'Abs3'!M1160,0)</f>
        <v>0</v>
      </c>
      <c r="O1160" s="27"/>
      <c r="P1160" s="25">
        <f t="shared" ref="P1160:P1223" ca="1" si="94">H1160+K1160+N1160+O1160</f>
        <v>0</v>
      </c>
    </row>
    <row r="1161" spans="1:16" x14ac:dyDescent="0.25">
      <c r="A1161" s="9">
        <f>Gmden!A1160</f>
        <v>41333</v>
      </c>
      <c r="B1161" s="9">
        <f t="shared" si="90"/>
        <v>4</v>
      </c>
      <c r="C1161" s="9">
        <f t="shared" si="91"/>
        <v>0</v>
      </c>
      <c r="D1161" s="7" t="str">
        <f>Gmden!D1160</f>
        <v>St. Oswald bei Haslach</v>
      </c>
      <c r="E1161" s="8">
        <f>Gmden!E1160</f>
        <v>511</v>
      </c>
      <c r="F1161" s="40">
        <f>Gmden!N1160</f>
        <v>0</v>
      </c>
      <c r="G1161" s="8">
        <f t="shared" si="92"/>
        <v>0</v>
      </c>
      <c r="H1161" s="25">
        <f>ROUND(Anteile!$B$29/'Abs3'!$G$2107*'Abs3'!G1161,0)</f>
        <v>0</v>
      </c>
      <c r="I1161" s="40">
        <f>Gmden!O1160</f>
        <v>0</v>
      </c>
      <c r="J1161" s="8">
        <f t="shared" si="93"/>
        <v>0</v>
      </c>
      <c r="K1161" s="25">
        <f>ROUND(Anteile!$B$30/'Abs3'!$J$2107*'Abs3'!J1161,0)</f>
        <v>0</v>
      </c>
      <c r="L1161" s="8">
        <f>Gmden!M1160</f>
        <v>473270.97993915313</v>
      </c>
      <c r="M1161" s="8">
        <f ca="1">IF(AND(E1161&gt;10000,Gmden!J1160=500,Gmden!K1160=500),MAX(0,OFFSET('Fk Abs3'!$E$7,'Abs3'!C1161,0)*0.95*E1161-L1161),0)</f>
        <v>0</v>
      </c>
      <c r="N1161" s="25">
        <f ca="1">ROUND(Anteile!$B$31/'Abs3'!$M$2107*'Abs3'!M1161,0)</f>
        <v>0</v>
      </c>
      <c r="O1161" s="27"/>
      <c r="P1161" s="25">
        <f t="shared" ca="1" si="94"/>
        <v>0</v>
      </c>
    </row>
    <row r="1162" spans="1:16" x14ac:dyDescent="0.25">
      <c r="A1162" s="9">
        <f>Gmden!A1161</f>
        <v>41334</v>
      </c>
      <c r="B1162" s="9">
        <f t="shared" si="90"/>
        <v>4</v>
      </c>
      <c r="C1162" s="9">
        <f t="shared" si="91"/>
        <v>0</v>
      </c>
      <c r="D1162" s="7" t="str">
        <f>Gmden!D1161</f>
        <v>St. Peter am Wimberg</v>
      </c>
      <c r="E1162" s="8">
        <f>Gmden!E1161</f>
        <v>1770</v>
      </c>
      <c r="F1162" s="40">
        <f>Gmden!N1161</f>
        <v>0</v>
      </c>
      <c r="G1162" s="8">
        <f t="shared" si="92"/>
        <v>0</v>
      </c>
      <c r="H1162" s="25">
        <f>ROUND(Anteile!$B$29/'Abs3'!$G$2107*'Abs3'!G1162,0)</f>
        <v>0</v>
      </c>
      <c r="I1162" s="40">
        <f>Gmden!O1161</f>
        <v>0</v>
      </c>
      <c r="J1162" s="8">
        <f t="shared" si="93"/>
        <v>0</v>
      </c>
      <c r="K1162" s="25">
        <f>ROUND(Anteile!$B$30/'Abs3'!$J$2107*'Abs3'!J1162,0)</f>
        <v>0</v>
      </c>
      <c r="L1162" s="8">
        <f>Gmden!M1161</f>
        <v>1854496.9429470685</v>
      </c>
      <c r="M1162" s="8">
        <f ca="1">IF(AND(E1162&gt;10000,Gmden!J1161=500,Gmden!K1161=500),MAX(0,OFFSET('Fk Abs3'!$E$7,'Abs3'!C1162,0)*0.95*E1162-L1162),0)</f>
        <v>0</v>
      </c>
      <c r="N1162" s="25">
        <f ca="1">ROUND(Anteile!$B$31/'Abs3'!$M$2107*'Abs3'!M1162,0)</f>
        <v>0</v>
      </c>
      <c r="O1162" s="27"/>
      <c r="P1162" s="25">
        <f t="shared" ca="1" si="94"/>
        <v>0</v>
      </c>
    </row>
    <row r="1163" spans="1:16" x14ac:dyDescent="0.25">
      <c r="A1163" s="9">
        <f>Gmden!A1162</f>
        <v>41335</v>
      </c>
      <c r="B1163" s="9">
        <f t="shared" si="90"/>
        <v>4</v>
      </c>
      <c r="C1163" s="9">
        <f t="shared" si="91"/>
        <v>0</v>
      </c>
      <c r="D1163" s="7" t="str">
        <f>Gmden!D1162</f>
        <v>St. Stefan am Walde</v>
      </c>
      <c r="E1163" s="8">
        <f>Gmden!E1162</f>
        <v>783</v>
      </c>
      <c r="F1163" s="40">
        <f>Gmden!N1162</f>
        <v>0</v>
      </c>
      <c r="G1163" s="8">
        <f t="shared" si="92"/>
        <v>0</v>
      </c>
      <c r="H1163" s="25">
        <f>ROUND(Anteile!$B$29/'Abs3'!$G$2107*'Abs3'!G1163,0)</f>
        <v>0</v>
      </c>
      <c r="I1163" s="40">
        <f>Gmden!O1162</f>
        <v>0</v>
      </c>
      <c r="J1163" s="8">
        <f t="shared" si="93"/>
        <v>0</v>
      </c>
      <c r="K1163" s="25">
        <f>ROUND(Anteile!$B$30/'Abs3'!$J$2107*'Abs3'!J1163,0)</f>
        <v>0</v>
      </c>
      <c r="L1163" s="8">
        <f>Gmden!M1162</f>
        <v>764094.31353099155</v>
      </c>
      <c r="M1163" s="8">
        <f ca="1">IF(AND(E1163&gt;10000,Gmden!J1162=500,Gmden!K1162=500),MAX(0,OFFSET('Fk Abs3'!$E$7,'Abs3'!C1163,0)*0.95*E1163-L1163),0)</f>
        <v>0</v>
      </c>
      <c r="N1163" s="25">
        <f ca="1">ROUND(Anteile!$B$31/'Abs3'!$M$2107*'Abs3'!M1163,0)</f>
        <v>0</v>
      </c>
      <c r="O1163" s="27"/>
      <c r="P1163" s="25">
        <f t="shared" ca="1" si="94"/>
        <v>0</v>
      </c>
    </row>
    <row r="1164" spans="1:16" x14ac:dyDescent="0.25">
      <c r="A1164" s="9">
        <f>Gmden!A1163</f>
        <v>41336</v>
      </c>
      <c r="B1164" s="9">
        <f t="shared" si="90"/>
        <v>4</v>
      </c>
      <c r="C1164" s="9">
        <f t="shared" si="91"/>
        <v>0</v>
      </c>
      <c r="D1164" s="7" t="str">
        <f>Gmden!D1163</f>
        <v>St. Ulrich im Mühlkreis</v>
      </c>
      <c r="E1164" s="8">
        <f>Gmden!E1163</f>
        <v>643</v>
      </c>
      <c r="F1164" s="40">
        <f>Gmden!N1163</f>
        <v>0</v>
      </c>
      <c r="G1164" s="8">
        <f t="shared" si="92"/>
        <v>0</v>
      </c>
      <c r="H1164" s="25">
        <f>ROUND(Anteile!$B$29/'Abs3'!$G$2107*'Abs3'!G1164,0)</f>
        <v>0</v>
      </c>
      <c r="I1164" s="40">
        <f>Gmden!O1163</f>
        <v>0</v>
      </c>
      <c r="J1164" s="8">
        <f t="shared" si="93"/>
        <v>0</v>
      </c>
      <c r="K1164" s="25">
        <f>ROUND(Anteile!$B$30/'Abs3'!$J$2107*'Abs3'!J1164,0)</f>
        <v>0</v>
      </c>
      <c r="L1164" s="8">
        <f>Gmden!M1163</f>
        <v>565770.93029668508</v>
      </c>
      <c r="M1164" s="8">
        <f ca="1">IF(AND(E1164&gt;10000,Gmden!J1163=500,Gmden!K1163=500),MAX(0,OFFSET('Fk Abs3'!$E$7,'Abs3'!C1164,0)*0.95*E1164-L1164),0)</f>
        <v>0</v>
      </c>
      <c r="N1164" s="25">
        <f ca="1">ROUND(Anteile!$B$31/'Abs3'!$M$2107*'Abs3'!M1164,0)</f>
        <v>0</v>
      </c>
      <c r="O1164" s="27"/>
      <c r="P1164" s="25">
        <f t="shared" ca="1" si="94"/>
        <v>0</v>
      </c>
    </row>
    <row r="1165" spans="1:16" x14ac:dyDescent="0.25">
      <c r="A1165" s="9">
        <f>Gmden!A1164</f>
        <v>41337</v>
      </c>
      <c r="B1165" s="9">
        <f t="shared" si="90"/>
        <v>4</v>
      </c>
      <c r="C1165" s="9">
        <f t="shared" si="91"/>
        <v>0</v>
      </c>
      <c r="D1165" s="7" t="str">
        <f>Gmden!D1164</f>
        <v>St. Veit im Mühlkreis</v>
      </c>
      <c r="E1165" s="8">
        <f>Gmden!E1164</f>
        <v>1180</v>
      </c>
      <c r="F1165" s="40">
        <f>Gmden!N1164</f>
        <v>0</v>
      </c>
      <c r="G1165" s="8">
        <f t="shared" si="92"/>
        <v>0</v>
      </c>
      <c r="H1165" s="25">
        <f>ROUND(Anteile!$B$29/'Abs3'!$G$2107*'Abs3'!G1165,0)</f>
        <v>0</v>
      </c>
      <c r="I1165" s="40">
        <f>Gmden!O1164</f>
        <v>0</v>
      </c>
      <c r="J1165" s="8">
        <f t="shared" si="93"/>
        <v>0</v>
      </c>
      <c r="K1165" s="25">
        <f>ROUND(Anteile!$B$30/'Abs3'!$J$2107*'Abs3'!J1165,0)</f>
        <v>0</v>
      </c>
      <c r="L1165" s="8">
        <f>Gmden!M1164</f>
        <v>1131350.2026551012</v>
      </c>
      <c r="M1165" s="8">
        <f ca="1">IF(AND(E1165&gt;10000,Gmden!J1164=500,Gmden!K1164=500),MAX(0,OFFSET('Fk Abs3'!$E$7,'Abs3'!C1165,0)*0.95*E1165-L1165),0)</f>
        <v>0</v>
      </c>
      <c r="N1165" s="25">
        <f ca="1">ROUND(Anteile!$B$31/'Abs3'!$M$2107*'Abs3'!M1165,0)</f>
        <v>0</v>
      </c>
      <c r="O1165" s="27"/>
      <c r="P1165" s="25">
        <f t="shared" ca="1" si="94"/>
        <v>0</v>
      </c>
    </row>
    <row r="1166" spans="1:16" x14ac:dyDescent="0.25">
      <c r="A1166" s="9">
        <f>Gmden!A1165</f>
        <v>41338</v>
      </c>
      <c r="B1166" s="9">
        <f t="shared" si="90"/>
        <v>4</v>
      </c>
      <c r="C1166" s="9">
        <f t="shared" si="91"/>
        <v>0</v>
      </c>
      <c r="D1166" s="7" t="str">
        <f>Gmden!D1165</f>
        <v>Sarleinsbach</v>
      </c>
      <c r="E1166" s="8">
        <f>Gmden!E1165</f>
        <v>2261</v>
      </c>
      <c r="F1166" s="40">
        <f>Gmden!N1165</f>
        <v>0</v>
      </c>
      <c r="G1166" s="8">
        <f t="shared" si="92"/>
        <v>0</v>
      </c>
      <c r="H1166" s="25">
        <f>ROUND(Anteile!$B$29/'Abs3'!$G$2107*'Abs3'!G1166,0)</f>
        <v>0</v>
      </c>
      <c r="I1166" s="40">
        <f>Gmden!O1165</f>
        <v>0</v>
      </c>
      <c r="J1166" s="8">
        <f t="shared" si="93"/>
        <v>0</v>
      </c>
      <c r="K1166" s="25">
        <f>ROUND(Anteile!$B$30/'Abs3'!$J$2107*'Abs3'!J1166,0)</f>
        <v>0</v>
      </c>
      <c r="L1166" s="8">
        <f>Gmden!M1165</f>
        <v>3095060.8804736212</v>
      </c>
      <c r="M1166" s="8">
        <f ca="1">IF(AND(E1166&gt;10000,Gmden!J1165=500,Gmden!K1165=500),MAX(0,OFFSET('Fk Abs3'!$E$7,'Abs3'!C1166,0)*0.95*E1166-L1166),0)</f>
        <v>0</v>
      </c>
      <c r="N1166" s="25">
        <f ca="1">ROUND(Anteile!$B$31/'Abs3'!$M$2107*'Abs3'!M1166,0)</f>
        <v>0</v>
      </c>
      <c r="O1166" s="27"/>
      <c r="P1166" s="25">
        <f t="shared" ca="1" si="94"/>
        <v>0</v>
      </c>
    </row>
    <row r="1167" spans="1:16" x14ac:dyDescent="0.25">
      <c r="A1167" s="9">
        <f>Gmden!A1166</f>
        <v>41340</v>
      </c>
      <c r="B1167" s="9">
        <f t="shared" si="90"/>
        <v>4</v>
      </c>
      <c r="C1167" s="9">
        <f t="shared" si="91"/>
        <v>0</v>
      </c>
      <c r="D1167" s="7" t="str">
        <f>Gmden!D1166</f>
        <v>Schönegg</v>
      </c>
      <c r="E1167" s="8">
        <f>Gmden!E1166</f>
        <v>539</v>
      </c>
      <c r="F1167" s="40">
        <f>Gmden!N1166</f>
        <v>0</v>
      </c>
      <c r="G1167" s="8">
        <f t="shared" si="92"/>
        <v>0</v>
      </c>
      <c r="H1167" s="25">
        <f>ROUND(Anteile!$B$29/'Abs3'!$G$2107*'Abs3'!G1167,0)</f>
        <v>0</v>
      </c>
      <c r="I1167" s="40">
        <f>Gmden!O1166</f>
        <v>0</v>
      </c>
      <c r="J1167" s="8">
        <f t="shared" si="93"/>
        <v>0</v>
      </c>
      <c r="K1167" s="25">
        <f>ROUND(Anteile!$B$30/'Abs3'!$J$2107*'Abs3'!J1167,0)</f>
        <v>0</v>
      </c>
      <c r="L1167" s="8">
        <f>Gmden!M1166</f>
        <v>568288.04172305833</v>
      </c>
      <c r="M1167" s="8">
        <f ca="1">IF(AND(E1167&gt;10000,Gmden!J1166=500,Gmden!K1166=500),MAX(0,OFFSET('Fk Abs3'!$E$7,'Abs3'!C1167,0)*0.95*E1167-L1167),0)</f>
        <v>0</v>
      </c>
      <c r="N1167" s="25">
        <f ca="1">ROUND(Anteile!$B$31/'Abs3'!$M$2107*'Abs3'!M1167,0)</f>
        <v>0</v>
      </c>
      <c r="O1167" s="27"/>
      <c r="P1167" s="25">
        <f t="shared" ca="1" si="94"/>
        <v>0</v>
      </c>
    </row>
    <row r="1168" spans="1:16" x14ac:dyDescent="0.25">
      <c r="A1168" s="9">
        <f>Gmden!A1167</f>
        <v>41341</v>
      </c>
      <c r="B1168" s="9">
        <f t="shared" si="90"/>
        <v>4</v>
      </c>
      <c r="C1168" s="9">
        <f t="shared" si="91"/>
        <v>0</v>
      </c>
      <c r="D1168" s="7" t="str">
        <f>Gmden!D1167</f>
        <v>Schwarzenberg am Böhmerwald</v>
      </c>
      <c r="E1168" s="8">
        <f>Gmden!E1167</f>
        <v>629</v>
      </c>
      <c r="F1168" s="40">
        <f>Gmden!N1167</f>
        <v>0</v>
      </c>
      <c r="G1168" s="8">
        <f t="shared" si="92"/>
        <v>0</v>
      </c>
      <c r="H1168" s="25">
        <f>ROUND(Anteile!$B$29/'Abs3'!$G$2107*'Abs3'!G1168,0)</f>
        <v>0</v>
      </c>
      <c r="I1168" s="40">
        <f>Gmden!O1167</f>
        <v>0</v>
      </c>
      <c r="J1168" s="8">
        <f t="shared" si="93"/>
        <v>0</v>
      </c>
      <c r="K1168" s="25">
        <f>ROUND(Anteile!$B$30/'Abs3'!$J$2107*'Abs3'!J1168,0)</f>
        <v>0</v>
      </c>
      <c r="L1168" s="8">
        <f>Gmden!M1167</f>
        <v>598574.98955898813</v>
      </c>
      <c r="M1168" s="8">
        <f ca="1">IF(AND(E1168&gt;10000,Gmden!J1167=500,Gmden!K1167=500),MAX(0,OFFSET('Fk Abs3'!$E$7,'Abs3'!C1168,0)*0.95*E1168-L1168),0)</f>
        <v>0</v>
      </c>
      <c r="N1168" s="25">
        <f ca="1">ROUND(Anteile!$B$31/'Abs3'!$M$2107*'Abs3'!M1168,0)</f>
        <v>0</v>
      </c>
      <c r="O1168" s="27"/>
      <c r="P1168" s="25">
        <f t="shared" ca="1" si="94"/>
        <v>0</v>
      </c>
    </row>
    <row r="1169" spans="1:16" x14ac:dyDescent="0.25">
      <c r="A1169" s="9">
        <f>Gmden!A1168</f>
        <v>41342</v>
      </c>
      <c r="B1169" s="9">
        <f t="shared" si="90"/>
        <v>4</v>
      </c>
      <c r="C1169" s="9">
        <f t="shared" si="91"/>
        <v>0</v>
      </c>
      <c r="D1169" s="7" t="str">
        <f>Gmden!D1168</f>
        <v>Ulrichsberg</v>
      </c>
      <c r="E1169" s="8">
        <f>Gmden!E1168</f>
        <v>2859</v>
      </c>
      <c r="F1169" s="40">
        <f>Gmden!N1168</f>
        <v>0</v>
      </c>
      <c r="G1169" s="8">
        <f t="shared" si="92"/>
        <v>0</v>
      </c>
      <c r="H1169" s="25">
        <f>ROUND(Anteile!$B$29/'Abs3'!$G$2107*'Abs3'!G1169,0)</f>
        <v>0</v>
      </c>
      <c r="I1169" s="40">
        <f>Gmden!O1168</f>
        <v>0</v>
      </c>
      <c r="J1169" s="8">
        <f t="shared" si="93"/>
        <v>0</v>
      </c>
      <c r="K1169" s="25">
        <f>ROUND(Anteile!$B$30/'Abs3'!$J$2107*'Abs3'!J1169,0)</f>
        <v>0</v>
      </c>
      <c r="L1169" s="8">
        <f>Gmden!M1168</f>
        <v>3188883.8744365801</v>
      </c>
      <c r="M1169" s="8">
        <f ca="1">IF(AND(E1169&gt;10000,Gmden!J1168=500,Gmden!K1168=500),MAX(0,OFFSET('Fk Abs3'!$E$7,'Abs3'!C1169,0)*0.95*E1169-L1169),0)</f>
        <v>0</v>
      </c>
      <c r="N1169" s="25">
        <f ca="1">ROUND(Anteile!$B$31/'Abs3'!$M$2107*'Abs3'!M1169,0)</f>
        <v>0</v>
      </c>
      <c r="O1169" s="27"/>
      <c r="P1169" s="25">
        <f t="shared" ca="1" si="94"/>
        <v>0</v>
      </c>
    </row>
    <row r="1170" spans="1:16" x14ac:dyDescent="0.25">
      <c r="A1170" s="9">
        <f>Gmden!A1169</f>
        <v>41343</v>
      </c>
      <c r="B1170" s="9">
        <f t="shared" si="90"/>
        <v>4</v>
      </c>
      <c r="C1170" s="9">
        <f t="shared" si="91"/>
        <v>0</v>
      </c>
      <c r="D1170" s="7" t="str">
        <f>Gmden!D1169</f>
        <v>Aigen-Schlägl</v>
      </c>
      <c r="E1170" s="8">
        <f>Gmden!E1169</f>
        <v>3126</v>
      </c>
      <c r="F1170" s="40">
        <f>Gmden!N1169</f>
        <v>0</v>
      </c>
      <c r="G1170" s="8">
        <f t="shared" si="92"/>
        <v>0</v>
      </c>
      <c r="H1170" s="25">
        <f>ROUND(Anteile!$B$29/'Abs3'!$G$2107*'Abs3'!G1170,0)</f>
        <v>0</v>
      </c>
      <c r="I1170" s="40">
        <f>Gmden!O1169</f>
        <v>0</v>
      </c>
      <c r="J1170" s="8">
        <f t="shared" si="93"/>
        <v>0</v>
      </c>
      <c r="K1170" s="25">
        <f>ROUND(Anteile!$B$30/'Abs3'!$J$2107*'Abs3'!J1170,0)</f>
        <v>0</v>
      </c>
      <c r="L1170" s="8">
        <f>Gmden!M1169</f>
        <v>3506287.8870986179</v>
      </c>
      <c r="M1170" s="8">
        <f ca="1">IF(AND(E1170&gt;10000,Gmden!J1169=500,Gmden!K1169=500),MAX(0,OFFSET('Fk Abs3'!$E$7,'Abs3'!C1170,0)*0.95*E1170-L1170),0)</f>
        <v>0</v>
      </c>
      <c r="N1170" s="25">
        <f ca="1">ROUND(Anteile!$B$31/'Abs3'!$M$2107*'Abs3'!M1170,0)</f>
        <v>0</v>
      </c>
      <c r="O1170" s="27"/>
      <c r="P1170" s="25">
        <f t="shared" ca="1" si="94"/>
        <v>0</v>
      </c>
    </row>
    <row r="1171" spans="1:16" x14ac:dyDescent="0.25">
      <c r="A1171" s="9">
        <f>Gmden!A1170</f>
        <v>41344</v>
      </c>
      <c r="B1171" s="9">
        <f t="shared" si="90"/>
        <v>4</v>
      </c>
      <c r="C1171" s="9">
        <f t="shared" si="91"/>
        <v>0</v>
      </c>
      <c r="D1171" s="7" t="str">
        <f>Gmden!D1170</f>
        <v>Rohrbach-Berg</v>
      </c>
      <c r="E1171" s="8">
        <f>Gmden!E1170</f>
        <v>5072</v>
      </c>
      <c r="F1171" s="40">
        <f>Gmden!N1170</f>
        <v>0</v>
      </c>
      <c r="G1171" s="8">
        <f t="shared" si="92"/>
        <v>0</v>
      </c>
      <c r="H1171" s="25">
        <f>ROUND(Anteile!$B$29/'Abs3'!$G$2107*'Abs3'!G1171,0)</f>
        <v>0</v>
      </c>
      <c r="I1171" s="40">
        <f>Gmden!O1170</f>
        <v>0</v>
      </c>
      <c r="J1171" s="8">
        <f t="shared" si="93"/>
        <v>0</v>
      </c>
      <c r="K1171" s="25">
        <f>ROUND(Anteile!$B$30/'Abs3'!$J$2107*'Abs3'!J1171,0)</f>
        <v>0</v>
      </c>
      <c r="L1171" s="8">
        <f>Gmden!M1170</f>
        <v>6353791.9537126292</v>
      </c>
      <c r="M1171" s="8">
        <f ca="1">IF(AND(E1171&gt;10000,Gmden!J1170=500,Gmden!K1170=500),MAX(0,OFFSET('Fk Abs3'!$E$7,'Abs3'!C1171,0)*0.95*E1171-L1171),0)</f>
        <v>0</v>
      </c>
      <c r="N1171" s="25">
        <f ca="1">ROUND(Anteile!$B$31/'Abs3'!$M$2107*'Abs3'!M1171,0)</f>
        <v>0</v>
      </c>
      <c r="O1171" s="27"/>
      <c r="P1171" s="25">
        <f t="shared" ca="1" si="94"/>
        <v>0</v>
      </c>
    </row>
    <row r="1172" spans="1:16" x14ac:dyDescent="0.25">
      <c r="A1172" s="9">
        <f>Gmden!A1171</f>
        <v>41401</v>
      </c>
      <c r="B1172" s="9">
        <f t="shared" si="90"/>
        <v>4</v>
      </c>
      <c r="C1172" s="9">
        <f t="shared" si="91"/>
        <v>0</v>
      </c>
      <c r="D1172" s="7" t="str">
        <f>Gmden!D1171</f>
        <v>Altschwendt</v>
      </c>
      <c r="E1172" s="8">
        <f>Gmden!E1171</f>
        <v>669</v>
      </c>
      <c r="F1172" s="40">
        <f>Gmden!N1171</f>
        <v>0</v>
      </c>
      <c r="G1172" s="8">
        <f t="shared" si="92"/>
        <v>0</v>
      </c>
      <c r="H1172" s="25">
        <f>ROUND(Anteile!$B$29/'Abs3'!$G$2107*'Abs3'!G1172,0)</f>
        <v>0</v>
      </c>
      <c r="I1172" s="40">
        <f>Gmden!O1171</f>
        <v>0</v>
      </c>
      <c r="J1172" s="8">
        <f t="shared" si="93"/>
        <v>0</v>
      </c>
      <c r="K1172" s="25">
        <f>ROUND(Anteile!$B$30/'Abs3'!$J$2107*'Abs3'!J1172,0)</f>
        <v>0</v>
      </c>
      <c r="L1172" s="8">
        <f>Gmden!M1171</f>
        <v>601570.70401006483</v>
      </c>
      <c r="M1172" s="8">
        <f ca="1">IF(AND(E1172&gt;10000,Gmden!J1171=500,Gmden!K1171=500),MAX(0,OFFSET('Fk Abs3'!$E$7,'Abs3'!C1172,0)*0.95*E1172-L1172),0)</f>
        <v>0</v>
      </c>
      <c r="N1172" s="25">
        <f ca="1">ROUND(Anteile!$B$31/'Abs3'!$M$2107*'Abs3'!M1172,0)</f>
        <v>0</v>
      </c>
      <c r="O1172" s="27"/>
      <c r="P1172" s="25">
        <f t="shared" ca="1" si="94"/>
        <v>0</v>
      </c>
    </row>
    <row r="1173" spans="1:16" x14ac:dyDescent="0.25">
      <c r="A1173" s="9">
        <f>Gmden!A1172</f>
        <v>41402</v>
      </c>
      <c r="B1173" s="9">
        <f t="shared" si="90"/>
        <v>4</v>
      </c>
      <c r="C1173" s="9">
        <f t="shared" si="91"/>
        <v>0</v>
      </c>
      <c r="D1173" s="7" t="str">
        <f>Gmden!D1172</f>
        <v>Andorf</v>
      </c>
      <c r="E1173" s="8">
        <f>Gmden!E1172</f>
        <v>5120</v>
      </c>
      <c r="F1173" s="40">
        <f>Gmden!N1172</f>
        <v>0</v>
      </c>
      <c r="G1173" s="8">
        <f t="shared" si="92"/>
        <v>0</v>
      </c>
      <c r="H1173" s="25">
        <f>ROUND(Anteile!$B$29/'Abs3'!$G$2107*'Abs3'!G1173,0)</f>
        <v>0</v>
      </c>
      <c r="I1173" s="40">
        <f>Gmden!O1172</f>
        <v>0</v>
      </c>
      <c r="J1173" s="8">
        <f t="shared" si="93"/>
        <v>0</v>
      </c>
      <c r="K1173" s="25">
        <f>ROUND(Anteile!$B$30/'Abs3'!$J$2107*'Abs3'!J1173,0)</f>
        <v>0</v>
      </c>
      <c r="L1173" s="8">
        <f>Gmden!M1172</f>
        <v>5620194.6707440428</v>
      </c>
      <c r="M1173" s="8">
        <f ca="1">IF(AND(E1173&gt;10000,Gmden!J1172=500,Gmden!K1172=500),MAX(0,OFFSET('Fk Abs3'!$E$7,'Abs3'!C1173,0)*0.95*E1173-L1173),0)</f>
        <v>0</v>
      </c>
      <c r="N1173" s="25">
        <f ca="1">ROUND(Anteile!$B$31/'Abs3'!$M$2107*'Abs3'!M1173,0)</f>
        <v>0</v>
      </c>
      <c r="O1173" s="27"/>
      <c r="P1173" s="25">
        <f t="shared" ca="1" si="94"/>
        <v>0</v>
      </c>
    </row>
    <row r="1174" spans="1:16" x14ac:dyDescent="0.25">
      <c r="A1174" s="9">
        <f>Gmden!A1173</f>
        <v>41403</v>
      </c>
      <c r="B1174" s="9">
        <f t="shared" si="90"/>
        <v>4</v>
      </c>
      <c r="C1174" s="9">
        <f t="shared" si="91"/>
        <v>0</v>
      </c>
      <c r="D1174" s="7" t="str">
        <f>Gmden!D1173</f>
        <v>Brunnenthal</v>
      </c>
      <c r="E1174" s="8">
        <f>Gmden!E1173</f>
        <v>2009</v>
      </c>
      <c r="F1174" s="40">
        <f>Gmden!N1173</f>
        <v>0</v>
      </c>
      <c r="G1174" s="8">
        <f t="shared" si="92"/>
        <v>0</v>
      </c>
      <c r="H1174" s="25">
        <f>ROUND(Anteile!$B$29/'Abs3'!$G$2107*'Abs3'!G1174,0)</f>
        <v>0</v>
      </c>
      <c r="I1174" s="40">
        <f>Gmden!O1173</f>
        <v>0</v>
      </c>
      <c r="J1174" s="8">
        <f t="shared" si="93"/>
        <v>0</v>
      </c>
      <c r="K1174" s="25">
        <f>ROUND(Anteile!$B$30/'Abs3'!$J$2107*'Abs3'!J1174,0)</f>
        <v>0</v>
      </c>
      <c r="L1174" s="8">
        <f>Gmden!M1173</f>
        <v>2042550.3479609604</v>
      </c>
      <c r="M1174" s="8">
        <f ca="1">IF(AND(E1174&gt;10000,Gmden!J1173=500,Gmden!K1173=500),MAX(0,OFFSET('Fk Abs3'!$E$7,'Abs3'!C1174,0)*0.95*E1174-L1174),0)</f>
        <v>0</v>
      </c>
      <c r="N1174" s="25">
        <f ca="1">ROUND(Anteile!$B$31/'Abs3'!$M$2107*'Abs3'!M1174,0)</f>
        <v>0</v>
      </c>
      <c r="O1174" s="27"/>
      <c r="P1174" s="25">
        <f t="shared" ca="1" si="94"/>
        <v>0</v>
      </c>
    </row>
    <row r="1175" spans="1:16" x14ac:dyDescent="0.25">
      <c r="A1175" s="9">
        <f>Gmden!A1174</f>
        <v>41404</v>
      </c>
      <c r="B1175" s="9">
        <f t="shared" si="90"/>
        <v>4</v>
      </c>
      <c r="C1175" s="9">
        <f t="shared" si="91"/>
        <v>0</v>
      </c>
      <c r="D1175" s="7" t="str">
        <f>Gmden!D1174</f>
        <v>Diersbach</v>
      </c>
      <c r="E1175" s="8">
        <f>Gmden!E1174</f>
        <v>1544</v>
      </c>
      <c r="F1175" s="40">
        <f>Gmden!N1174</f>
        <v>0</v>
      </c>
      <c r="G1175" s="8">
        <f t="shared" si="92"/>
        <v>0</v>
      </c>
      <c r="H1175" s="25">
        <f>ROUND(Anteile!$B$29/'Abs3'!$G$2107*'Abs3'!G1175,0)</f>
        <v>0</v>
      </c>
      <c r="I1175" s="40">
        <f>Gmden!O1174</f>
        <v>0</v>
      </c>
      <c r="J1175" s="8">
        <f t="shared" si="93"/>
        <v>0</v>
      </c>
      <c r="K1175" s="25">
        <f>ROUND(Anteile!$B$30/'Abs3'!$J$2107*'Abs3'!J1175,0)</f>
        <v>0</v>
      </c>
      <c r="L1175" s="8">
        <f>Gmden!M1174</f>
        <v>1399644.3133253569</v>
      </c>
      <c r="M1175" s="8">
        <f ca="1">IF(AND(E1175&gt;10000,Gmden!J1174=500,Gmden!K1174=500),MAX(0,OFFSET('Fk Abs3'!$E$7,'Abs3'!C1175,0)*0.95*E1175-L1175),0)</f>
        <v>0</v>
      </c>
      <c r="N1175" s="25">
        <f ca="1">ROUND(Anteile!$B$31/'Abs3'!$M$2107*'Abs3'!M1175,0)</f>
        <v>0</v>
      </c>
      <c r="O1175" s="27"/>
      <c r="P1175" s="25">
        <f t="shared" ca="1" si="94"/>
        <v>0</v>
      </c>
    </row>
    <row r="1176" spans="1:16" x14ac:dyDescent="0.25">
      <c r="A1176" s="9">
        <f>Gmden!A1175</f>
        <v>41405</v>
      </c>
      <c r="B1176" s="9">
        <f t="shared" si="90"/>
        <v>4</v>
      </c>
      <c r="C1176" s="9">
        <f t="shared" si="91"/>
        <v>0</v>
      </c>
      <c r="D1176" s="7" t="str">
        <f>Gmden!D1175</f>
        <v>Dorf an der Pram</v>
      </c>
      <c r="E1176" s="8">
        <f>Gmden!E1175</f>
        <v>1049</v>
      </c>
      <c r="F1176" s="40">
        <f>Gmden!N1175</f>
        <v>0</v>
      </c>
      <c r="G1176" s="8">
        <f t="shared" si="92"/>
        <v>0</v>
      </c>
      <c r="H1176" s="25">
        <f>ROUND(Anteile!$B$29/'Abs3'!$G$2107*'Abs3'!G1176,0)</f>
        <v>0</v>
      </c>
      <c r="I1176" s="40">
        <f>Gmden!O1175</f>
        <v>0</v>
      </c>
      <c r="J1176" s="8">
        <f t="shared" si="93"/>
        <v>0</v>
      </c>
      <c r="K1176" s="25">
        <f>ROUND(Anteile!$B$30/'Abs3'!$J$2107*'Abs3'!J1176,0)</f>
        <v>0</v>
      </c>
      <c r="L1176" s="8">
        <f>Gmden!M1175</f>
        <v>1195074.9108234323</v>
      </c>
      <c r="M1176" s="8">
        <f ca="1">IF(AND(E1176&gt;10000,Gmden!J1175=500,Gmden!K1175=500),MAX(0,OFFSET('Fk Abs3'!$E$7,'Abs3'!C1176,0)*0.95*E1176-L1176),0)</f>
        <v>0</v>
      </c>
      <c r="N1176" s="25">
        <f ca="1">ROUND(Anteile!$B$31/'Abs3'!$M$2107*'Abs3'!M1176,0)</f>
        <v>0</v>
      </c>
      <c r="O1176" s="27"/>
      <c r="P1176" s="25">
        <f t="shared" ca="1" si="94"/>
        <v>0</v>
      </c>
    </row>
    <row r="1177" spans="1:16" x14ac:dyDescent="0.25">
      <c r="A1177" s="9">
        <f>Gmden!A1176</f>
        <v>41406</v>
      </c>
      <c r="B1177" s="9">
        <f t="shared" si="90"/>
        <v>4</v>
      </c>
      <c r="C1177" s="9">
        <f t="shared" si="91"/>
        <v>0</v>
      </c>
      <c r="D1177" s="7" t="str">
        <f>Gmden!D1176</f>
        <v>Eggerding</v>
      </c>
      <c r="E1177" s="8">
        <f>Gmden!E1176</f>
        <v>1285</v>
      </c>
      <c r="F1177" s="40">
        <f>Gmden!N1176</f>
        <v>0</v>
      </c>
      <c r="G1177" s="8">
        <f t="shared" si="92"/>
        <v>0</v>
      </c>
      <c r="H1177" s="25">
        <f>ROUND(Anteile!$B$29/'Abs3'!$G$2107*'Abs3'!G1177,0)</f>
        <v>0</v>
      </c>
      <c r="I1177" s="40">
        <f>Gmden!O1176</f>
        <v>0</v>
      </c>
      <c r="J1177" s="8">
        <f t="shared" si="93"/>
        <v>0</v>
      </c>
      <c r="K1177" s="25">
        <f>ROUND(Anteile!$B$30/'Abs3'!$J$2107*'Abs3'!J1177,0)</f>
        <v>0</v>
      </c>
      <c r="L1177" s="8">
        <f>Gmden!M1176</f>
        <v>1188292.0976802944</v>
      </c>
      <c r="M1177" s="8">
        <f ca="1">IF(AND(E1177&gt;10000,Gmden!J1176=500,Gmden!K1176=500),MAX(0,OFFSET('Fk Abs3'!$E$7,'Abs3'!C1177,0)*0.95*E1177-L1177),0)</f>
        <v>0</v>
      </c>
      <c r="N1177" s="25">
        <f ca="1">ROUND(Anteile!$B$31/'Abs3'!$M$2107*'Abs3'!M1177,0)</f>
        <v>0</v>
      </c>
      <c r="O1177" s="27"/>
      <c r="P1177" s="25">
        <f t="shared" ca="1" si="94"/>
        <v>0</v>
      </c>
    </row>
    <row r="1178" spans="1:16" x14ac:dyDescent="0.25">
      <c r="A1178" s="9">
        <f>Gmden!A1177</f>
        <v>41407</v>
      </c>
      <c r="B1178" s="9">
        <f t="shared" si="90"/>
        <v>4</v>
      </c>
      <c r="C1178" s="9">
        <f t="shared" si="91"/>
        <v>0</v>
      </c>
      <c r="D1178" s="7" t="str">
        <f>Gmden!D1177</f>
        <v>Engelhartszell</v>
      </c>
      <c r="E1178" s="8">
        <f>Gmden!E1177</f>
        <v>971</v>
      </c>
      <c r="F1178" s="40">
        <f>Gmden!N1177</f>
        <v>0</v>
      </c>
      <c r="G1178" s="8">
        <f t="shared" si="92"/>
        <v>0</v>
      </c>
      <c r="H1178" s="25">
        <f>ROUND(Anteile!$B$29/'Abs3'!$G$2107*'Abs3'!G1178,0)</f>
        <v>0</v>
      </c>
      <c r="I1178" s="40">
        <f>Gmden!O1177</f>
        <v>0</v>
      </c>
      <c r="J1178" s="8">
        <f t="shared" si="93"/>
        <v>0</v>
      </c>
      <c r="K1178" s="25">
        <f>ROUND(Anteile!$B$30/'Abs3'!$J$2107*'Abs3'!J1178,0)</f>
        <v>0</v>
      </c>
      <c r="L1178" s="8">
        <f>Gmden!M1177</f>
        <v>1086599.8918776968</v>
      </c>
      <c r="M1178" s="8">
        <f ca="1">IF(AND(E1178&gt;10000,Gmden!J1177=500,Gmden!K1177=500),MAX(0,OFFSET('Fk Abs3'!$E$7,'Abs3'!C1178,0)*0.95*E1178-L1178),0)</f>
        <v>0</v>
      </c>
      <c r="N1178" s="25">
        <f ca="1">ROUND(Anteile!$B$31/'Abs3'!$M$2107*'Abs3'!M1178,0)</f>
        <v>0</v>
      </c>
      <c r="O1178" s="27"/>
      <c r="P1178" s="25">
        <f t="shared" ca="1" si="94"/>
        <v>0</v>
      </c>
    </row>
    <row r="1179" spans="1:16" x14ac:dyDescent="0.25">
      <c r="A1179" s="9">
        <f>Gmden!A1178</f>
        <v>41408</v>
      </c>
      <c r="B1179" s="9">
        <f t="shared" si="90"/>
        <v>4</v>
      </c>
      <c r="C1179" s="9">
        <f t="shared" si="91"/>
        <v>0</v>
      </c>
      <c r="D1179" s="7" t="str">
        <f>Gmden!D1178</f>
        <v>Enzenkirchen</v>
      </c>
      <c r="E1179" s="8">
        <f>Gmden!E1178</f>
        <v>1784</v>
      </c>
      <c r="F1179" s="40">
        <f>Gmden!N1178</f>
        <v>0</v>
      </c>
      <c r="G1179" s="8">
        <f t="shared" si="92"/>
        <v>0</v>
      </c>
      <c r="H1179" s="25">
        <f>ROUND(Anteile!$B$29/'Abs3'!$G$2107*'Abs3'!G1179,0)</f>
        <v>0</v>
      </c>
      <c r="I1179" s="40">
        <f>Gmden!O1178</f>
        <v>0</v>
      </c>
      <c r="J1179" s="8">
        <f t="shared" si="93"/>
        <v>0</v>
      </c>
      <c r="K1179" s="25">
        <f>ROUND(Anteile!$B$30/'Abs3'!$J$2107*'Abs3'!J1179,0)</f>
        <v>0</v>
      </c>
      <c r="L1179" s="8">
        <f>Gmden!M1178</f>
        <v>1861601.4289998652</v>
      </c>
      <c r="M1179" s="8">
        <f ca="1">IF(AND(E1179&gt;10000,Gmden!J1178=500,Gmden!K1178=500),MAX(0,OFFSET('Fk Abs3'!$E$7,'Abs3'!C1179,0)*0.95*E1179-L1179),0)</f>
        <v>0</v>
      </c>
      <c r="N1179" s="25">
        <f ca="1">ROUND(Anteile!$B$31/'Abs3'!$M$2107*'Abs3'!M1179,0)</f>
        <v>0</v>
      </c>
      <c r="O1179" s="27"/>
      <c r="P1179" s="25">
        <f t="shared" ca="1" si="94"/>
        <v>0</v>
      </c>
    </row>
    <row r="1180" spans="1:16" x14ac:dyDescent="0.25">
      <c r="A1180" s="9">
        <f>Gmden!A1179</f>
        <v>41409</v>
      </c>
      <c r="B1180" s="9">
        <f t="shared" si="90"/>
        <v>4</v>
      </c>
      <c r="C1180" s="9">
        <f t="shared" si="91"/>
        <v>0</v>
      </c>
      <c r="D1180" s="7" t="str">
        <f>Gmden!D1179</f>
        <v>Esternberg</v>
      </c>
      <c r="E1180" s="8">
        <f>Gmden!E1179</f>
        <v>2866</v>
      </c>
      <c r="F1180" s="40">
        <f>Gmden!N1179</f>
        <v>0</v>
      </c>
      <c r="G1180" s="8">
        <f t="shared" si="92"/>
        <v>0</v>
      </c>
      <c r="H1180" s="25">
        <f>ROUND(Anteile!$B$29/'Abs3'!$G$2107*'Abs3'!G1180,0)</f>
        <v>0</v>
      </c>
      <c r="I1180" s="40">
        <f>Gmden!O1179</f>
        <v>0</v>
      </c>
      <c r="J1180" s="8">
        <f t="shared" si="93"/>
        <v>0</v>
      </c>
      <c r="K1180" s="25">
        <f>ROUND(Anteile!$B$30/'Abs3'!$J$2107*'Abs3'!J1180,0)</f>
        <v>0</v>
      </c>
      <c r="L1180" s="8">
        <f>Gmden!M1179</f>
        <v>2613361.835481626</v>
      </c>
      <c r="M1180" s="8">
        <f ca="1">IF(AND(E1180&gt;10000,Gmden!J1179=500,Gmden!K1179=500),MAX(0,OFFSET('Fk Abs3'!$E$7,'Abs3'!C1180,0)*0.95*E1180-L1180),0)</f>
        <v>0</v>
      </c>
      <c r="N1180" s="25">
        <f ca="1">ROUND(Anteile!$B$31/'Abs3'!$M$2107*'Abs3'!M1180,0)</f>
        <v>0</v>
      </c>
      <c r="O1180" s="27"/>
      <c r="P1180" s="25">
        <f t="shared" ca="1" si="94"/>
        <v>0</v>
      </c>
    </row>
    <row r="1181" spans="1:16" x14ac:dyDescent="0.25">
      <c r="A1181" s="9">
        <f>Gmden!A1180</f>
        <v>41410</v>
      </c>
      <c r="B1181" s="9">
        <f t="shared" si="90"/>
        <v>4</v>
      </c>
      <c r="C1181" s="9">
        <f t="shared" si="91"/>
        <v>0</v>
      </c>
      <c r="D1181" s="7" t="str">
        <f>Gmden!D1180</f>
        <v>Freinberg</v>
      </c>
      <c r="E1181" s="8">
        <f>Gmden!E1180</f>
        <v>1445</v>
      </c>
      <c r="F1181" s="40">
        <f>Gmden!N1180</f>
        <v>0</v>
      </c>
      <c r="G1181" s="8">
        <f t="shared" si="92"/>
        <v>0</v>
      </c>
      <c r="H1181" s="25">
        <f>ROUND(Anteile!$B$29/'Abs3'!$G$2107*'Abs3'!G1181,0)</f>
        <v>0</v>
      </c>
      <c r="I1181" s="40">
        <f>Gmden!O1180</f>
        <v>0</v>
      </c>
      <c r="J1181" s="8">
        <f t="shared" si="93"/>
        <v>0</v>
      </c>
      <c r="K1181" s="25">
        <f>ROUND(Anteile!$B$30/'Abs3'!$J$2107*'Abs3'!J1181,0)</f>
        <v>0</v>
      </c>
      <c r="L1181" s="8">
        <f>Gmden!M1180</f>
        <v>2150043.8804272399</v>
      </c>
      <c r="M1181" s="8">
        <f ca="1">IF(AND(E1181&gt;10000,Gmden!J1180=500,Gmden!K1180=500),MAX(0,OFFSET('Fk Abs3'!$E$7,'Abs3'!C1181,0)*0.95*E1181-L1181),0)</f>
        <v>0</v>
      </c>
      <c r="N1181" s="25">
        <f ca="1">ROUND(Anteile!$B$31/'Abs3'!$M$2107*'Abs3'!M1181,0)</f>
        <v>0</v>
      </c>
      <c r="O1181" s="27"/>
      <c r="P1181" s="25">
        <f t="shared" ca="1" si="94"/>
        <v>0</v>
      </c>
    </row>
    <row r="1182" spans="1:16" x14ac:dyDescent="0.25">
      <c r="A1182" s="9">
        <f>Gmden!A1181</f>
        <v>41411</v>
      </c>
      <c r="B1182" s="9">
        <f t="shared" si="90"/>
        <v>4</v>
      </c>
      <c r="C1182" s="9">
        <f t="shared" si="91"/>
        <v>0</v>
      </c>
      <c r="D1182" s="7" t="str">
        <f>Gmden!D1181</f>
        <v>Kopfing im Innkreis</v>
      </c>
      <c r="E1182" s="8">
        <f>Gmden!E1181</f>
        <v>1942</v>
      </c>
      <c r="F1182" s="40">
        <f>Gmden!N1181</f>
        <v>0</v>
      </c>
      <c r="G1182" s="8">
        <f t="shared" si="92"/>
        <v>0</v>
      </c>
      <c r="H1182" s="25">
        <f>ROUND(Anteile!$B$29/'Abs3'!$G$2107*'Abs3'!G1182,0)</f>
        <v>0</v>
      </c>
      <c r="I1182" s="40">
        <f>Gmden!O1181</f>
        <v>0</v>
      </c>
      <c r="J1182" s="8">
        <f t="shared" si="93"/>
        <v>0</v>
      </c>
      <c r="K1182" s="25">
        <f>ROUND(Anteile!$B$30/'Abs3'!$J$2107*'Abs3'!J1182,0)</f>
        <v>0</v>
      </c>
      <c r="L1182" s="8">
        <f>Gmden!M1181</f>
        <v>2302192.1568873106</v>
      </c>
      <c r="M1182" s="8">
        <f ca="1">IF(AND(E1182&gt;10000,Gmden!J1181=500,Gmden!K1181=500),MAX(0,OFFSET('Fk Abs3'!$E$7,'Abs3'!C1182,0)*0.95*E1182-L1182),0)</f>
        <v>0</v>
      </c>
      <c r="N1182" s="25">
        <f ca="1">ROUND(Anteile!$B$31/'Abs3'!$M$2107*'Abs3'!M1182,0)</f>
        <v>0</v>
      </c>
      <c r="O1182" s="27"/>
      <c r="P1182" s="25">
        <f t="shared" ca="1" si="94"/>
        <v>0</v>
      </c>
    </row>
    <row r="1183" spans="1:16" x14ac:dyDescent="0.25">
      <c r="A1183" s="9">
        <f>Gmden!A1182</f>
        <v>41412</v>
      </c>
      <c r="B1183" s="9">
        <f t="shared" si="90"/>
        <v>4</v>
      </c>
      <c r="C1183" s="9">
        <f t="shared" si="91"/>
        <v>0</v>
      </c>
      <c r="D1183" s="7" t="str">
        <f>Gmden!D1182</f>
        <v>Mayrhof</v>
      </c>
      <c r="E1183" s="8">
        <f>Gmden!E1182</f>
        <v>298</v>
      </c>
      <c r="F1183" s="40">
        <f>Gmden!N1182</f>
        <v>0</v>
      </c>
      <c r="G1183" s="8">
        <f t="shared" si="92"/>
        <v>0</v>
      </c>
      <c r="H1183" s="25">
        <f>ROUND(Anteile!$B$29/'Abs3'!$G$2107*'Abs3'!G1183,0)</f>
        <v>0</v>
      </c>
      <c r="I1183" s="40">
        <f>Gmden!O1182</f>
        <v>0</v>
      </c>
      <c r="J1183" s="8">
        <f t="shared" si="93"/>
        <v>0</v>
      </c>
      <c r="K1183" s="25">
        <f>ROUND(Anteile!$B$30/'Abs3'!$J$2107*'Abs3'!J1183,0)</f>
        <v>0</v>
      </c>
      <c r="L1183" s="8">
        <f>Gmden!M1182</f>
        <v>243528.55436154289</v>
      </c>
      <c r="M1183" s="8">
        <f ca="1">IF(AND(E1183&gt;10000,Gmden!J1182=500,Gmden!K1182=500),MAX(0,OFFSET('Fk Abs3'!$E$7,'Abs3'!C1183,0)*0.95*E1183-L1183),0)</f>
        <v>0</v>
      </c>
      <c r="N1183" s="25">
        <f ca="1">ROUND(Anteile!$B$31/'Abs3'!$M$2107*'Abs3'!M1183,0)</f>
        <v>0</v>
      </c>
      <c r="O1183" s="27"/>
      <c r="P1183" s="25">
        <f t="shared" ca="1" si="94"/>
        <v>0</v>
      </c>
    </row>
    <row r="1184" spans="1:16" x14ac:dyDescent="0.25">
      <c r="A1184" s="9">
        <f>Gmden!A1183</f>
        <v>41413</v>
      </c>
      <c r="B1184" s="9">
        <f t="shared" si="90"/>
        <v>4</v>
      </c>
      <c r="C1184" s="9">
        <f t="shared" si="91"/>
        <v>0</v>
      </c>
      <c r="D1184" s="7" t="str">
        <f>Gmden!D1183</f>
        <v>Münzkirchen</v>
      </c>
      <c r="E1184" s="8">
        <f>Gmden!E1183</f>
        <v>2538</v>
      </c>
      <c r="F1184" s="40">
        <f>Gmden!N1183</f>
        <v>0</v>
      </c>
      <c r="G1184" s="8">
        <f t="shared" si="92"/>
        <v>0</v>
      </c>
      <c r="H1184" s="25">
        <f>ROUND(Anteile!$B$29/'Abs3'!$G$2107*'Abs3'!G1184,0)</f>
        <v>0</v>
      </c>
      <c r="I1184" s="40">
        <f>Gmden!O1183</f>
        <v>0</v>
      </c>
      <c r="J1184" s="8">
        <f t="shared" si="93"/>
        <v>0</v>
      </c>
      <c r="K1184" s="25">
        <f>ROUND(Anteile!$B$30/'Abs3'!$J$2107*'Abs3'!J1184,0)</f>
        <v>0</v>
      </c>
      <c r="L1184" s="8">
        <f>Gmden!M1183</f>
        <v>2500348.8707402973</v>
      </c>
      <c r="M1184" s="8">
        <f ca="1">IF(AND(E1184&gt;10000,Gmden!J1183=500,Gmden!K1183=500),MAX(0,OFFSET('Fk Abs3'!$E$7,'Abs3'!C1184,0)*0.95*E1184-L1184),0)</f>
        <v>0</v>
      </c>
      <c r="N1184" s="25">
        <f ca="1">ROUND(Anteile!$B$31/'Abs3'!$M$2107*'Abs3'!M1184,0)</f>
        <v>0</v>
      </c>
      <c r="O1184" s="27"/>
      <c r="P1184" s="25">
        <f t="shared" ca="1" si="94"/>
        <v>0</v>
      </c>
    </row>
    <row r="1185" spans="1:16" x14ac:dyDescent="0.25">
      <c r="A1185" s="9">
        <f>Gmden!A1184</f>
        <v>41414</v>
      </c>
      <c r="B1185" s="9">
        <f t="shared" si="90"/>
        <v>4</v>
      </c>
      <c r="C1185" s="9">
        <f t="shared" si="91"/>
        <v>0</v>
      </c>
      <c r="D1185" s="7" t="str">
        <f>Gmden!D1184</f>
        <v>Raab</v>
      </c>
      <c r="E1185" s="8">
        <f>Gmden!E1184</f>
        <v>2267</v>
      </c>
      <c r="F1185" s="40">
        <f>Gmden!N1184</f>
        <v>0</v>
      </c>
      <c r="G1185" s="8">
        <f t="shared" si="92"/>
        <v>0</v>
      </c>
      <c r="H1185" s="25">
        <f>ROUND(Anteile!$B$29/'Abs3'!$G$2107*'Abs3'!G1185,0)</f>
        <v>0</v>
      </c>
      <c r="I1185" s="40">
        <f>Gmden!O1184</f>
        <v>0</v>
      </c>
      <c r="J1185" s="8">
        <f t="shared" si="93"/>
        <v>0</v>
      </c>
      <c r="K1185" s="25">
        <f>ROUND(Anteile!$B$30/'Abs3'!$J$2107*'Abs3'!J1185,0)</f>
        <v>0</v>
      </c>
      <c r="L1185" s="8">
        <f>Gmden!M1184</f>
        <v>2384318.6294750297</v>
      </c>
      <c r="M1185" s="8">
        <f ca="1">IF(AND(E1185&gt;10000,Gmden!J1184=500,Gmden!K1184=500),MAX(0,OFFSET('Fk Abs3'!$E$7,'Abs3'!C1185,0)*0.95*E1185-L1185),0)</f>
        <v>0</v>
      </c>
      <c r="N1185" s="25">
        <f ca="1">ROUND(Anteile!$B$31/'Abs3'!$M$2107*'Abs3'!M1185,0)</f>
        <v>0</v>
      </c>
      <c r="O1185" s="27"/>
      <c r="P1185" s="25">
        <f t="shared" ca="1" si="94"/>
        <v>0</v>
      </c>
    </row>
    <row r="1186" spans="1:16" x14ac:dyDescent="0.25">
      <c r="A1186" s="9">
        <f>Gmden!A1185</f>
        <v>41415</v>
      </c>
      <c r="B1186" s="9">
        <f t="shared" si="90"/>
        <v>4</v>
      </c>
      <c r="C1186" s="9">
        <f t="shared" si="91"/>
        <v>0</v>
      </c>
      <c r="D1186" s="7" t="str">
        <f>Gmden!D1185</f>
        <v>Rainbach im Innkreis</v>
      </c>
      <c r="E1186" s="8">
        <f>Gmden!E1185</f>
        <v>1497</v>
      </c>
      <c r="F1186" s="40">
        <f>Gmden!N1185</f>
        <v>0</v>
      </c>
      <c r="G1186" s="8">
        <f t="shared" si="92"/>
        <v>0</v>
      </c>
      <c r="H1186" s="25">
        <f>ROUND(Anteile!$B$29/'Abs3'!$G$2107*'Abs3'!G1186,0)</f>
        <v>0</v>
      </c>
      <c r="I1186" s="40">
        <f>Gmden!O1185</f>
        <v>0</v>
      </c>
      <c r="J1186" s="8">
        <f t="shared" si="93"/>
        <v>0</v>
      </c>
      <c r="K1186" s="25">
        <f>ROUND(Anteile!$B$30/'Abs3'!$J$2107*'Abs3'!J1186,0)</f>
        <v>0</v>
      </c>
      <c r="L1186" s="8">
        <f>Gmden!M1185</f>
        <v>1369194.1607007016</v>
      </c>
      <c r="M1186" s="8">
        <f ca="1">IF(AND(E1186&gt;10000,Gmden!J1185=500,Gmden!K1185=500),MAX(0,OFFSET('Fk Abs3'!$E$7,'Abs3'!C1186,0)*0.95*E1186-L1186),0)</f>
        <v>0</v>
      </c>
      <c r="N1186" s="25">
        <f ca="1">ROUND(Anteile!$B$31/'Abs3'!$M$2107*'Abs3'!M1186,0)</f>
        <v>0</v>
      </c>
      <c r="O1186" s="27"/>
      <c r="P1186" s="25">
        <f t="shared" ca="1" si="94"/>
        <v>0</v>
      </c>
    </row>
    <row r="1187" spans="1:16" x14ac:dyDescent="0.25">
      <c r="A1187" s="9">
        <f>Gmden!A1186</f>
        <v>41416</v>
      </c>
      <c r="B1187" s="9">
        <f t="shared" si="90"/>
        <v>4</v>
      </c>
      <c r="C1187" s="9">
        <f t="shared" si="91"/>
        <v>0</v>
      </c>
      <c r="D1187" s="7" t="str">
        <f>Gmden!D1186</f>
        <v>Riedau</v>
      </c>
      <c r="E1187" s="8">
        <f>Gmden!E1186</f>
        <v>2020</v>
      </c>
      <c r="F1187" s="40">
        <f>Gmden!N1186</f>
        <v>0</v>
      </c>
      <c r="G1187" s="8">
        <f t="shared" si="92"/>
        <v>0</v>
      </c>
      <c r="H1187" s="25">
        <f>ROUND(Anteile!$B$29/'Abs3'!$G$2107*'Abs3'!G1187,0)</f>
        <v>0</v>
      </c>
      <c r="I1187" s="40">
        <f>Gmden!O1186</f>
        <v>0</v>
      </c>
      <c r="J1187" s="8">
        <f t="shared" si="93"/>
        <v>0</v>
      </c>
      <c r="K1187" s="25">
        <f>ROUND(Anteile!$B$30/'Abs3'!$J$2107*'Abs3'!J1187,0)</f>
        <v>0</v>
      </c>
      <c r="L1187" s="8">
        <f>Gmden!M1186</f>
        <v>2396239.053913719</v>
      </c>
      <c r="M1187" s="8">
        <f ca="1">IF(AND(E1187&gt;10000,Gmden!J1186=500,Gmden!K1186=500),MAX(0,OFFSET('Fk Abs3'!$E$7,'Abs3'!C1187,0)*0.95*E1187-L1187),0)</f>
        <v>0</v>
      </c>
      <c r="N1187" s="25">
        <f ca="1">ROUND(Anteile!$B$31/'Abs3'!$M$2107*'Abs3'!M1187,0)</f>
        <v>0</v>
      </c>
      <c r="O1187" s="27"/>
      <c r="P1187" s="25">
        <f t="shared" ca="1" si="94"/>
        <v>0</v>
      </c>
    </row>
    <row r="1188" spans="1:16" x14ac:dyDescent="0.25">
      <c r="A1188" s="9">
        <f>Gmden!A1187</f>
        <v>41417</v>
      </c>
      <c r="B1188" s="9">
        <f t="shared" si="90"/>
        <v>4</v>
      </c>
      <c r="C1188" s="9">
        <f t="shared" si="91"/>
        <v>0</v>
      </c>
      <c r="D1188" s="7" t="str">
        <f>Gmden!D1187</f>
        <v>St. Aegidi</v>
      </c>
      <c r="E1188" s="8">
        <f>Gmden!E1187</f>
        <v>1579</v>
      </c>
      <c r="F1188" s="40">
        <f>Gmden!N1187</f>
        <v>0</v>
      </c>
      <c r="G1188" s="8">
        <f t="shared" si="92"/>
        <v>0</v>
      </c>
      <c r="H1188" s="25">
        <f>ROUND(Anteile!$B$29/'Abs3'!$G$2107*'Abs3'!G1188,0)</f>
        <v>0</v>
      </c>
      <c r="I1188" s="40">
        <f>Gmden!O1187</f>
        <v>0</v>
      </c>
      <c r="J1188" s="8">
        <f t="shared" si="93"/>
        <v>0</v>
      </c>
      <c r="K1188" s="25">
        <f>ROUND(Anteile!$B$30/'Abs3'!$J$2107*'Abs3'!J1188,0)</f>
        <v>0</v>
      </c>
      <c r="L1188" s="8">
        <f>Gmden!M1187</f>
        <v>1512537.2614138275</v>
      </c>
      <c r="M1188" s="8">
        <f ca="1">IF(AND(E1188&gt;10000,Gmden!J1187=500,Gmden!K1187=500),MAX(0,OFFSET('Fk Abs3'!$E$7,'Abs3'!C1188,0)*0.95*E1188-L1188),0)</f>
        <v>0</v>
      </c>
      <c r="N1188" s="25">
        <f ca="1">ROUND(Anteile!$B$31/'Abs3'!$M$2107*'Abs3'!M1188,0)</f>
        <v>0</v>
      </c>
      <c r="O1188" s="27"/>
      <c r="P1188" s="25">
        <f t="shared" ca="1" si="94"/>
        <v>0</v>
      </c>
    </row>
    <row r="1189" spans="1:16" x14ac:dyDescent="0.25">
      <c r="A1189" s="9">
        <f>Gmden!A1188</f>
        <v>41418</v>
      </c>
      <c r="B1189" s="9">
        <f t="shared" si="90"/>
        <v>4</v>
      </c>
      <c r="C1189" s="9">
        <f t="shared" si="91"/>
        <v>0</v>
      </c>
      <c r="D1189" s="7" t="str">
        <f>Gmden!D1188</f>
        <v>St. Florian am Inn</v>
      </c>
      <c r="E1189" s="8">
        <f>Gmden!E1188</f>
        <v>3064</v>
      </c>
      <c r="F1189" s="40">
        <f>Gmden!N1188</f>
        <v>0</v>
      </c>
      <c r="G1189" s="8">
        <f t="shared" si="92"/>
        <v>0</v>
      </c>
      <c r="H1189" s="25">
        <f>ROUND(Anteile!$B$29/'Abs3'!$G$2107*'Abs3'!G1189,0)</f>
        <v>0</v>
      </c>
      <c r="I1189" s="40">
        <f>Gmden!O1188</f>
        <v>0</v>
      </c>
      <c r="J1189" s="8">
        <f t="shared" si="93"/>
        <v>0</v>
      </c>
      <c r="K1189" s="25">
        <f>ROUND(Anteile!$B$30/'Abs3'!$J$2107*'Abs3'!J1189,0)</f>
        <v>0</v>
      </c>
      <c r="L1189" s="8">
        <f>Gmden!M1188</f>
        <v>4583145.9939606162</v>
      </c>
      <c r="M1189" s="8">
        <f ca="1">IF(AND(E1189&gt;10000,Gmden!J1188=500,Gmden!K1188=500),MAX(0,OFFSET('Fk Abs3'!$E$7,'Abs3'!C1189,0)*0.95*E1189-L1189),0)</f>
        <v>0</v>
      </c>
      <c r="N1189" s="25">
        <f ca="1">ROUND(Anteile!$B$31/'Abs3'!$M$2107*'Abs3'!M1189,0)</f>
        <v>0</v>
      </c>
      <c r="O1189" s="27"/>
      <c r="P1189" s="25">
        <f t="shared" ca="1" si="94"/>
        <v>0</v>
      </c>
    </row>
    <row r="1190" spans="1:16" x14ac:dyDescent="0.25">
      <c r="A1190" s="9">
        <f>Gmden!A1189</f>
        <v>41419</v>
      </c>
      <c r="B1190" s="9">
        <f t="shared" si="90"/>
        <v>4</v>
      </c>
      <c r="C1190" s="9">
        <f t="shared" si="91"/>
        <v>0</v>
      </c>
      <c r="D1190" s="7" t="str">
        <f>Gmden!D1189</f>
        <v>St. Marienkirchen bei Schärding</v>
      </c>
      <c r="E1190" s="8">
        <f>Gmden!E1189</f>
        <v>1829</v>
      </c>
      <c r="F1190" s="40">
        <f>Gmden!N1189</f>
        <v>0</v>
      </c>
      <c r="G1190" s="8">
        <f t="shared" si="92"/>
        <v>0</v>
      </c>
      <c r="H1190" s="25">
        <f>ROUND(Anteile!$B$29/'Abs3'!$G$2107*'Abs3'!G1190,0)</f>
        <v>0</v>
      </c>
      <c r="I1190" s="40">
        <f>Gmden!O1189</f>
        <v>0</v>
      </c>
      <c r="J1190" s="8">
        <f t="shared" si="93"/>
        <v>0</v>
      </c>
      <c r="K1190" s="25">
        <f>ROUND(Anteile!$B$30/'Abs3'!$J$2107*'Abs3'!J1190,0)</f>
        <v>0</v>
      </c>
      <c r="L1190" s="8">
        <f>Gmden!M1189</f>
        <v>2232327.0098765679</v>
      </c>
      <c r="M1190" s="8">
        <f ca="1">IF(AND(E1190&gt;10000,Gmden!J1189=500,Gmden!K1189=500),MAX(0,OFFSET('Fk Abs3'!$E$7,'Abs3'!C1190,0)*0.95*E1190-L1190),0)</f>
        <v>0</v>
      </c>
      <c r="N1190" s="25">
        <f ca="1">ROUND(Anteile!$B$31/'Abs3'!$M$2107*'Abs3'!M1190,0)</f>
        <v>0</v>
      </c>
      <c r="O1190" s="27"/>
      <c r="P1190" s="25">
        <f t="shared" ca="1" si="94"/>
        <v>0</v>
      </c>
    </row>
    <row r="1191" spans="1:16" x14ac:dyDescent="0.25">
      <c r="A1191" s="9">
        <f>Gmden!A1190</f>
        <v>41420</v>
      </c>
      <c r="B1191" s="9">
        <f t="shared" si="90"/>
        <v>4</v>
      </c>
      <c r="C1191" s="9">
        <f t="shared" si="91"/>
        <v>0</v>
      </c>
      <c r="D1191" s="7" t="str">
        <f>Gmden!D1190</f>
        <v>St. Roman</v>
      </c>
      <c r="E1191" s="8">
        <f>Gmden!E1190</f>
        <v>1729</v>
      </c>
      <c r="F1191" s="40">
        <f>Gmden!N1190</f>
        <v>0</v>
      </c>
      <c r="G1191" s="8">
        <f t="shared" si="92"/>
        <v>0</v>
      </c>
      <c r="H1191" s="25">
        <f>ROUND(Anteile!$B$29/'Abs3'!$G$2107*'Abs3'!G1191,0)</f>
        <v>0</v>
      </c>
      <c r="I1191" s="40">
        <f>Gmden!O1190</f>
        <v>0</v>
      </c>
      <c r="J1191" s="8">
        <f t="shared" si="93"/>
        <v>0</v>
      </c>
      <c r="K1191" s="25">
        <f>ROUND(Anteile!$B$30/'Abs3'!$J$2107*'Abs3'!J1191,0)</f>
        <v>0</v>
      </c>
      <c r="L1191" s="8">
        <f>Gmden!M1190</f>
        <v>1620284.0837897363</v>
      </c>
      <c r="M1191" s="8">
        <f ca="1">IF(AND(E1191&gt;10000,Gmden!J1190=500,Gmden!K1190=500),MAX(0,OFFSET('Fk Abs3'!$E$7,'Abs3'!C1191,0)*0.95*E1191-L1191),0)</f>
        <v>0</v>
      </c>
      <c r="N1191" s="25">
        <f ca="1">ROUND(Anteile!$B$31/'Abs3'!$M$2107*'Abs3'!M1191,0)</f>
        <v>0</v>
      </c>
      <c r="O1191" s="27"/>
      <c r="P1191" s="25">
        <f t="shared" ca="1" si="94"/>
        <v>0</v>
      </c>
    </row>
    <row r="1192" spans="1:16" x14ac:dyDescent="0.25">
      <c r="A1192" s="9">
        <f>Gmden!A1191</f>
        <v>41421</v>
      </c>
      <c r="B1192" s="9">
        <f t="shared" si="90"/>
        <v>4</v>
      </c>
      <c r="C1192" s="9">
        <f t="shared" si="91"/>
        <v>0</v>
      </c>
      <c r="D1192" s="7" t="str">
        <f>Gmden!D1191</f>
        <v>St. Willibald</v>
      </c>
      <c r="E1192" s="8">
        <f>Gmden!E1191</f>
        <v>1119</v>
      </c>
      <c r="F1192" s="40">
        <f>Gmden!N1191</f>
        <v>0</v>
      </c>
      <c r="G1192" s="8">
        <f t="shared" si="92"/>
        <v>0</v>
      </c>
      <c r="H1192" s="25">
        <f>ROUND(Anteile!$B$29/'Abs3'!$G$2107*'Abs3'!G1192,0)</f>
        <v>0</v>
      </c>
      <c r="I1192" s="40">
        <f>Gmden!O1191</f>
        <v>0</v>
      </c>
      <c r="J1192" s="8">
        <f t="shared" si="93"/>
        <v>0</v>
      </c>
      <c r="K1192" s="25">
        <f>ROUND(Anteile!$B$30/'Abs3'!$J$2107*'Abs3'!J1192,0)</f>
        <v>0</v>
      </c>
      <c r="L1192" s="8">
        <f>Gmden!M1191</f>
        <v>1194223.9512372876</v>
      </c>
      <c r="M1192" s="8">
        <f ca="1">IF(AND(E1192&gt;10000,Gmden!J1191=500,Gmden!K1191=500),MAX(0,OFFSET('Fk Abs3'!$E$7,'Abs3'!C1192,0)*0.95*E1192-L1192),0)</f>
        <v>0</v>
      </c>
      <c r="N1192" s="25">
        <f ca="1">ROUND(Anteile!$B$31/'Abs3'!$M$2107*'Abs3'!M1192,0)</f>
        <v>0</v>
      </c>
      <c r="O1192" s="27"/>
      <c r="P1192" s="25">
        <f t="shared" ca="1" si="94"/>
        <v>0</v>
      </c>
    </row>
    <row r="1193" spans="1:16" x14ac:dyDescent="0.25">
      <c r="A1193" s="9">
        <f>Gmden!A1192</f>
        <v>41422</v>
      </c>
      <c r="B1193" s="9">
        <f t="shared" si="90"/>
        <v>4</v>
      </c>
      <c r="C1193" s="9">
        <f t="shared" si="91"/>
        <v>0</v>
      </c>
      <c r="D1193" s="7" t="str">
        <f>Gmden!D1192</f>
        <v>Schärding</v>
      </c>
      <c r="E1193" s="8">
        <f>Gmden!E1192</f>
        <v>4900</v>
      </c>
      <c r="F1193" s="40">
        <f>Gmden!N1192</f>
        <v>0</v>
      </c>
      <c r="G1193" s="8">
        <f t="shared" si="92"/>
        <v>0</v>
      </c>
      <c r="H1193" s="25">
        <f>ROUND(Anteile!$B$29/'Abs3'!$G$2107*'Abs3'!G1193,0)</f>
        <v>0</v>
      </c>
      <c r="I1193" s="40">
        <f>Gmden!O1192</f>
        <v>0</v>
      </c>
      <c r="J1193" s="8">
        <f t="shared" si="93"/>
        <v>0</v>
      </c>
      <c r="K1193" s="25">
        <f>ROUND(Anteile!$B$30/'Abs3'!$J$2107*'Abs3'!J1193,0)</f>
        <v>0</v>
      </c>
      <c r="L1193" s="8">
        <f>Gmden!M1192</f>
        <v>6481666.2120003141</v>
      </c>
      <c r="M1193" s="8">
        <f ca="1">IF(AND(E1193&gt;10000,Gmden!J1192=500,Gmden!K1192=500),MAX(0,OFFSET('Fk Abs3'!$E$7,'Abs3'!C1193,0)*0.95*E1193-L1193),0)</f>
        <v>0</v>
      </c>
      <c r="N1193" s="25">
        <f ca="1">ROUND(Anteile!$B$31/'Abs3'!$M$2107*'Abs3'!M1193,0)</f>
        <v>0</v>
      </c>
      <c r="O1193" s="27"/>
      <c r="P1193" s="25">
        <f t="shared" ca="1" si="94"/>
        <v>0</v>
      </c>
    </row>
    <row r="1194" spans="1:16" x14ac:dyDescent="0.25">
      <c r="A1194" s="9">
        <f>Gmden!A1193</f>
        <v>41423</v>
      </c>
      <c r="B1194" s="9">
        <f t="shared" si="90"/>
        <v>4</v>
      </c>
      <c r="C1194" s="9">
        <f t="shared" si="91"/>
        <v>0</v>
      </c>
      <c r="D1194" s="7" t="str">
        <f>Gmden!D1193</f>
        <v>Schardenberg</v>
      </c>
      <c r="E1194" s="8">
        <f>Gmden!E1193</f>
        <v>2379</v>
      </c>
      <c r="F1194" s="40">
        <f>Gmden!N1193</f>
        <v>0</v>
      </c>
      <c r="G1194" s="8">
        <f t="shared" si="92"/>
        <v>0</v>
      </c>
      <c r="H1194" s="25">
        <f>ROUND(Anteile!$B$29/'Abs3'!$G$2107*'Abs3'!G1194,0)</f>
        <v>0</v>
      </c>
      <c r="I1194" s="40">
        <f>Gmden!O1193</f>
        <v>0</v>
      </c>
      <c r="J1194" s="8">
        <f t="shared" si="93"/>
        <v>0</v>
      </c>
      <c r="K1194" s="25">
        <f>ROUND(Anteile!$B$30/'Abs3'!$J$2107*'Abs3'!J1194,0)</f>
        <v>0</v>
      </c>
      <c r="L1194" s="8">
        <f>Gmden!M1193</f>
        <v>2281174.6544397259</v>
      </c>
      <c r="M1194" s="8">
        <f ca="1">IF(AND(E1194&gt;10000,Gmden!J1193=500,Gmden!K1193=500),MAX(0,OFFSET('Fk Abs3'!$E$7,'Abs3'!C1194,0)*0.95*E1194-L1194),0)</f>
        <v>0</v>
      </c>
      <c r="N1194" s="25">
        <f ca="1">ROUND(Anteile!$B$31/'Abs3'!$M$2107*'Abs3'!M1194,0)</f>
        <v>0</v>
      </c>
      <c r="O1194" s="27"/>
      <c r="P1194" s="25">
        <f t="shared" ca="1" si="94"/>
        <v>0</v>
      </c>
    </row>
    <row r="1195" spans="1:16" x14ac:dyDescent="0.25">
      <c r="A1195" s="9">
        <f>Gmden!A1194</f>
        <v>41424</v>
      </c>
      <c r="B1195" s="9">
        <f t="shared" si="90"/>
        <v>4</v>
      </c>
      <c r="C1195" s="9">
        <f t="shared" si="91"/>
        <v>0</v>
      </c>
      <c r="D1195" s="7" t="str">
        <f>Gmden!D1194</f>
        <v>Sigharting</v>
      </c>
      <c r="E1195" s="8">
        <f>Gmden!E1194</f>
        <v>793</v>
      </c>
      <c r="F1195" s="40">
        <f>Gmden!N1194</f>
        <v>0</v>
      </c>
      <c r="G1195" s="8">
        <f t="shared" si="92"/>
        <v>0</v>
      </c>
      <c r="H1195" s="25">
        <f>ROUND(Anteile!$B$29/'Abs3'!$G$2107*'Abs3'!G1195,0)</f>
        <v>0</v>
      </c>
      <c r="I1195" s="40">
        <f>Gmden!O1194</f>
        <v>0</v>
      </c>
      <c r="J1195" s="8">
        <f t="shared" si="93"/>
        <v>0</v>
      </c>
      <c r="K1195" s="25">
        <f>ROUND(Anteile!$B$30/'Abs3'!$J$2107*'Abs3'!J1195,0)</f>
        <v>0</v>
      </c>
      <c r="L1195" s="8">
        <f>Gmden!M1194</f>
        <v>1009985.6883749687</v>
      </c>
      <c r="M1195" s="8">
        <f ca="1">IF(AND(E1195&gt;10000,Gmden!J1194=500,Gmden!K1194=500),MAX(0,OFFSET('Fk Abs3'!$E$7,'Abs3'!C1195,0)*0.95*E1195-L1195),0)</f>
        <v>0</v>
      </c>
      <c r="N1195" s="25">
        <f ca="1">ROUND(Anteile!$B$31/'Abs3'!$M$2107*'Abs3'!M1195,0)</f>
        <v>0</v>
      </c>
      <c r="O1195" s="27"/>
      <c r="P1195" s="25">
        <f t="shared" ca="1" si="94"/>
        <v>0</v>
      </c>
    </row>
    <row r="1196" spans="1:16" x14ac:dyDescent="0.25">
      <c r="A1196" s="9">
        <f>Gmden!A1195</f>
        <v>41425</v>
      </c>
      <c r="B1196" s="9">
        <f t="shared" si="90"/>
        <v>4</v>
      </c>
      <c r="C1196" s="9">
        <f t="shared" si="91"/>
        <v>0</v>
      </c>
      <c r="D1196" s="7" t="str">
        <f>Gmden!D1195</f>
        <v>Suben</v>
      </c>
      <c r="E1196" s="8">
        <f>Gmden!E1195</f>
        <v>1418</v>
      </c>
      <c r="F1196" s="40">
        <f>Gmden!N1195</f>
        <v>0</v>
      </c>
      <c r="G1196" s="8">
        <f t="shared" si="92"/>
        <v>0</v>
      </c>
      <c r="H1196" s="25">
        <f>ROUND(Anteile!$B$29/'Abs3'!$G$2107*'Abs3'!G1196,0)</f>
        <v>0</v>
      </c>
      <c r="I1196" s="40">
        <f>Gmden!O1195</f>
        <v>0</v>
      </c>
      <c r="J1196" s="8">
        <f t="shared" si="93"/>
        <v>0</v>
      </c>
      <c r="K1196" s="25">
        <f>ROUND(Anteile!$B$30/'Abs3'!$J$2107*'Abs3'!J1196,0)</f>
        <v>0</v>
      </c>
      <c r="L1196" s="8">
        <f>Gmden!M1195</f>
        <v>1668388.358042944</v>
      </c>
      <c r="M1196" s="8">
        <f ca="1">IF(AND(E1196&gt;10000,Gmden!J1195=500,Gmden!K1195=500),MAX(0,OFFSET('Fk Abs3'!$E$7,'Abs3'!C1196,0)*0.95*E1196-L1196),0)</f>
        <v>0</v>
      </c>
      <c r="N1196" s="25">
        <f ca="1">ROUND(Anteile!$B$31/'Abs3'!$M$2107*'Abs3'!M1196,0)</f>
        <v>0</v>
      </c>
      <c r="O1196" s="27"/>
      <c r="P1196" s="25">
        <f t="shared" ca="1" si="94"/>
        <v>0</v>
      </c>
    </row>
    <row r="1197" spans="1:16" x14ac:dyDescent="0.25">
      <c r="A1197" s="9">
        <f>Gmden!A1196</f>
        <v>41426</v>
      </c>
      <c r="B1197" s="9">
        <f t="shared" si="90"/>
        <v>4</v>
      </c>
      <c r="C1197" s="9">
        <f t="shared" si="91"/>
        <v>0</v>
      </c>
      <c r="D1197" s="7" t="str">
        <f>Gmden!D1196</f>
        <v>Taufkirchen an der Pram</v>
      </c>
      <c r="E1197" s="8">
        <f>Gmden!E1196</f>
        <v>2894</v>
      </c>
      <c r="F1197" s="40">
        <f>Gmden!N1196</f>
        <v>0</v>
      </c>
      <c r="G1197" s="8">
        <f t="shared" si="92"/>
        <v>0</v>
      </c>
      <c r="H1197" s="25">
        <f>ROUND(Anteile!$B$29/'Abs3'!$G$2107*'Abs3'!G1197,0)</f>
        <v>0</v>
      </c>
      <c r="I1197" s="40">
        <f>Gmden!O1196</f>
        <v>0</v>
      </c>
      <c r="J1197" s="8">
        <f t="shared" si="93"/>
        <v>0</v>
      </c>
      <c r="K1197" s="25">
        <f>ROUND(Anteile!$B$30/'Abs3'!$J$2107*'Abs3'!J1197,0)</f>
        <v>0</v>
      </c>
      <c r="L1197" s="8">
        <f>Gmden!M1196</f>
        <v>3462752.0994577045</v>
      </c>
      <c r="M1197" s="8">
        <f ca="1">IF(AND(E1197&gt;10000,Gmden!J1196=500,Gmden!K1196=500),MAX(0,OFFSET('Fk Abs3'!$E$7,'Abs3'!C1197,0)*0.95*E1197-L1197),0)</f>
        <v>0</v>
      </c>
      <c r="N1197" s="25">
        <f ca="1">ROUND(Anteile!$B$31/'Abs3'!$M$2107*'Abs3'!M1197,0)</f>
        <v>0</v>
      </c>
      <c r="O1197" s="27"/>
      <c r="P1197" s="25">
        <f t="shared" ca="1" si="94"/>
        <v>0</v>
      </c>
    </row>
    <row r="1198" spans="1:16" x14ac:dyDescent="0.25">
      <c r="A1198" s="9">
        <f>Gmden!A1197</f>
        <v>41427</v>
      </c>
      <c r="B1198" s="9">
        <f t="shared" si="90"/>
        <v>4</v>
      </c>
      <c r="C1198" s="9">
        <f t="shared" si="91"/>
        <v>0</v>
      </c>
      <c r="D1198" s="7" t="str">
        <f>Gmden!D1197</f>
        <v>Vichtenstein</v>
      </c>
      <c r="E1198" s="8">
        <f>Gmden!E1197</f>
        <v>665</v>
      </c>
      <c r="F1198" s="40">
        <f>Gmden!N1197</f>
        <v>0</v>
      </c>
      <c r="G1198" s="8">
        <f t="shared" si="92"/>
        <v>0</v>
      </c>
      <c r="H1198" s="25">
        <f>ROUND(Anteile!$B$29/'Abs3'!$G$2107*'Abs3'!G1198,0)</f>
        <v>0</v>
      </c>
      <c r="I1198" s="40">
        <f>Gmden!O1197</f>
        <v>0</v>
      </c>
      <c r="J1198" s="8">
        <f t="shared" si="93"/>
        <v>0</v>
      </c>
      <c r="K1198" s="25">
        <f>ROUND(Anteile!$B$30/'Abs3'!$J$2107*'Abs3'!J1198,0)</f>
        <v>0</v>
      </c>
      <c r="L1198" s="8">
        <f>Gmden!M1197</f>
        <v>596292.6029648676</v>
      </c>
      <c r="M1198" s="8">
        <f ca="1">IF(AND(E1198&gt;10000,Gmden!J1197=500,Gmden!K1197=500),MAX(0,OFFSET('Fk Abs3'!$E$7,'Abs3'!C1198,0)*0.95*E1198-L1198),0)</f>
        <v>0</v>
      </c>
      <c r="N1198" s="25">
        <f ca="1">ROUND(Anteile!$B$31/'Abs3'!$M$2107*'Abs3'!M1198,0)</f>
        <v>0</v>
      </c>
      <c r="O1198" s="27"/>
      <c r="P1198" s="25">
        <f t="shared" ca="1" si="94"/>
        <v>0</v>
      </c>
    </row>
    <row r="1199" spans="1:16" x14ac:dyDescent="0.25">
      <c r="A1199" s="9">
        <f>Gmden!A1198</f>
        <v>41428</v>
      </c>
      <c r="B1199" s="9">
        <f t="shared" si="90"/>
        <v>4</v>
      </c>
      <c r="C1199" s="9">
        <f t="shared" si="91"/>
        <v>0</v>
      </c>
      <c r="D1199" s="7" t="str">
        <f>Gmden!D1198</f>
        <v>Waldkirchen am Wesen</v>
      </c>
      <c r="E1199" s="8">
        <f>Gmden!E1198</f>
        <v>1183</v>
      </c>
      <c r="F1199" s="40">
        <f>Gmden!N1198</f>
        <v>0</v>
      </c>
      <c r="G1199" s="8">
        <f t="shared" si="92"/>
        <v>0</v>
      </c>
      <c r="H1199" s="25">
        <f>ROUND(Anteile!$B$29/'Abs3'!$G$2107*'Abs3'!G1199,0)</f>
        <v>0</v>
      </c>
      <c r="I1199" s="40">
        <f>Gmden!O1198</f>
        <v>0</v>
      </c>
      <c r="J1199" s="8">
        <f t="shared" si="93"/>
        <v>0</v>
      </c>
      <c r="K1199" s="25">
        <f>ROUND(Anteile!$B$30/'Abs3'!$J$2107*'Abs3'!J1199,0)</f>
        <v>0</v>
      </c>
      <c r="L1199" s="8">
        <f>Gmden!M1198</f>
        <v>1125090.928682101</v>
      </c>
      <c r="M1199" s="8">
        <f ca="1">IF(AND(E1199&gt;10000,Gmden!J1198=500,Gmden!K1198=500),MAX(0,OFFSET('Fk Abs3'!$E$7,'Abs3'!C1199,0)*0.95*E1199-L1199),0)</f>
        <v>0</v>
      </c>
      <c r="N1199" s="25">
        <f ca="1">ROUND(Anteile!$B$31/'Abs3'!$M$2107*'Abs3'!M1199,0)</f>
        <v>0</v>
      </c>
      <c r="O1199" s="27"/>
      <c r="P1199" s="25">
        <f t="shared" ca="1" si="94"/>
        <v>0</v>
      </c>
    </row>
    <row r="1200" spans="1:16" x14ac:dyDescent="0.25">
      <c r="A1200" s="9">
        <f>Gmden!A1199</f>
        <v>41429</v>
      </c>
      <c r="B1200" s="9">
        <f t="shared" si="90"/>
        <v>4</v>
      </c>
      <c r="C1200" s="9">
        <f t="shared" si="91"/>
        <v>0</v>
      </c>
      <c r="D1200" s="7" t="str">
        <f>Gmden!D1199</f>
        <v>Wernstein am Inn</v>
      </c>
      <c r="E1200" s="8">
        <f>Gmden!E1199</f>
        <v>1521</v>
      </c>
      <c r="F1200" s="40">
        <f>Gmden!N1199</f>
        <v>0</v>
      </c>
      <c r="G1200" s="8">
        <f t="shared" si="92"/>
        <v>0</v>
      </c>
      <c r="H1200" s="25">
        <f>ROUND(Anteile!$B$29/'Abs3'!$G$2107*'Abs3'!G1200,0)</f>
        <v>0</v>
      </c>
      <c r="I1200" s="40">
        <f>Gmden!O1199</f>
        <v>0</v>
      </c>
      <c r="J1200" s="8">
        <f t="shared" si="93"/>
        <v>0</v>
      </c>
      <c r="K1200" s="25">
        <f>ROUND(Anteile!$B$30/'Abs3'!$J$2107*'Abs3'!J1200,0)</f>
        <v>0</v>
      </c>
      <c r="L1200" s="8">
        <f>Gmden!M1199</f>
        <v>1501925.9776589244</v>
      </c>
      <c r="M1200" s="8">
        <f ca="1">IF(AND(E1200&gt;10000,Gmden!J1199=500,Gmden!K1199=500),MAX(0,OFFSET('Fk Abs3'!$E$7,'Abs3'!C1200,0)*0.95*E1200-L1200),0)</f>
        <v>0</v>
      </c>
      <c r="N1200" s="25">
        <f ca="1">ROUND(Anteile!$B$31/'Abs3'!$M$2107*'Abs3'!M1200,0)</f>
        <v>0</v>
      </c>
      <c r="O1200" s="27"/>
      <c r="P1200" s="25">
        <f t="shared" ca="1" si="94"/>
        <v>0</v>
      </c>
    </row>
    <row r="1201" spans="1:16" x14ac:dyDescent="0.25">
      <c r="A1201" s="9">
        <f>Gmden!A1200</f>
        <v>41430</v>
      </c>
      <c r="B1201" s="9">
        <f t="shared" si="90"/>
        <v>4</v>
      </c>
      <c r="C1201" s="9">
        <f t="shared" si="91"/>
        <v>0</v>
      </c>
      <c r="D1201" s="7" t="str">
        <f>Gmden!D1200</f>
        <v>Zell an der Pram</v>
      </c>
      <c r="E1201" s="8">
        <f>Gmden!E1200</f>
        <v>2038</v>
      </c>
      <c r="F1201" s="40">
        <f>Gmden!N1200</f>
        <v>0</v>
      </c>
      <c r="G1201" s="8">
        <f t="shared" si="92"/>
        <v>0</v>
      </c>
      <c r="H1201" s="25">
        <f>ROUND(Anteile!$B$29/'Abs3'!$G$2107*'Abs3'!G1201,0)</f>
        <v>0</v>
      </c>
      <c r="I1201" s="40">
        <f>Gmden!O1200</f>
        <v>0</v>
      </c>
      <c r="J1201" s="8">
        <f t="shared" si="93"/>
        <v>0</v>
      </c>
      <c r="K1201" s="25">
        <f>ROUND(Anteile!$B$30/'Abs3'!$J$2107*'Abs3'!J1201,0)</f>
        <v>0</v>
      </c>
      <c r="L1201" s="8">
        <f>Gmden!M1200</f>
        <v>2130377.8597294558</v>
      </c>
      <c r="M1201" s="8">
        <f ca="1">IF(AND(E1201&gt;10000,Gmden!J1200=500,Gmden!K1200=500),MAX(0,OFFSET('Fk Abs3'!$E$7,'Abs3'!C1201,0)*0.95*E1201-L1201),0)</f>
        <v>0</v>
      </c>
      <c r="N1201" s="25">
        <f ca="1">ROUND(Anteile!$B$31/'Abs3'!$M$2107*'Abs3'!M1201,0)</f>
        <v>0</v>
      </c>
      <c r="O1201" s="27"/>
      <c r="P1201" s="25">
        <f t="shared" ca="1" si="94"/>
        <v>0</v>
      </c>
    </row>
    <row r="1202" spans="1:16" x14ac:dyDescent="0.25">
      <c r="A1202" s="9">
        <f>Gmden!A1201</f>
        <v>41501</v>
      </c>
      <c r="B1202" s="9">
        <f t="shared" si="90"/>
        <v>4</v>
      </c>
      <c r="C1202" s="9">
        <f t="shared" si="91"/>
        <v>0</v>
      </c>
      <c r="D1202" s="7" t="str">
        <f>Gmden!D1201</f>
        <v>Adlwang</v>
      </c>
      <c r="E1202" s="8">
        <f>Gmden!E1201</f>
        <v>1741</v>
      </c>
      <c r="F1202" s="40">
        <f>Gmden!N1201</f>
        <v>0</v>
      </c>
      <c r="G1202" s="8">
        <f t="shared" si="92"/>
        <v>0</v>
      </c>
      <c r="H1202" s="25">
        <f>ROUND(Anteile!$B$29/'Abs3'!$G$2107*'Abs3'!G1202,0)</f>
        <v>0</v>
      </c>
      <c r="I1202" s="40">
        <f>Gmden!O1201</f>
        <v>0</v>
      </c>
      <c r="J1202" s="8">
        <f t="shared" si="93"/>
        <v>0</v>
      </c>
      <c r="K1202" s="25">
        <f>ROUND(Anteile!$B$30/'Abs3'!$J$2107*'Abs3'!J1202,0)</f>
        <v>0</v>
      </c>
      <c r="L1202" s="8">
        <f>Gmden!M1201</f>
        <v>2042682.0083068018</v>
      </c>
      <c r="M1202" s="8">
        <f ca="1">IF(AND(E1202&gt;10000,Gmden!J1201=500,Gmden!K1201=500),MAX(0,OFFSET('Fk Abs3'!$E$7,'Abs3'!C1202,0)*0.95*E1202-L1202),0)</f>
        <v>0</v>
      </c>
      <c r="N1202" s="25">
        <f ca="1">ROUND(Anteile!$B$31/'Abs3'!$M$2107*'Abs3'!M1202,0)</f>
        <v>0</v>
      </c>
      <c r="O1202" s="27"/>
      <c r="P1202" s="25">
        <f t="shared" ca="1" si="94"/>
        <v>0</v>
      </c>
    </row>
    <row r="1203" spans="1:16" x14ac:dyDescent="0.25">
      <c r="A1203" s="9">
        <f>Gmden!A1202</f>
        <v>41502</v>
      </c>
      <c r="B1203" s="9">
        <f t="shared" si="90"/>
        <v>4</v>
      </c>
      <c r="C1203" s="9">
        <f t="shared" si="91"/>
        <v>0</v>
      </c>
      <c r="D1203" s="7" t="str">
        <f>Gmden!D1202</f>
        <v>Aschach an der Steyr</v>
      </c>
      <c r="E1203" s="8">
        <f>Gmden!E1202</f>
        <v>2187</v>
      </c>
      <c r="F1203" s="40">
        <f>Gmden!N1202</f>
        <v>0</v>
      </c>
      <c r="G1203" s="8">
        <f t="shared" si="92"/>
        <v>0</v>
      </c>
      <c r="H1203" s="25">
        <f>ROUND(Anteile!$B$29/'Abs3'!$G$2107*'Abs3'!G1203,0)</f>
        <v>0</v>
      </c>
      <c r="I1203" s="40">
        <f>Gmden!O1202</f>
        <v>0</v>
      </c>
      <c r="J1203" s="8">
        <f t="shared" si="93"/>
        <v>0</v>
      </c>
      <c r="K1203" s="25">
        <f>ROUND(Anteile!$B$30/'Abs3'!$J$2107*'Abs3'!J1203,0)</f>
        <v>0</v>
      </c>
      <c r="L1203" s="8">
        <f>Gmden!M1202</f>
        <v>2070679.4080431792</v>
      </c>
      <c r="M1203" s="8">
        <f ca="1">IF(AND(E1203&gt;10000,Gmden!J1202=500,Gmden!K1202=500),MAX(0,OFFSET('Fk Abs3'!$E$7,'Abs3'!C1203,0)*0.95*E1203-L1203),0)</f>
        <v>0</v>
      </c>
      <c r="N1203" s="25">
        <f ca="1">ROUND(Anteile!$B$31/'Abs3'!$M$2107*'Abs3'!M1203,0)</f>
        <v>0</v>
      </c>
      <c r="O1203" s="27"/>
      <c r="P1203" s="25">
        <f t="shared" ca="1" si="94"/>
        <v>0</v>
      </c>
    </row>
    <row r="1204" spans="1:16" x14ac:dyDescent="0.25">
      <c r="A1204" s="9">
        <f>Gmden!A1203</f>
        <v>41503</v>
      </c>
      <c r="B1204" s="9">
        <f t="shared" si="90"/>
        <v>4</v>
      </c>
      <c r="C1204" s="9">
        <f t="shared" si="91"/>
        <v>0</v>
      </c>
      <c r="D1204" s="7" t="str">
        <f>Gmden!D1203</f>
        <v>Bad Hall</v>
      </c>
      <c r="E1204" s="8">
        <f>Gmden!E1203</f>
        <v>4838</v>
      </c>
      <c r="F1204" s="40">
        <f>Gmden!N1203</f>
        <v>0</v>
      </c>
      <c r="G1204" s="8">
        <f t="shared" si="92"/>
        <v>0</v>
      </c>
      <c r="H1204" s="25">
        <f>ROUND(Anteile!$B$29/'Abs3'!$G$2107*'Abs3'!G1204,0)</f>
        <v>0</v>
      </c>
      <c r="I1204" s="40">
        <f>Gmden!O1203</f>
        <v>0</v>
      </c>
      <c r="J1204" s="8">
        <f t="shared" si="93"/>
        <v>0</v>
      </c>
      <c r="K1204" s="25">
        <f>ROUND(Anteile!$B$30/'Abs3'!$J$2107*'Abs3'!J1204,0)</f>
        <v>0</v>
      </c>
      <c r="L1204" s="8">
        <f>Gmden!M1203</f>
        <v>5946481.6005368829</v>
      </c>
      <c r="M1204" s="8">
        <f ca="1">IF(AND(E1204&gt;10000,Gmden!J1203=500,Gmden!K1203=500),MAX(0,OFFSET('Fk Abs3'!$E$7,'Abs3'!C1204,0)*0.95*E1204-L1204),0)</f>
        <v>0</v>
      </c>
      <c r="N1204" s="25">
        <f ca="1">ROUND(Anteile!$B$31/'Abs3'!$M$2107*'Abs3'!M1204,0)</f>
        <v>0</v>
      </c>
      <c r="O1204" s="27"/>
      <c r="P1204" s="25">
        <f t="shared" ca="1" si="94"/>
        <v>0</v>
      </c>
    </row>
    <row r="1205" spans="1:16" x14ac:dyDescent="0.25">
      <c r="A1205" s="9">
        <f>Gmden!A1204</f>
        <v>41504</v>
      </c>
      <c r="B1205" s="9">
        <f t="shared" si="90"/>
        <v>4</v>
      </c>
      <c r="C1205" s="9">
        <f t="shared" si="91"/>
        <v>0</v>
      </c>
      <c r="D1205" s="7" t="str">
        <f>Gmden!D1204</f>
        <v>Dietach</v>
      </c>
      <c r="E1205" s="8">
        <f>Gmden!E1204</f>
        <v>3051</v>
      </c>
      <c r="F1205" s="40">
        <f>Gmden!N1204</f>
        <v>0</v>
      </c>
      <c r="G1205" s="8">
        <f t="shared" si="92"/>
        <v>0</v>
      </c>
      <c r="H1205" s="25">
        <f>ROUND(Anteile!$B$29/'Abs3'!$G$2107*'Abs3'!G1205,0)</f>
        <v>0</v>
      </c>
      <c r="I1205" s="40">
        <f>Gmden!O1204</f>
        <v>0</v>
      </c>
      <c r="J1205" s="8">
        <f t="shared" si="93"/>
        <v>0</v>
      </c>
      <c r="K1205" s="25">
        <f>ROUND(Anteile!$B$30/'Abs3'!$J$2107*'Abs3'!J1205,0)</f>
        <v>0</v>
      </c>
      <c r="L1205" s="8">
        <f>Gmden!M1204</f>
        <v>3977693.184432751</v>
      </c>
      <c r="M1205" s="8">
        <f ca="1">IF(AND(E1205&gt;10000,Gmden!J1204=500,Gmden!K1204=500),MAX(0,OFFSET('Fk Abs3'!$E$7,'Abs3'!C1205,0)*0.95*E1205-L1205),0)</f>
        <v>0</v>
      </c>
      <c r="N1205" s="25">
        <f ca="1">ROUND(Anteile!$B$31/'Abs3'!$M$2107*'Abs3'!M1205,0)</f>
        <v>0</v>
      </c>
      <c r="O1205" s="27"/>
      <c r="P1205" s="25">
        <f t="shared" ca="1" si="94"/>
        <v>0</v>
      </c>
    </row>
    <row r="1206" spans="1:16" x14ac:dyDescent="0.25">
      <c r="A1206" s="9">
        <f>Gmden!A1205</f>
        <v>41505</v>
      </c>
      <c r="B1206" s="9">
        <f t="shared" si="90"/>
        <v>4</v>
      </c>
      <c r="C1206" s="9">
        <f t="shared" si="91"/>
        <v>0</v>
      </c>
      <c r="D1206" s="7" t="str">
        <f>Gmden!D1205</f>
        <v>Gaflenz</v>
      </c>
      <c r="E1206" s="8">
        <f>Gmden!E1205</f>
        <v>1898</v>
      </c>
      <c r="F1206" s="40">
        <f>Gmden!N1205</f>
        <v>0</v>
      </c>
      <c r="G1206" s="8">
        <f t="shared" si="92"/>
        <v>0</v>
      </c>
      <c r="H1206" s="25">
        <f>ROUND(Anteile!$B$29/'Abs3'!$G$2107*'Abs3'!G1206,0)</f>
        <v>0</v>
      </c>
      <c r="I1206" s="40">
        <f>Gmden!O1205</f>
        <v>0</v>
      </c>
      <c r="J1206" s="8">
        <f t="shared" si="93"/>
        <v>0</v>
      </c>
      <c r="K1206" s="25">
        <f>ROUND(Anteile!$B$30/'Abs3'!$J$2107*'Abs3'!J1206,0)</f>
        <v>0</v>
      </c>
      <c r="L1206" s="8">
        <f>Gmden!M1205</f>
        <v>2006891.6765546426</v>
      </c>
      <c r="M1206" s="8">
        <f ca="1">IF(AND(E1206&gt;10000,Gmden!J1205=500,Gmden!K1205=500),MAX(0,OFFSET('Fk Abs3'!$E$7,'Abs3'!C1206,0)*0.95*E1206-L1206),0)</f>
        <v>0</v>
      </c>
      <c r="N1206" s="25">
        <f ca="1">ROUND(Anteile!$B$31/'Abs3'!$M$2107*'Abs3'!M1206,0)</f>
        <v>0</v>
      </c>
      <c r="O1206" s="27"/>
      <c r="P1206" s="25">
        <f t="shared" ca="1" si="94"/>
        <v>0</v>
      </c>
    </row>
    <row r="1207" spans="1:16" x14ac:dyDescent="0.25">
      <c r="A1207" s="9">
        <f>Gmden!A1206</f>
        <v>41506</v>
      </c>
      <c r="B1207" s="9">
        <f t="shared" si="90"/>
        <v>4</v>
      </c>
      <c r="C1207" s="9">
        <f t="shared" si="91"/>
        <v>0</v>
      </c>
      <c r="D1207" s="7" t="str">
        <f>Gmden!D1206</f>
        <v>Garsten</v>
      </c>
      <c r="E1207" s="8">
        <f>Gmden!E1206</f>
        <v>6643</v>
      </c>
      <c r="F1207" s="40">
        <f>Gmden!N1206</f>
        <v>0</v>
      </c>
      <c r="G1207" s="8">
        <f t="shared" si="92"/>
        <v>0</v>
      </c>
      <c r="H1207" s="25">
        <f>ROUND(Anteile!$B$29/'Abs3'!$G$2107*'Abs3'!G1207,0)</f>
        <v>0</v>
      </c>
      <c r="I1207" s="40">
        <f>Gmden!O1206</f>
        <v>0</v>
      </c>
      <c r="J1207" s="8">
        <f t="shared" si="93"/>
        <v>0</v>
      </c>
      <c r="K1207" s="25">
        <f>ROUND(Anteile!$B$30/'Abs3'!$J$2107*'Abs3'!J1207,0)</f>
        <v>0</v>
      </c>
      <c r="L1207" s="8">
        <f>Gmden!M1206</f>
        <v>6349147.7503854027</v>
      </c>
      <c r="M1207" s="8">
        <f ca="1">IF(AND(E1207&gt;10000,Gmden!J1206=500,Gmden!K1206=500),MAX(0,OFFSET('Fk Abs3'!$E$7,'Abs3'!C1207,0)*0.95*E1207-L1207),0)</f>
        <v>0</v>
      </c>
      <c r="N1207" s="25">
        <f ca="1">ROUND(Anteile!$B$31/'Abs3'!$M$2107*'Abs3'!M1207,0)</f>
        <v>0</v>
      </c>
      <c r="O1207" s="27"/>
      <c r="P1207" s="25">
        <f t="shared" ca="1" si="94"/>
        <v>0</v>
      </c>
    </row>
    <row r="1208" spans="1:16" x14ac:dyDescent="0.25">
      <c r="A1208" s="9">
        <f>Gmden!A1207</f>
        <v>41507</v>
      </c>
      <c r="B1208" s="9">
        <f t="shared" si="90"/>
        <v>4</v>
      </c>
      <c r="C1208" s="9">
        <f t="shared" si="91"/>
        <v>0</v>
      </c>
      <c r="D1208" s="7" t="str">
        <f>Gmden!D1207</f>
        <v>Großraming</v>
      </c>
      <c r="E1208" s="8">
        <f>Gmden!E1207</f>
        <v>2673</v>
      </c>
      <c r="F1208" s="40">
        <f>Gmden!N1207</f>
        <v>0</v>
      </c>
      <c r="G1208" s="8">
        <f t="shared" si="92"/>
        <v>0</v>
      </c>
      <c r="H1208" s="25">
        <f>ROUND(Anteile!$B$29/'Abs3'!$G$2107*'Abs3'!G1208,0)</f>
        <v>0</v>
      </c>
      <c r="I1208" s="40">
        <f>Gmden!O1207</f>
        <v>0</v>
      </c>
      <c r="J1208" s="8">
        <f t="shared" si="93"/>
        <v>0</v>
      </c>
      <c r="K1208" s="25">
        <f>ROUND(Anteile!$B$30/'Abs3'!$J$2107*'Abs3'!J1208,0)</f>
        <v>0</v>
      </c>
      <c r="L1208" s="8">
        <f>Gmden!M1207</f>
        <v>2920477.5294534261</v>
      </c>
      <c r="M1208" s="8">
        <f ca="1">IF(AND(E1208&gt;10000,Gmden!J1207=500,Gmden!K1207=500),MAX(0,OFFSET('Fk Abs3'!$E$7,'Abs3'!C1208,0)*0.95*E1208-L1208),0)</f>
        <v>0</v>
      </c>
      <c r="N1208" s="25">
        <f ca="1">ROUND(Anteile!$B$31/'Abs3'!$M$2107*'Abs3'!M1208,0)</f>
        <v>0</v>
      </c>
      <c r="O1208" s="27"/>
      <c r="P1208" s="25">
        <f t="shared" ca="1" si="94"/>
        <v>0</v>
      </c>
    </row>
    <row r="1209" spans="1:16" x14ac:dyDescent="0.25">
      <c r="A1209" s="9">
        <f>Gmden!A1208</f>
        <v>41508</v>
      </c>
      <c r="B1209" s="9">
        <f t="shared" si="90"/>
        <v>4</v>
      </c>
      <c r="C1209" s="9">
        <f t="shared" si="91"/>
        <v>0</v>
      </c>
      <c r="D1209" s="7" t="str">
        <f>Gmden!D1208</f>
        <v>Laussa</v>
      </c>
      <c r="E1209" s="8">
        <f>Gmden!E1208</f>
        <v>1252</v>
      </c>
      <c r="F1209" s="40">
        <f>Gmden!N1208</f>
        <v>0</v>
      </c>
      <c r="G1209" s="8">
        <f t="shared" si="92"/>
        <v>0</v>
      </c>
      <c r="H1209" s="25">
        <f>ROUND(Anteile!$B$29/'Abs3'!$G$2107*'Abs3'!G1209,0)</f>
        <v>0</v>
      </c>
      <c r="I1209" s="40">
        <f>Gmden!O1208</f>
        <v>0</v>
      </c>
      <c r="J1209" s="8">
        <f t="shared" si="93"/>
        <v>0</v>
      </c>
      <c r="K1209" s="25">
        <f>ROUND(Anteile!$B$30/'Abs3'!$J$2107*'Abs3'!J1209,0)</f>
        <v>0</v>
      </c>
      <c r="L1209" s="8">
        <f>Gmden!M1208</f>
        <v>1195761.3780003032</v>
      </c>
      <c r="M1209" s="8">
        <f ca="1">IF(AND(E1209&gt;10000,Gmden!J1208=500,Gmden!K1208=500),MAX(0,OFFSET('Fk Abs3'!$E$7,'Abs3'!C1209,0)*0.95*E1209-L1209),0)</f>
        <v>0</v>
      </c>
      <c r="N1209" s="25">
        <f ca="1">ROUND(Anteile!$B$31/'Abs3'!$M$2107*'Abs3'!M1209,0)</f>
        <v>0</v>
      </c>
      <c r="O1209" s="27"/>
      <c r="P1209" s="25">
        <f t="shared" ca="1" si="94"/>
        <v>0</v>
      </c>
    </row>
    <row r="1210" spans="1:16" x14ac:dyDescent="0.25">
      <c r="A1210" s="9">
        <f>Gmden!A1209</f>
        <v>41509</v>
      </c>
      <c r="B1210" s="9">
        <f t="shared" si="90"/>
        <v>4</v>
      </c>
      <c r="C1210" s="9">
        <f t="shared" si="91"/>
        <v>0</v>
      </c>
      <c r="D1210" s="7" t="str">
        <f>Gmden!D1209</f>
        <v>Losenstein</v>
      </c>
      <c r="E1210" s="8">
        <f>Gmden!E1209</f>
        <v>1594</v>
      </c>
      <c r="F1210" s="40">
        <f>Gmden!N1209</f>
        <v>0</v>
      </c>
      <c r="G1210" s="8">
        <f t="shared" si="92"/>
        <v>0</v>
      </c>
      <c r="H1210" s="25">
        <f>ROUND(Anteile!$B$29/'Abs3'!$G$2107*'Abs3'!G1210,0)</f>
        <v>0</v>
      </c>
      <c r="I1210" s="40">
        <f>Gmden!O1209</f>
        <v>0</v>
      </c>
      <c r="J1210" s="8">
        <f t="shared" si="93"/>
        <v>0</v>
      </c>
      <c r="K1210" s="25">
        <f>ROUND(Anteile!$B$30/'Abs3'!$J$2107*'Abs3'!J1210,0)</f>
        <v>0</v>
      </c>
      <c r="L1210" s="8">
        <f>Gmden!M1209</f>
        <v>2051529.8342322139</v>
      </c>
      <c r="M1210" s="8">
        <f ca="1">IF(AND(E1210&gt;10000,Gmden!J1209=500,Gmden!K1209=500),MAX(0,OFFSET('Fk Abs3'!$E$7,'Abs3'!C1210,0)*0.95*E1210-L1210),0)</f>
        <v>0</v>
      </c>
      <c r="N1210" s="25">
        <f ca="1">ROUND(Anteile!$B$31/'Abs3'!$M$2107*'Abs3'!M1210,0)</f>
        <v>0</v>
      </c>
      <c r="O1210" s="27"/>
      <c r="P1210" s="25">
        <f t="shared" ca="1" si="94"/>
        <v>0</v>
      </c>
    </row>
    <row r="1211" spans="1:16" x14ac:dyDescent="0.25">
      <c r="A1211" s="9">
        <f>Gmden!A1210</f>
        <v>41510</v>
      </c>
      <c r="B1211" s="9">
        <f t="shared" si="90"/>
        <v>4</v>
      </c>
      <c r="C1211" s="9">
        <f t="shared" si="91"/>
        <v>0</v>
      </c>
      <c r="D1211" s="7" t="str">
        <f>Gmden!D1210</f>
        <v>Maria Neustift</v>
      </c>
      <c r="E1211" s="8">
        <f>Gmden!E1210</f>
        <v>1590</v>
      </c>
      <c r="F1211" s="40">
        <f>Gmden!N1210</f>
        <v>0</v>
      </c>
      <c r="G1211" s="8">
        <f t="shared" si="92"/>
        <v>0</v>
      </c>
      <c r="H1211" s="25">
        <f>ROUND(Anteile!$B$29/'Abs3'!$G$2107*'Abs3'!G1211,0)</f>
        <v>0</v>
      </c>
      <c r="I1211" s="40">
        <f>Gmden!O1210</f>
        <v>0</v>
      </c>
      <c r="J1211" s="8">
        <f t="shared" si="93"/>
        <v>0</v>
      </c>
      <c r="K1211" s="25">
        <f>ROUND(Anteile!$B$30/'Abs3'!$J$2107*'Abs3'!J1211,0)</f>
        <v>0</v>
      </c>
      <c r="L1211" s="8">
        <f>Gmden!M1210</f>
        <v>1446230.6726392081</v>
      </c>
      <c r="M1211" s="8">
        <f ca="1">IF(AND(E1211&gt;10000,Gmden!J1210=500,Gmden!K1210=500),MAX(0,OFFSET('Fk Abs3'!$E$7,'Abs3'!C1211,0)*0.95*E1211-L1211),0)</f>
        <v>0</v>
      </c>
      <c r="N1211" s="25">
        <f ca="1">ROUND(Anteile!$B$31/'Abs3'!$M$2107*'Abs3'!M1211,0)</f>
        <v>0</v>
      </c>
      <c r="O1211" s="27"/>
      <c r="P1211" s="25">
        <f t="shared" ca="1" si="94"/>
        <v>0</v>
      </c>
    </row>
    <row r="1212" spans="1:16" x14ac:dyDescent="0.25">
      <c r="A1212" s="9">
        <f>Gmden!A1211</f>
        <v>41511</v>
      </c>
      <c r="B1212" s="9">
        <f t="shared" si="90"/>
        <v>4</v>
      </c>
      <c r="C1212" s="9">
        <f t="shared" si="91"/>
        <v>0</v>
      </c>
      <c r="D1212" s="7" t="str">
        <f>Gmden!D1211</f>
        <v>Pfarrkirchen bei Bad Hall</v>
      </c>
      <c r="E1212" s="8">
        <f>Gmden!E1211</f>
        <v>2157</v>
      </c>
      <c r="F1212" s="40">
        <f>Gmden!N1211</f>
        <v>0</v>
      </c>
      <c r="G1212" s="8">
        <f t="shared" si="92"/>
        <v>0</v>
      </c>
      <c r="H1212" s="25">
        <f>ROUND(Anteile!$B$29/'Abs3'!$G$2107*'Abs3'!G1212,0)</f>
        <v>0</v>
      </c>
      <c r="I1212" s="40">
        <f>Gmden!O1211</f>
        <v>0</v>
      </c>
      <c r="J1212" s="8">
        <f t="shared" si="93"/>
        <v>0</v>
      </c>
      <c r="K1212" s="25">
        <f>ROUND(Anteile!$B$30/'Abs3'!$J$2107*'Abs3'!J1212,0)</f>
        <v>0</v>
      </c>
      <c r="L1212" s="8">
        <f>Gmden!M1211</f>
        <v>2166487.5886696866</v>
      </c>
      <c r="M1212" s="8">
        <f ca="1">IF(AND(E1212&gt;10000,Gmden!J1211=500,Gmden!K1211=500),MAX(0,OFFSET('Fk Abs3'!$E$7,'Abs3'!C1212,0)*0.95*E1212-L1212),0)</f>
        <v>0</v>
      </c>
      <c r="N1212" s="25">
        <f ca="1">ROUND(Anteile!$B$31/'Abs3'!$M$2107*'Abs3'!M1212,0)</f>
        <v>0</v>
      </c>
      <c r="O1212" s="27"/>
      <c r="P1212" s="25">
        <f t="shared" ca="1" si="94"/>
        <v>0</v>
      </c>
    </row>
    <row r="1213" spans="1:16" x14ac:dyDescent="0.25">
      <c r="A1213" s="9">
        <f>Gmden!A1212</f>
        <v>41512</v>
      </c>
      <c r="B1213" s="9">
        <f t="shared" si="90"/>
        <v>4</v>
      </c>
      <c r="C1213" s="9">
        <f t="shared" si="91"/>
        <v>0</v>
      </c>
      <c r="D1213" s="7" t="str">
        <f>Gmden!D1212</f>
        <v>Reichraming</v>
      </c>
      <c r="E1213" s="8">
        <f>Gmden!E1212</f>
        <v>1737</v>
      </c>
      <c r="F1213" s="40">
        <f>Gmden!N1212</f>
        <v>0</v>
      </c>
      <c r="G1213" s="8">
        <f t="shared" si="92"/>
        <v>0</v>
      </c>
      <c r="H1213" s="25">
        <f>ROUND(Anteile!$B$29/'Abs3'!$G$2107*'Abs3'!G1213,0)</f>
        <v>0</v>
      </c>
      <c r="I1213" s="40">
        <f>Gmden!O1212</f>
        <v>0</v>
      </c>
      <c r="J1213" s="8">
        <f t="shared" si="93"/>
        <v>0</v>
      </c>
      <c r="K1213" s="25">
        <f>ROUND(Anteile!$B$30/'Abs3'!$J$2107*'Abs3'!J1213,0)</f>
        <v>0</v>
      </c>
      <c r="L1213" s="8">
        <f>Gmden!M1212</f>
        <v>1776500.0036554472</v>
      </c>
      <c r="M1213" s="8">
        <f ca="1">IF(AND(E1213&gt;10000,Gmden!J1212=500,Gmden!K1212=500),MAX(0,OFFSET('Fk Abs3'!$E$7,'Abs3'!C1213,0)*0.95*E1213-L1213),0)</f>
        <v>0</v>
      </c>
      <c r="N1213" s="25">
        <f ca="1">ROUND(Anteile!$B$31/'Abs3'!$M$2107*'Abs3'!M1213,0)</f>
        <v>0</v>
      </c>
      <c r="O1213" s="27"/>
      <c r="P1213" s="25">
        <f t="shared" ca="1" si="94"/>
        <v>0</v>
      </c>
    </row>
    <row r="1214" spans="1:16" x14ac:dyDescent="0.25">
      <c r="A1214" s="9">
        <f>Gmden!A1213</f>
        <v>41513</v>
      </c>
      <c r="B1214" s="9">
        <f t="shared" si="90"/>
        <v>4</v>
      </c>
      <c r="C1214" s="9">
        <f t="shared" si="91"/>
        <v>0</v>
      </c>
      <c r="D1214" s="7" t="str">
        <f>Gmden!D1213</f>
        <v>Rohr im Kremstal</v>
      </c>
      <c r="E1214" s="8">
        <f>Gmden!E1213</f>
        <v>1231</v>
      </c>
      <c r="F1214" s="40">
        <f>Gmden!N1213</f>
        <v>0</v>
      </c>
      <c r="G1214" s="8">
        <f t="shared" si="92"/>
        <v>0</v>
      </c>
      <c r="H1214" s="25">
        <f>ROUND(Anteile!$B$29/'Abs3'!$G$2107*'Abs3'!G1214,0)</f>
        <v>0</v>
      </c>
      <c r="I1214" s="40">
        <f>Gmden!O1213</f>
        <v>0</v>
      </c>
      <c r="J1214" s="8">
        <f t="shared" si="93"/>
        <v>0</v>
      </c>
      <c r="K1214" s="25">
        <f>ROUND(Anteile!$B$30/'Abs3'!$J$2107*'Abs3'!J1214,0)</f>
        <v>0</v>
      </c>
      <c r="L1214" s="8">
        <f>Gmden!M1213</f>
        <v>1357397.7806422922</v>
      </c>
      <c r="M1214" s="8">
        <f ca="1">IF(AND(E1214&gt;10000,Gmden!J1213=500,Gmden!K1213=500),MAX(0,OFFSET('Fk Abs3'!$E$7,'Abs3'!C1214,0)*0.95*E1214-L1214),0)</f>
        <v>0</v>
      </c>
      <c r="N1214" s="25">
        <f ca="1">ROUND(Anteile!$B$31/'Abs3'!$M$2107*'Abs3'!M1214,0)</f>
        <v>0</v>
      </c>
      <c r="O1214" s="27"/>
      <c r="P1214" s="25">
        <f t="shared" ca="1" si="94"/>
        <v>0</v>
      </c>
    </row>
    <row r="1215" spans="1:16" x14ac:dyDescent="0.25">
      <c r="A1215" s="9">
        <f>Gmden!A1214</f>
        <v>41514</v>
      </c>
      <c r="B1215" s="9">
        <f t="shared" si="90"/>
        <v>4</v>
      </c>
      <c r="C1215" s="9">
        <f t="shared" si="91"/>
        <v>0</v>
      </c>
      <c r="D1215" s="7" t="str">
        <f>Gmden!D1214</f>
        <v>St. Ulrich bei Steyr</v>
      </c>
      <c r="E1215" s="8">
        <f>Gmden!E1214</f>
        <v>3022</v>
      </c>
      <c r="F1215" s="40">
        <f>Gmden!N1214</f>
        <v>0</v>
      </c>
      <c r="G1215" s="8">
        <f t="shared" si="92"/>
        <v>0</v>
      </c>
      <c r="H1215" s="25">
        <f>ROUND(Anteile!$B$29/'Abs3'!$G$2107*'Abs3'!G1215,0)</f>
        <v>0</v>
      </c>
      <c r="I1215" s="40">
        <f>Gmden!O1214</f>
        <v>0</v>
      </c>
      <c r="J1215" s="8">
        <f t="shared" si="93"/>
        <v>0</v>
      </c>
      <c r="K1215" s="25">
        <f>ROUND(Anteile!$B$30/'Abs3'!$J$2107*'Abs3'!J1215,0)</f>
        <v>0</v>
      </c>
      <c r="L1215" s="8">
        <f>Gmden!M1214</f>
        <v>3161070.6004847186</v>
      </c>
      <c r="M1215" s="8">
        <f ca="1">IF(AND(E1215&gt;10000,Gmden!J1214=500,Gmden!K1214=500),MAX(0,OFFSET('Fk Abs3'!$E$7,'Abs3'!C1215,0)*0.95*E1215-L1215),0)</f>
        <v>0</v>
      </c>
      <c r="N1215" s="25">
        <f ca="1">ROUND(Anteile!$B$31/'Abs3'!$M$2107*'Abs3'!M1215,0)</f>
        <v>0</v>
      </c>
      <c r="O1215" s="27"/>
      <c r="P1215" s="25">
        <f t="shared" ca="1" si="94"/>
        <v>0</v>
      </c>
    </row>
    <row r="1216" spans="1:16" x14ac:dyDescent="0.25">
      <c r="A1216" s="9">
        <f>Gmden!A1215</f>
        <v>41515</v>
      </c>
      <c r="B1216" s="9">
        <f t="shared" si="90"/>
        <v>4</v>
      </c>
      <c r="C1216" s="9">
        <f t="shared" si="91"/>
        <v>0</v>
      </c>
      <c r="D1216" s="7" t="str">
        <f>Gmden!D1215</f>
        <v>Schiedlberg</v>
      </c>
      <c r="E1216" s="8">
        <f>Gmden!E1215</f>
        <v>1217</v>
      </c>
      <c r="F1216" s="40">
        <f>Gmden!N1215</f>
        <v>0</v>
      </c>
      <c r="G1216" s="8">
        <f t="shared" si="92"/>
        <v>0</v>
      </c>
      <c r="H1216" s="25">
        <f>ROUND(Anteile!$B$29/'Abs3'!$G$2107*'Abs3'!G1216,0)</f>
        <v>0</v>
      </c>
      <c r="I1216" s="40">
        <f>Gmden!O1215</f>
        <v>0</v>
      </c>
      <c r="J1216" s="8">
        <f t="shared" si="93"/>
        <v>0</v>
      </c>
      <c r="K1216" s="25">
        <f>ROUND(Anteile!$B$30/'Abs3'!$J$2107*'Abs3'!J1216,0)</f>
        <v>0</v>
      </c>
      <c r="L1216" s="8">
        <f>Gmden!M1215</f>
        <v>1279138.4827152386</v>
      </c>
      <c r="M1216" s="8">
        <f ca="1">IF(AND(E1216&gt;10000,Gmden!J1215=500,Gmden!K1215=500),MAX(0,OFFSET('Fk Abs3'!$E$7,'Abs3'!C1216,0)*0.95*E1216-L1216),0)</f>
        <v>0</v>
      </c>
      <c r="N1216" s="25">
        <f ca="1">ROUND(Anteile!$B$31/'Abs3'!$M$2107*'Abs3'!M1216,0)</f>
        <v>0</v>
      </c>
      <c r="O1216" s="27"/>
      <c r="P1216" s="25">
        <f t="shared" ca="1" si="94"/>
        <v>0</v>
      </c>
    </row>
    <row r="1217" spans="1:16" x14ac:dyDescent="0.25">
      <c r="A1217" s="9">
        <f>Gmden!A1216</f>
        <v>41516</v>
      </c>
      <c r="B1217" s="9">
        <f t="shared" si="90"/>
        <v>4</v>
      </c>
      <c r="C1217" s="9">
        <f t="shared" si="91"/>
        <v>0</v>
      </c>
      <c r="D1217" s="7" t="str">
        <f>Gmden!D1216</f>
        <v>Sierning</v>
      </c>
      <c r="E1217" s="8">
        <f>Gmden!E1216</f>
        <v>9232</v>
      </c>
      <c r="F1217" s="40">
        <f>Gmden!N1216</f>
        <v>0</v>
      </c>
      <c r="G1217" s="8">
        <f t="shared" si="92"/>
        <v>0</v>
      </c>
      <c r="H1217" s="25">
        <f>ROUND(Anteile!$B$29/'Abs3'!$G$2107*'Abs3'!G1217,0)</f>
        <v>0</v>
      </c>
      <c r="I1217" s="40">
        <f>Gmden!O1216</f>
        <v>0</v>
      </c>
      <c r="J1217" s="8">
        <f t="shared" si="93"/>
        <v>0</v>
      </c>
      <c r="K1217" s="25">
        <f>ROUND(Anteile!$B$30/'Abs3'!$J$2107*'Abs3'!J1217,0)</f>
        <v>0</v>
      </c>
      <c r="L1217" s="8">
        <f>Gmden!M1216</f>
        <v>9587394.9365889784</v>
      </c>
      <c r="M1217" s="8">
        <f ca="1">IF(AND(E1217&gt;10000,Gmden!J1216=500,Gmden!K1216=500),MAX(0,OFFSET('Fk Abs3'!$E$7,'Abs3'!C1217,0)*0.95*E1217-L1217),0)</f>
        <v>0</v>
      </c>
      <c r="N1217" s="25">
        <f ca="1">ROUND(Anteile!$B$31/'Abs3'!$M$2107*'Abs3'!M1217,0)</f>
        <v>0</v>
      </c>
      <c r="O1217" s="27"/>
      <c r="P1217" s="25">
        <f t="shared" ca="1" si="94"/>
        <v>0</v>
      </c>
    </row>
    <row r="1218" spans="1:16" x14ac:dyDescent="0.25">
      <c r="A1218" s="9">
        <f>Gmden!A1217</f>
        <v>41517</v>
      </c>
      <c r="B1218" s="9">
        <f t="shared" si="90"/>
        <v>4</v>
      </c>
      <c r="C1218" s="9">
        <f t="shared" si="91"/>
        <v>0</v>
      </c>
      <c r="D1218" s="7" t="str">
        <f>Gmden!D1217</f>
        <v>Ternberg</v>
      </c>
      <c r="E1218" s="8">
        <f>Gmden!E1217</f>
        <v>3342</v>
      </c>
      <c r="F1218" s="40">
        <f>Gmden!N1217</f>
        <v>0</v>
      </c>
      <c r="G1218" s="8">
        <f t="shared" si="92"/>
        <v>0</v>
      </c>
      <c r="H1218" s="25">
        <f>ROUND(Anteile!$B$29/'Abs3'!$G$2107*'Abs3'!G1218,0)</f>
        <v>0</v>
      </c>
      <c r="I1218" s="40">
        <f>Gmden!O1217</f>
        <v>0</v>
      </c>
      <c r="J1218" s="8">
        <f t="shared" si="93"/>
        <v>0</v>
      </c>
      <c r="K1218" s="25">
        <f>ROUND(Anteile!$B$30/'Abs3'!$J$2107*'Abs3'!J1218,0)</f>
        <v>0</v>
      </c>
      <c r="L1218" s="8">
        <f>Gmden!M1217</f>
        <v>3710533.3362048813</v>
      </c>
      <c r="M1218" s="8">
        <f ca="1">IF(AND(E1218&gt;10000,Gmden!J1217=500,Gmden!K1217=500),MAX(0,OFFSET('Fk Abs3'!$E$7,'Abs3'!C1218,0)*0.95*E1218-L1218),0)</f>
        <v>0</v>
      </c>
      <c r="N1218" s="25">
        <f ca="1">ROUND(Anteile!$B$31/'Abs3'!$M$2107*'Abs3'!M1218,0)</f>
        <v>0</v>
      </c>
      <c r="O1218" s="27"/>
      <c r="P1218" s="25">
        <f t="shared" ca="1" si="94"/>
        <v>0</v>
      </c>
    </row>
    <row r="1219" spans="1:16" x14ac:dyDescent="0.25">
      <c r="A1219" s="9">
        <f>Gmden!A1218</f>
        <v>41518</v>
      </c>
      <c r="B1219" s="9">
        <f t="shared" si="90"/>
        <v>4</v>
      </c>
      <c r="C1219" s="9">
        <f t="shared" si="91"/>
        <v>0</v>
      </c>
      <c r="D1219" s="7" t="str">
        <f>Gmden!D1218</f>
        <v>Waldneukirchen</v>
      </c>
      <c r="E1219" s="8">
        <f>Gmden!E1218</f>
        <v>2259</v>
      </c>
      <c r="F1219" s="40">
        <f>Gmden!N1218</f>
        <v>0</v>
      </c>
      <c r="G1219" s="8">
        <f t="shared" si="92"/>
        <v>0</v>
      </c>
      <c r="H1219" s="25">
        <f>ROUND(Anteile!$B$29/'Abs3'!$G$2107*'Abs3'!G1219,0)</f>
        <v>0</v>
      </c>
      <c r="I1219" s="40">
        <f>Gmden!O1218</f>
        <v>0</v>
      </c>
      <c r="J1219" s="8">
        <f t="shared" si="93"/>
        <v>0</v>
      </c>
      <c r="K1219" s="25">
        <f>ROUND(Anteile!$B$30/'Abs3'!$J$2107*'Abs3'!J1219,0)</f>
        <v>0</v>
      </c>
      <c r="L1219" s="8">
        <f>Gmden!M1218</f>
        <v>2821948.8478328581</v>
      </c>
      <c r="M1219" s="8">
        <f ca="1">IF(AND(E1219&gt;10000,Gmden!J1218=500,Gmden!K1218=500),MAX(0,OFFSET('Fk Abs3'!$E$7,'Abs3'!C1219,0)*0.95*E1219-L1219),0)</f>
        <v>0</v>
      </c>
      <c r="N1219" s="25">
        <f ca="1">ROUND(Anteile!$B$31/'Abs3'!$M$2107*'Abs3'!M1219,0)</f>
        <v>0</v>
      </c>
      <c r="O1219" s="27"/>
      <c r="P1219" s="25">
        <f t="shared" ca="1" si="94"/>
        <v>0</v>
      </c>
    </row>
    <row r="1220" spans="1:16" x14ac:dyDescent="0.25">
      <c r="A1220" s="9">
        <f>Gmden!A1219</f>
        <v>41521</v>
      </c>
      <c r="B1220" s="9">
        <f t="shared" si="90"/>
        <v>4</v>
      </c>
      <c r="C1220" s="9">
        <f t="shared" si="91"/>
        <v>0</v>
      </c>
      <c r="D1220" s="7" t="str">
        <f>Gmden!D1219</f>
        <v>Wolfern</v>
      </c>
      <c r="E1220" s="8">
        <f>Gmden!E1219</f>
        <v>3056</v>
      </c>
      <c r="F1220" s="40">
        <f>Gmden!N1219</f>
        <v>0</v>
      </c>
      <c r="G1220" s="8">
        <f t="shared" si="92"/>
        <v>0</v>
      </c>
      <c r="H1220" s="25">
        <f>ROUND(Anteile!$B$29/'Abs3'!$G$2107*'Abs3'!G1220,0)</f>
        <v>0</v>
      </c>
      <c r="I1220" s="40">
        <f>Gmden!O1219</f>
        <v>0</v>
      </c>
      <c r="J1220" s="8">
        <f t="shared" si="93"/>
        <v>0</v>
      </c>
      <c r="K1220" s="25">
        <f>ROUND(Anteile!$B$30/'Abs3'!$J$2107*'Abs3'!J1220,0)</f>
        <v>0</v>
      </c>
      <c r="L1220" s="8">
        <f>Gmden!M1219</f>
        <v>3861264.6386948652</v>
      </c>
      <c r="M1220" s="8">
        <f ca="1">IF(AND(E1220&gt;10000,Gmden!J1219=500,Gmden!K1219=500),MAX(0,OFFSET('Fk Abs3'!$E$7,'Abs3'!C1220,0)*0.95*E1220-L1220),0)</f>
        <v>0</v>
      </c>
      <c r="N1220" s="25">
        <f ca="1">ROUND(Anteile!$B$31/'Abs3'!$M$2107*'Abs3'!M1220,0)</f>
        <v>0</v>
      </c>
      <c r="O1220" s="27"/>
      <c r="P1220" s="25">
        <f t="shared" ca="1" si="94"/>
        <v>0</v>
      </c>
    </row>
    <row r="1221" spans="1:16" x14ac:dyDescent="0.25">
      <c r="A1221" s="9">
        <f>Gmden!A1220</f>
        <v>41522</v>
      </c>
      <c r="B1221" s="9">
        <f t="shared" si="90"/>
        <v>4</v>
      </c>
      <c r="C1221" s="9">
        <f t="shared" si="91"/>
        <v>0</v>
      </c>
      <c r="D1221" s="7" t="str">
        <f>Gmden!D1220</f>
        <v>Weyer</v>
      </c>
      <c r="E1221" s="8">
        <f>Gmden!E1220</f>
        <v>4150</v>
      </c>
      <c r="F1221" s="40">
        <f>Gmden!N1220</f>
        <v>0</v>
      </c>
      <c r="G1221" s="8">
        <f t="shared" si="92"/>
        <v>0</v>
      </c>
      <c r="H1221" s="25">
        <f>ROUND(Anteile!$B$29/'Abs3'!$G$2107*'Abs3'!G1221,0)</f>
        <v>0</v>
      </c>
      <c r="I1221" s="40">
        <f>Gmden!O1220</f>
        <v>0</v>
      </c>
      <c r="J1221" s="8">
        <f t="shared" si="93"/>
        <v>0</v>
      </c>
      <c r="K1221" s="25">
        <f>ROUND(Anteile!$B$30/'Abs3'!$J$2107*'Abs3'!J1221,0)</f>
        <v>0</v>
      </c>
      <c r="L1221" s="8">
        <f>Gmden!M1220</f>
        <v>4217517.2650283929</v>
      </c>
      <c r="M1221" s="8">
        <f ca="1">IF(AND(E1221&gt;10000,Gmden!J1220=500,Gmden!K1220=500),MAX(0,OFFSET('Fk Abs3'!$E$7,'Abs3'!C1221,0)*0.95*E1221-L1221),0)</f>
        <v>0</v>
      </c>
      <c r="N1221" s="25">
        <f ca="1">ROUND(Anteile!$B$31/'Abs3'!$M$2107*'Abs3'!M1221,0)</f>
        <v>0</v>
      </c>
      <c r="O1221" s="27"/>
      <c r="P1221" s="25">
        <f t="shared" ca="1" si="94"/>
        <v>0</v>
      </c>
    </row>
    <row r="1222" spans="1:16" x14ac:dyDescent="0.25">
      <c r="A1222" s="9">
        <f>Gmden!A1221</f>
        <v>41601</v>
      </c>
      <c r="B1222" s="9">
        <f t="shared" si="90"/>
        <v>4</v>
      </c>
      <c r="C1222" s="9">
        <f t="shared" si="91"/>
        <v>0</v>
      </c>
      <c r="D1222" s="7" t="str">
        <f>Gmden!D1221</f>
        <v>Alberndorf in der Riedmark</v>
      </c>
      <c r="E1222" s="8">
        <f>Gmden!E1221</f>
        <v>3925</v>
      </c>
      <c r="F1222" s="40">
        <f>Gmden!N1221</f>
        <v>0</v>
      </c>
      <c r="G1222" s="8">
        <f t="shared" si="92"/>
        <v>0</v>
      </c>
      <c r="H1222" s="25">
        <f>ROUND(Anteile!$B$29/'Abs3'!$G$2107*'Abs3'!G1222,0)</f>
        <v>0</v>
      </c>
      <c r="I1222" s="40">
        <f>Gmden!O1221</f>
        <v>0</v>
      </c>
      <c r="J1222" s="8">
        <f t="shared" si="93"/>
        <v>0</v>
      </c>
      <c r="K1222" s="25">
        <f>ROUND(Anteile!$B$30/'Abs3'!$J$2107*'Abs3'!J1222,0)</f>
        <v>0</v>
      </c>
      <c r="L1222" s="8">
        <f>Gmden!M1221</f>
        <v>3603509.216746558</v>
      </c>
      <c r="M1222" s="8">
        <f ca="1">IF(AND(E1222&gt;10000,Gmden!J1221=500,Gmden!K1221=500),MAX(0,OFFSET('Fk Abs3'!$E$7,'Abs3'!C1222,0)*0.95*E1222-L1222),0)</f>
        <v>0</v>
      </c>
      <c r="N1222" s="25">
        <f ca="1">ROUND(Anteile!$B$31/'Abs3'!$M$2107*'Abs3'!M1222,0)</f>
        <v>0</v>
      </c>
      <c r="O1222" s="27"/>
      <c r="P1222" s="25">
        <f t="shared" ca="1" si="94"/>
        <v>0</v>
      </c>
    </row>
    <row r="1223" spans="1:16" x14ac:dyDescent="0.25">
      <c r="A1223" s="9">
        <f>Gmden!A1222</f>
        <v>41602</v>
      </c>
      <c r="B1223" s="9">
        <f t="shared" si="90"/>
        <v>4</v>
      </c>
      <c r="C1223" s="9">
        <f t="shared" si="91"/>
        <v>0</v>
      </c>
      <c r="D1223" s="7" t="str">
        <f>Gmden!D1222</f>
        <v>Altenberg bei Linz</v>
      </c>
      <c r="E1223" s="8">
        <f>Gmden!E1222</f>
        <v>4459</v>
      </c>
      <c r="F1223" s="40">
        <f>Gmden!N1222</f>
        <v>0</v>
      </c>
      <c r="G1223" s="8">
        <f t="shared" si="92"/>
        <v>0</v>
      </c>
      <c r="H1223" s="25">
        <f>ROUND(Anteile!$B$29/'Abs3'!$G$2107*'Abs3'!G1223,0)</f>
        <v>0</v>
      </c>
      <c r="I1223" s="40">
        <f>Gmden!O1222</f>
        <v>0</v>
      </c>
      <c r="J1223" s="8">
        <f t="shared" si="93"/>
        <v>0</v>
      </c>
      <c r="K1223" s="25">
        <f>ROUND(Anteile!$B$30/'Abs3'!$J$2107*'Abs3'!J1223,0)</f>
        <v>0</v>
      </c>
      <c r="L1223" s="8">
        <f>Gmden!M1222</f>
        <v>4329875.0808782233</v>
      </c>
      <c r="M1223" s="8">
        <f ca="1">IF(AND(E1223&gt;10000,Gmden!J1222=500,Gmden!K1222=500),MAX(0,OFFSET('Fk Abs3'!$E$7,'Abs3'!C1223,0)*0.95*E1223-L1223),0)</f>
        <v>0</v>
      </c>
      <c r="N1223" s="25">
        <f ca="1">ROUND(Anteile!$B$31/'Abs3'!$M$2107*'Abs3'!M1223,0)</f>
        <v>0</v>
      </c>
      <c r="O1223" s="27"/>
      <c r="P1223" s="25">
        <f t="shared" ca="1" si="94"/>
        <v>0</v>
      </c>
    </row>
    <row r="1224" spans="1:16" x14ac:dyDescent="0.25">
      <c r="A1224" s="9">
        <f>Gmden!A1223</f>
        <v>41603</v>
      </c>
      <c r="B1224" s="9">
        <f t="shared" ref="B1224:B1287" si="95">INT(A1224/10000)</f>
        <v>4</v>
      </c>
      <c r="C1224" s="9">
        <f t="shared" ref="C1224:C1287" si="96">IF(E1224&lt;=10000,0,IF(E1224&lt;=20000,1,IF(E1224&lt;=50000,2,3)))</f>
        <v>0</v>
      </c>
      <c r="D1224" s="7" t="str">
        <f>Gmden!D1223</f>
        <v>Bad Leonfelden</v>
      </c>
      <c r="E1224" s="8">
        <f>Gmden!E1223</f>
        <v>4109</v>
      </c>
      <c r="F1224" s="40">
        <f>Gmden!N1223</f>
        <v>0</v>
      </c>
      <c r="G1224" s="8">
        <f t="shared" ref="G1224:G1287" si="97">IF(AND(E1224&gt;$G$5,F1224=1),E1224,0)</f>
        <v>0</v>
      </c>
      <c r="H1224" s="25">
        <f>ROUND(Anteile!$B$29/'Abs3'!$G$2107*'Abs3'!G1224,0)</f>
        <v>0</v>
      </c>
      <c r="I1224" s="40">
        <f>Gmden!O1223</f>
        <v>0</v>
      </c>
      <c r="J1224" s="8">
        <f t="shared" ref="J1224:J1287" si="98">IF(I1224=1,E1224,0)</f>
        <v>0</v>
      </c>
      <c r="K1224" s="25">
        <f>ROUND(Anteile!$B$30/'Abs3'!$J$2107*'Abs3'!J1224,0)</f>
        <v>0</v>
      </c>
      <c r="L1224" s="8">
        <f>Gmden!M1223</f>
        <v>5116256.2585187685</v>
      </c>
      <c r="M1224" s="8">
        <f ca="1">IF(AND(E1224&gt;10000,Gmden!J1223=500,Gmden!K1223=500),MAX(0,OFFSET('Fk Abs3'!$E$7,'Abs3'!C1224,0)*0.95*E1224-L1224),0)</f>
        <v>0</v>
      </c>
      <c r="N1224" s="25">
        <f ca="1">ROUND(Anteile!$B$31/'Abs3'!$M$2107*'Abs3'!M1224,0)</f>
        <v>0</v>
      </c>
      <c r="O1224" s="27"/>
      <c r="P1224" s="25">
        <f t="shared" ref="P1224:P1287" ca="1" si="99">H1224+K1224+N1224+O1224</f>
        <v>0</v>
      </c>
    </row>
    <row r="1225" spans="1:16" x14ac:dyDescent="0.25">
      <c r="A1225" s="9">
        <f>Gmden!A1224</f>
        <v>41604</v>
      </c>
      <c r="B1225" s="9">
        <f t="shared" si="95"/>
        <v>4</v>
      </c>
      <c r="C1225" s="9">
        <f t="shared" si="96"/>
        <v>0</v>
      </c>
      <c r="D1225" s="7" t="str">
        <f>Gmden!D1224</f>
        <v>Eidenberg</v>
      </c>
      <c r="E1225" s="8">
        <f>Gmden!E1224</f>
        <v>2037</v>
      </c>
      <c r="F1225" s="40">
        <f>Gmden!N1224</f>
        <v>0</v>
      </c>
      <c r="G1225" s="8">
        <f t="shared" si="97"/>
        <v>0</v>
      </c>
      <c r="H1225" s="25">
        <f>ROUND(Anteile!$B$29/'Abs3'!$G$2107*'Abs3'!G1225,0)</f>
        <v>0</v>
      </c>
      <c r="I1225" s="40">
        <f>Gmden!O1224</f>
        <v>0</v>
      </c>
      <c r="J1225" s="8">
        <f t="shared" si="98"/>
        <v>0</v>
      </c>
      <c r="K1225" s="25">
        <f>ROUND(Anteile!$B$30/'Abs3'!$J$2107*'Abs3'!J1225,0)</f>
        <v>0</v>
      </c>
      <c r="L1225" s="8">
        <f>Gmden!M1224</f>
        <v>1871165.1185585062</v>
      </c>
      <c r="M1225" s="8">
        <f ca="1">IF(AND(E1225&gt;10000,Gmden!J1224=500,Gmden!K1224=500),MAX(0,OFFSET('Fk Abs3'!$E$7,'Abs3'!C1225,0)*0.95*E1225-L1225),0)</f>
        <v>0</v>
      </c>
      <c r="N1225" s="25">
        <f ca="1">ROUND(Anteile!$B$31/'Abs3'!$M$2107*'Abs3'!M1225,0)</f>
        <v>0</v>
      </c>
      <c r="O1225" s="27"/>
      <c r="P1225" s="25">
        <f t="shared" ca="1" si="99"/>
        <v>0</v>
      </c>
    </row>
    <row r="1226" spans="1:16" x14ac:dyDescent="0.25">
      <c r="A1226" s="9">
        <f>Gmden!A1225</f>
        <v>41605</v>
      </c>
      <c r="B1226" s="9">
        <f t="shared" si="95"/>
        <v>4</v>
      </c>
      <c r="C1226" s="9">
        <f t="shared" si="96"/>
        <v>0</v>
      </c>
      <c r="D1226" s="7" t="str">
        <f>Gmden!D1225</f>
        <v>Engerwitzdorf</v>
      </c>
      <c r="E1226" s="8">
        <f>Gmden!E1225</f>
        <v>8623</v>
      </c>
      <c r="F1226" s="40">
        <f>Gmden!N1225</f>
        <v>0</v>
      </c>
      <c r="G1226" s="8">
        <f t="shared" si="97"/>
        <v>0</v>
      </c>
      <c r="H1226" s="25">
        <f>ROUND(Anteile!$B$29/'Abs3'!$G$2107*'Abs3'!G1226,0)</f>
        <v>0</v>
      </c>
      <c r="I1226" s="40">
        <f>Gmden!O1225</f>
        <v>0</v>
      </c>
      <c r="J1226" s="8">
        <f t="shared" si="98"/>
        <v>0</v>
      </c>
      <c r="K1226" s="25">
        <f>ROUND(Anteile!$B$30/'Abs3'!$J$2107*'Abs3'!J1226,0)</f>
        <v>0</v>
      </c>
      <c r="L1226" s="8">
        <f>Gmden!M1225</f>
        <v>8546566.981230095</v>
      </c>
      <c r="M1226" s="8">
        <f ca="1">IF(AND(E1226&gt;10000,Gmden!J1225=500,Gmden!K1225=500),MAX(0,OFFSET('Fk Abs3'!$E$7,'Abs3'!C1226,0)*0.95*E1226-L1226),0)</f>
        <v>0</v>
      </c>
      <c r="N1226" s="25">
        <f ca="1">ROUND(Anteile!$B$31/'Abs3'!$M$2107*'Abs3'!M1226,0)</f>
        <v>0</v>
      </c>
      <c r="O1226" s="27"/>
      <c r="P1226" s="25">
        <f t="shared" ca="1" si="99"/>
        <v>0</v>
      </c>
    </row>
    <row r="1227" spans="1:16" x14ac:dyDescent="0.25">
      <c r="A1227" s="9">
        <f>Gmden!A1226</f>
        <v>41606</v>
      </c>
      <c r="B1227" s="9">
        <f t="shared" si="95"/>
        <v>4</v>
      </c>
      <c r="C1227" s="9">
        <f t="shared" si="96"/>
        <v>0</v>
      </c>
      <c r="D1227" s="7" t="str">
        <f>Gmden!D1226</f>
        <v>Feldkirchen an der Donau</v>
      </c>
      <c r="E1227" s="8">
        <f>Gmden!E1226</f>
        <v>5277</v>
      </c>
      <c r="F1227" s="40">
        <f>Gmden!N1226</f>
        <v>0</v>
      </c>
      <c r="G1227" s="8">
        <f t="shared" si="97"/>
        <v>0</v>
      </c>
      <c r="H1227" s="25">
        <f>ROUND(Anteile!$B$29/'Abs3'!$G$2107*'Abs3'!G1227,0)</f>
        <v>0</v>
      </c>
      <c r="I1227" s="40">
        <f>Gmden!O1226</f>
        <v>0</v>
      </c>
      <c r="J1227" s="8">
        <f t="shared" si="98"/>
        <v>0</v>
      </c>
      <c r="K1227" s="25">
        <f>ROUND(Anteile!$B$30/'Abs3'!$J$2107*'Abs3'!J1227,0)</f>
        <v>0</v>
      </c>
      <c r="L1227" s="8">
        <f>Gmden!M1226</f>
        <v>5298143.1335377991</v>
      </c>
      <c r="M1227" s="8">
        <f ca="1">IF(AND(E1227&gt;10000,Gmden!J1226=500,Gmden!K1226=500),MAX(0,OFFSET('Fk Abs3'!$E$7,'Abs3'!C1227,0)*0.95*E1227-L1227),0)</f>
        <v>0</v>
      </c>
      <c r="N1227" s="25">
        <f ca="1">ROUND(Anteile!$B$31/'Abs3'!$M$2107*'Abs3'!M1227,0)</f>
        <v>0</v>
      </c>
      <c r="O1227" s="27"/>
      <c r="P1227" s="25">
        <f t="shared" ca="1" si="99"/>
        <v>0</v>
      </c>
    </row>
    <row r="1228" spans="1:16" x14ac:dyDescent="0.25">
      <c r="A1228" s="9">
        <f>Gmden!A1227</f>
        <v>41607</v>
      </c>
      <c r="B1228" s="9">
        <f t="shared" si="95"/>
        <v>4</v>
      </c>
      <c r="C1228" s="9">
        <f t="shared" si="96"/>
        <v>0</v>
      </c>
      <c r="D1228" s="7" t="str">
        <f>Gmden!D1227</f>
        <v>Gallneukirchen</v>
      </c>
      <c r="E1228" s="8">
        <f>Gmden!E1227</f>
        <v>6203</v>
      </c>
      <c r="F1228" s="40">
        <f>Gmden!N1227</f>
        <v>0</v>
      </c>
      <c r="G1228" s="8">
        <f t="shared" si="97"/>
        <v>0</v>
      </c>
      <c r="H1228" s="25">
        <f>ROUND(Anteile!$B$29/'Abs3'!$G$2107*'Abs3'!G1228,0)</f>
        <v>0</v>
      </c>
      <c r="I1228" s="40">
        <f>Gmden!O1227</f>
        <v>0</v>
      </c>
      <c r="J1228" s="8">
        <f t="shared" si="98"/>
        <v>0</v>
      </c>
      <c r="K1228" s="25">
        <f>ROUND(Anteile!$B$30/'Abs3'!$J$2107*'Abs3'!J1228,0)</f>
        <v>0</v>
      </c>
      <c r="L1228" s="8">
        <f>Gmden!M1227</f>
        <v>6606682.8857470304</v>
      </c>
      <c r="M1228" s="8">
        <f ca="1">IF(AND(E1228&gt;10000,Gmden!J1227=500,Gmden!K1227=500),MAX(0,OFFSET('Fk Abs3'!$E$7,'Abs3'!C1228,0)*0.95*E1228-L1228),0)</f>
        <v>0</v>
      </c>
      <c r="N1228" s="25">
        <f ca="1">ROUND(Anteile!$B$31/'Abs3'!$M$2107*'Abs3'!M1228,0)</f>
        <v>0</v>
      </c>
      <c r="O1228" s="27"/>
      <c r="P1228" s="25">
        <f t="shared" ca="1" si="99"/>
        <v>0</v>
      </c>
    </row>
    <row r="1229" spans="1:16" x14ac:dyDescent="0.25">
      <c r="A1229" s="9">
        <f>Gmden!A1228</f>
        <v>41608</v>
      </c>
      <c r="B1229" s="9">
        <f t="shared" si="95"/>
        <v>4</v>
      </c>
      <c r="C1229" s="9">
        <f t="shared" si="96"/>
        <v>0</v>
      </c>
      <c r="D1229" s="7" t="str">
        <f>Gmden!D1228</f>
        <v>Goldwörth</v>
      </c>
      <c r="E1229" s="8">
        <f>Gmden!E1228</f>
        <v>922</v>
      </c>
      <c r="F1229" s="40">
        <f>Gmden!N1228</f>
        <v>0</v>
      </c>
      <c r="G1229" s="8">
        <f t="shared" si="97"/>
        <v>0</v>
      </c>
      <c r="H1229" s="25">
        <f>ROUND(Anteile!$B$29/'Abs3'!$G$2107*'Abs3'!G1229,0)</f>
        <v>0</v>
      </c>
      <c r="I1229" s="40">
        <f>Gmden!O1228</f>
        <v>0</v>
      </c>
      <c r="J1229" s="8">
        <f t="shared" si="98"/>
        <v>0</v>
      </c>
      <c r="K1229" s="25">
        <f>ROUND(Anteile!$B$30/'Abs3'!$J$2107*'Abs3'!J1229,0)</f>
        <v>0</v>
      </c>
      <c r="L1229" s="8">
        <f>Gmden!M1228</f>
        <v>932304.9465451889</v>
      </c>
      <c r="M1229" s="8">
        <f ca="1">IF(AND(E1229&gt;10000,Gmden!J1228=500,Gmden!K1228=500),MAX(0,OFFSET('Fk Abs3'!$E$7,'Abs3'!C1229,0)*0.95*E1229-L1229),0)</f>
        <v>0</v>
      </c>
      <c r="N1229" s="25">
        <f ca="1">ROUND(Anteile!$B$31/'Abs3'!$M$2107*'Abs3'!M1229,0)</f>
        <v>0</v>
      </c>
      <c r="O1229" s="27"/>
      <c r="P1229" s="25">
        <f t="shared" ca="1" si="99"/>
        <v>0</v>
      </c>
    </row>
    <row r="1230" spans="1:16" x14ac:dyDescent="0.25">
      <c r="A1230" s="9">
        <f>Gmden!A1229</f>
        <v>41609</v>
      </c>
      <c r="B1230" s="9">
        <f t="shared" si="95"/>
        <v>4</v>
      </c>
      <c r="C1230" s="9">
        <f t="shared" si="96"/>
        <v>0</v>
      </c>
      <c r="D1230" s="7" t="str">
        <f>Gmden!D1229</f>
        <v>Gramastetten</v>
      </c>
      <c r="E1230" s="8">
        <f>Gmden!E1229</f>
        <v>4975</v>
      </c>
      <c r="F1230" s="40">
        <f>Gmden!N1229</f>
        <v>0</v>
      </c>
      <c r="G1230" s="8">
        <f t="shared" si="97"/>
        <v>0</v>
      </c>
      <c r="H1230" s="25">
        <f>ROUND(Anteile!$B$29/'Abs3'!$G$2107*'Abs3'!G1230,0)</f>
        <v>0</v>
      </c>
      <c r="I1230" s="40">
        <f>Gmden!O1229</f>
        <v>0</v>
      </c>
      <c r="J1230" s="8">
        <f t="shared" si="98"/>
        <v>0</v>
      </c>
      <c r="K1230" s="25">
        <f>ROUND(Anteile!$B$30/'Abs3'!$J$2107*'Abs3'!J1230,0)</f>
        <v>0</v>
      </c>
      <c r="L1230" s="8">
        <f>Gmden!M1229</f>
        <v>4716415.7142759673</v>
      </c>
      <c r="M1230" s="8">
        <f ca="1">IF(AND(E1230&gt;10000,Gmden!J1229=500,Gmden!K1229=500),MAX(0,OFFSET('Fk Abs3'!$E$7,'Abs3'!C1230,0)*0.95*E1230-L1230),0)</f>
        <v>0</v>
      </c>
      <c r="N1230" s="25">
        <f ca="1">ROUND(Anteile!$B$31/'Abs3'!$M$2107*'Abs3'!M1230,0)</f>
        <v>0</v>
      </c>
      <c r="O1230" s="27"/>
      <c r="P1230" s="25">
        <f t="shared" ca="1" si="99"/>
        <v>0</v>
      </c>
    </row>
    <row r="1231" spans="1:16" x14ac:dyDescent="0.25">
      <c r="A1231" s="9">
        <f>Gmden!A1230</f>
        <v>41610</v>
      </c>
      <c r="B1231" s="9">
        <f t="shared" si="95"/>
        <v>4</v>
      </c>
      <c r="C1231" s="9">
        <f t="shared" si="96"/>
        <v>0</v>
      </c>
      <c r="D1231" s="7" t="str">
        <f>Gmden!D1230</f>
        <v>Haibach im Mühlkreis</v>
      </c>
      <c r="E1231" s="8">
        <f>Gmden!E1230</f>
        <v>873</v>
      </c>
      <c r="F1231" s="40">
        <f>Gmden!N1230</f>
        <v>0</v>
      </c>
      <c r="G1231" s="8">
        <f t="shared" si="97"/>
        <v>0</v>
      </c>
      <c r="H1231" s="25">
        <f>ROUND(Anteile!$B$29/'Abs3'!$G$2107*'Abs3'!G1231,0)</f>
        <v>0</v>
      </c>
      <c r="I1231" s="40">
        <f>Gmden!O1230</f>
        <v>0</v>
      </c>
      <c r="J1231" s="8">
        <f t="shared" si="98"/>
        <v>0</v>
      </c>
      <c r="K1231" s="25">
        <f>ROUND(Anteile!$B$30/'Abs3'!$J$2107*'Abs3'!J1231,0)</f>
        <v>0</v>
      </c>
      <c r="L1231" s="8">
        <f>Gmden!M1230</f>
        <v>766421.60044671153</v>
      </c>
      <c r="M1231" s="8">
        <f ca="1">IF(AND(E1231&gt;10000,Gmden!J1230=500,Gmden!K1230=500),MAX(0,OFFSET('Fk Abs3'!$E$7,'Abs3'!C1231,0)*0.95*E1231-L1231),0)</f>
        <v>0</v>
      </c>
      <c r="N1231" s="25">
        <f ca="1">ROUND(Anteile!$B$31/'Abs3'!$M$2107*'Abs3'!M1231,0)</f>
        <v>0</v>
      </c>
      <c r="O1231" s="27"/>
      <c r="P1231" s="25">
        <f t="shared" ca="1" si="99"/>
        <v>0</v>
      </c>
    </row>
    <row r="1232" spans="1:16" x14ac:dyDescent="0.25">
      <c r="A1232" s="9">
        <f>Gmden!A1231</f>
        <v>41611</v>
      </c>
      <c r="B1232" s="9">
        <f t="shared" si="95"/>
        <v>4</v>
      </c>
      <c r="C1232" s="9">
        <f t="shared" si="96"/>
        <v>0</v>
      </c>
      <c r="D1232" s="7" t="str">
        <f>Gmden!D1231</f>
        <v>Hellmonsödt</v>
      </c>
      <c r="E1232" s="8">
        <f>Gmden!E1231</f>
        <v>2175</v>
      </c>
      <c r="F1232" s="40">
        <f>Gmden!N1231</f>
        <v>0</v>
      </c>
      <c r="G1232" s="8">
        <f t="shared" si="97"/>
        <v>0</v>
      </c>
      <c r="H1232" s="25">
        <f>ROUND(Anteile!$B$29/'Abs3'!$G$2107*'Abs3'!G1232,0)</f>
        <v>0</v>
      </c>
      <c r="I1232" s="40">
        <f>Gmden!O1231</f>
        <v>0</v>
      </c>
      <c r="J1232" s="8">
        <f t="shared" si="98"/>
        <v>0</v>
      </c>
      <c r="K1232" s="25">
        <f>ROUND(Anteile!$B$30/'Abs3'!$J$2107*'Abs3'!J1232,0)</f>
        <v>0</v>
      </c>
      <c r="L1232" s="8">
        <f>Gmden!M1231</f>
        <v>2267079.5686695119</v>
      </c>
      <c r="M1232" s="8">
        <f ca="1">IF(AND(E1232&gt;10000,Gmden!J1231=500,Gmden!K1231=500),MAX(0,OFFSET('Fk Abs3'!$E$7,'Abs3'!C1232,0)*0.95*E1232-L1232),0)</f>
        <v>0</v>
      </c>
      <c r="N1232" s="25">
        <f ca="1">ROUND(Anteile!$B$31/'Abs3'!$M$2107*'Abs3'!M1232,0)</f>
        <v>0</v>
      </c>
      <c r="O1232" s="27"/>
      <c r="P1232" s="25">
        <f t="shared" ca="1" si="99"/>
        <v>0</v>
      </c>
    </row>
    <row r="1233" spans="1:16" x14ac:dyDescent="0.25">
      <c r="A1233" s="9">
        <f>Gmden!A1232</f>
        <v>41612</v>
      </c>
      <c r="B1233" s="9">
        <f t="shared" si="95"/>
        <v>4</v>
      </c>
      <c r="C1233" s="9">
        <f t="shared" si="96"/>
        <v>0</v>
      </c>
      <c r="D1233" s="7" t="str">
        <f>Gmden!D1232</f>
        <v>Herzogsdorf</v>
      </c>
      <c r="E1233" s="8">
        <f>Gmden!E1232</f>
        <v>2448</v>
      </c>
      <c r="F1233" s="40">
        <f>Gmden!N1232</f>
        <v>0</v>
      </c>
      <c r="G1233" s="8">
        <f t="shared" si="97"/>
        <v>0</v>
      </c>
      <c r="H1233" s="25">
        <f>ROUND(Anteile!$B$29/'Abs3'!$G$2107*'Abs3'!G1233,0)</f>
        <v>0</v>
      </c>
      <c r="I1233" s="40">
        <f>Gmden!O1232</f>
        <v>0</v>
      </c>
      <c r="J1233" s="8">
        <f t="shared" si="98"/>
        <v>0</v>
      </c>
      <c r="K1233" s="25">
        <f>ROUND(Anteile!$B$30/'Abs3'!$J$2107*'Abs3'!J1233,0)</f>
        <v>0</v>
      </c>
      <c r="L1233" s="8">
        <f>Gmden!M1232</f>
        <v>2349566.0071989316</v>
      </c>
      <c r="M1233" s="8">
        <f ca="1">IF(AND(E1233&gt;10000,Gmden!J1232=500,Gmden!K1232=500),MAX(0,OFFSET('Fk Abs3'!$E$7,'Abs3'!C1233,0)*0.95*E1233-L1233),0)</f>
        <v>0</v>
      </c>
      <c r="N1233" s="25">
        <f ca="1">ROUND(Anteile!$B$31/'Abs3'!$M$2107*'Abs3'!M1233,0)</f>
        <v>0</v>
      </c>
      <c r="O1233" s="27"/>
      <c r="P1233" s="25">
        <f t="shared" ca="1" si="99"/>
        <v>0</v>
      </c>
    </row>
    <row r="1234" spans="1:16" x14ac:dyDescent="0.25">
      <c r="A1234" s="9">
        <f>Gmden!A1233</f>
        <v>41613</v>
      </c>
      <c r="B1234" s="9">
        <f t="shared" si="95"/>
        <v>4</v>
      </c>
      <c r="C1234" s="9">
        <f t="shared" si="96"/>
        <v>0</v>
      </c>
      <c r="D1234" s="7" t="str">
        <f>Gmden!D1233</f>
        <v>Kirchschlag bei Linz</v>
      </c>
      <c r="E1234" s="8">
        <f>Gmden!E1233</f>
        <v>2031</v>
      </c>
      <c r="F1234" s="40">
        <f>Gmden!N1233</f>
        <v>0</v>
      </c>
      <c r="G1234" s="8">
        <f t="shared" si="97"/>
        <v>0</v>
      </c>
      <c r="H1234" s="25">
        <f>ROUND(Anteile!$B$29/'Abs3'!$G$2107*'Abs3'!G1234,0)</f>
        <v>0</v>
      </c>
      <c r="I1234" s="40">
        <f>Gmden!O1233</f>
        <v>0</v>
      </c>
      <c r="J1234" s="8">
        <f t="shared" si="98"/>
        <v>0</v>
      </c>
      <c r="K1234" s="25">
        <f>ROUND(Anteile!$B$30/'Abs3'!$J$2107*'Abs3'!J1234,0)</f>
        <v>0</v>
      </c>
      <c r="L1234" s="8">
        <f>Gmden!M1233</f>
        <v>2135960.0520739695</v>
      </c>
      <c r="M1234" s="8">
        <f ca="1">IF(AND(E1234&gt;10000,Gmden!J1233=500,Gmden!K1233=500),MAX(0,OFFSET('Fk Abs3'!$E$7,'Abs3'!C1234,0)*0.95*E1234-L1234),0)</f>
        <v>0</v>
      </c>
      <c r="N1234" s="25">
        <f ca="1">ROUND(Anteile!$B$31/'Abs3'!$M$2107*'Abs3'!M1234,0)</f>
        <v>0</v>
      </c>
      <c r="O1234" s="27"/>
      <c r="P1234" s="25">
        <f t="shared" ca="1" si="99"/>
        <v>0</v>
      </c>
    </row>
    <row r="1235" spans="1:16" x14ac:dyDescent="0.25">
      <c r="A1235" s="9">
        <f>Gmden!A1234</f>
        <v>41614</v>
      </c>
      <c r="B1235" s="9">
        <f t="shared" si="95"/>
        <v>4</v>
      </c>
      <c r="C1235" s="9">
        <f t="shared" si="96"/>
        <v>0</v>
      </c>
      <c r="D1235" s="7" t="str">
        <f>Gmden!D1234</f>
        <v>Lichtenberg</v>
      </c>
      <c r="E1235" s="8">
        <f>Gmden!E1234</f>
        <v>2660</v>
      </c>
      <c r="F1235" s="40">
        <f>Gmden!N1234</f>
        <v>0</v>
      </c>
      <c r="G1235" s="8">
        <f t="shared" si="97"/>
        <v>0</v>
      </c>
      <c r="H1235" s="25">
        <f>ROUND(Anteile!$B$29/'Abs3'!$G$2107*'Abs3'!G1235,0)</f>
        <v>0</v>
      </c>
      <c r="I1235" s="40">
        <f>Gmden!O1234</f>
        <v>0</v>
      </c>
      <c r="J1235" s="8">
        <f t="shared" si="98"/>
        <v>0</v>
      </c>
      <c r="K1235" s="25">
        <f>ROUND(Anteile!$B$30/'Abs3'!$J$2107*'Abs3'!J1235,0)</f>
        <v>0</v>
      </c>
      <c r="L1235" s="8">
        <f>Gmden!M1234</f>
        <v>2580860.9781024852</v>
      </c>
      <c r="M1235" s="8">
        <f ca="1">IF(AND(E1235&gt;10000,Gmden!J1234=500,Gmden!K1234=500),MAX(0,OFFSET('Fk Abs3'!$E$7,'Abs3'!C1235,0)*0.95*E1235-L1235),0)</f>
        <v>0</v>
      </c>
      <c r="N1235" s="25">
        <f ca="1">ROUND(Anteile!$B$31/'Abs3'!$M$2107*'Abs3'!M1235,0)</f>
        <v>0</v>
      </c>
      <c r="O1235" s="27"/>
      <c r="P1235" s="25">
        <f t="shared" ca="1" si="99"/>
        <v>0</v>
      </c>
    </row>
    <row r="1236" spans="1:16" x14ac:dyDescent="0.25">
      <c r="A1236" s="9">
        <f>Gmden!A1235</f>
        <v>41615</v>
      </c>
      <c r="B1236" s="9">
        <f t="shared" si="95"/>
        <v>4</v>
      </c>
      <c r="C1236" s="9">
        <f t="shared" si="96"/>
        <v>0</v>
      </c>
      <c r="D1236" s="7" t="str">
        <f>Gmden!D1235</f>
        <v>Oberneukirchen</v>
      </c>
      <c r="E1236" s="8">
        <f>Gmden!E1235</f>
        <v>3143</v>
      </c>
      <c r="F1236" s="40">
        <f>Gmden!N1235</f>
        <v>0</v>
      </c>
      <c r="G1236" s="8">
        <f t="shared" si="97"/>
        <v>0</v>
      </c>
      <c r="H1236" s="25">
        <f>ROUND(Anteile!$B$29/'Abs3'!$G$2107*'Abs3'!G1236,0)</f>
        <v>0</v>
      </c>
      <c r="I1236" s="40">
        <f>Gmden!O1235</f>
        <v>0</v>
      </c>
      <c r="J1236" s="8">
        <f t="shared" si="98"/>
        <v>0</v>
      </c>
      <c r="K1236" s="25">
        <f>ROUND(Anteile!$B$30/'Abs3'!$J$2107*'Abs3'!J1236,0)</f>
        <v>0</v>
      </c>
      <c r="L1236" s="8">
        <f>Gmden!M1235</f>
        <v>3188608.1165066031</v>
      </c>
      <c r="M1236" s="8">
        <f ca="1">IF(AND(E1236&gt;10000,Gmden!J1235=500,Gmden!K1235=500),MAX(0,OFFSET('Fk Abs3'!$E$7,'Abs3'!C1236,0)*0.95*E1236-L1236),0)</f>
        <v>0</v>
      </c>
      <c r="N1236" s="25">
        <f ca="1">ROUND(Anteile!$B$31/'Abs3'!$M$2107*'Abs3'!M1236,0)</f>
        <v>0</v>
      </c>
      <c r="O1236" s="27"/>
      <c r="P1236" s="25">
        <f t="shared" ca="1" si="99"/>
        <v>0</v>
      </c>
    </row>
    <row r="1237" spans="1:16" x14ac:dyDescent="0.25">
      <c r="A1237" s="9">
        <f>Gmden!A1236</f>
        <v>41616</v>
      </c>
      <c r="B1237" s="9">
        <f t="shared" si="95"/>
        <v>4</v>
      </c>
      <c r="C1237" s="9">
        <f t="shared" si="96"/>
        <v>0</v>
      </c>
      <c r="D1237" s="7" t="str">
        <f>Gmden!D1236</f>
        <v>Ottenschlag im Mühlkreis</v>
      </c>
      <c r="E1237" s="8">
        <f>Gmden!E1236</f>
        <v>534</v>
      </c>
      <c r="F1237" s="40">
        <f>Gmden!N1236</f>
        <v>0</v>
      </c>
      <c r="G1237" s="8">
        <f t="shared" si="97"/>
        <v>0</v>
      </c>
      <c r="H1237" s="25">
        <f>ROUND(Anteile!$B$29/'Abs3'!$G$2107*'Abs3'!G1237,0)</f>
        <v>0</v>
      </c>
      <c r="I1237" s="40">
        <f>Gmden!O1236</f>
        <v>0</v>
      </c>
      <c r="J1237" s="8">
        <f t="shared" si="98"/>
        <v>0</v>
      </c>
      <c r="K1237" s="25">
        <f>ROUND(Anteile!$B$30/'Abs3'!$J$2107*'Abs3'!J1237,0)</f>
        <v>0</v>
      </c>
      <c r="L1237" s="8">
        <f>Gmden!M1236</f>
        <v>467078.33925132366</v>
      </c>
      <c r="M1237" s="8">
        <f ca="1">IF(AND(E1237&gt;10000,Gmden!J1236=500,Gmden!K1236=500),MAX(0,OFFSET('Fk Abs3'!$E$7,'Abs3'!C1237,0)*0.95*E1237-L1237),0)</f>
        <v>0</v>
      </c>
      <c r="N1237" s="25">
        <f ca="1">ROUND(Anteile!$B$31/'Abs3'!$M$2107*'Abs3'!M1237,0)</f>
        <v>0</v>
      </c>
      <c r="O1237" s="27"/>
      <c r="P1237" s="25">
        <f t="shared" ca="1" si="99"/>
        <v>0</v>
      </c>
    </row>
    <row r="1238" spans="1:16" x14ac:dyDescent="0.25">
      <c r="A1238" s="9">
        <f>Gmden!A1237</f>
        <v>41617</v>
      </c>
      <c r="B1238" s="9">
        <f t="shared" si="95"/>
        <v>4</v>
      </c>
      <c r="C1238" s="9">
        <f t="shared" si="96"/>
        <v>0</v>
      </c>
      <c r="D1238" s="7" t="str">
        <f>Gmden!D1237</f>
        <v>Ottensheim</v>
      </c>
      <c r="E1238" s="8">
        <f>Gmden!E1237</f>
        <v>4506</v>
      </c>
      <c r="F1238" s="40">
        <f>Gmden!N1237</f>
        <v>0</v>
      </c>
      <c r="G1238" s="8">
        <f t="shared" si="97"/>
        <v>0</v>
      </c>
      <c r="H1238" s="25">
        <f>ROUND(Anteile!$B$29/'Abs3'!$G$2107*'Abs3'!G1238,0)</f>
        <v>0</v>
      </c>
      <c r="I1238" s="40">
        <f>Gmden!O1237</f>
        <v>0</v>
      </c>
      <c r="J1238" s="8">
        <f t="shared" si="98"/>
        <v>0</v>
      </c>
      <c r="K1238" s="25">
        <f>ROUND(Anteile!$B$30/'Abs3'!$J$2107*'Abs3'!J1238,0)</f>
        <v>0</v>
      </c>
      <c r="L1238" s="8">
        <f>Gmden!M1237</f>
        <v>4741437.6407643147</v>
      </c>
      <c r="M1238" s="8">
        <f ca="1">IF(AND(E1238&gt;10000,Gmden!J1237=500,Gmden!K1237=500),MAX(0,OFFSET('Fk Abs3'!$E$7,'Abs3'!C1238,0)*0.95*E1238-L1238),0)</f>
        <v>0</v>
      </c>
      <c r="N1238" s="25">
        <f ca="1">ROUND(Anteile!$B$31/'Abs3'!$M$2107*'Abs3'!M1238,0)</f>
        <v>0</v>
      </c>
      <c r="O1238" s="27"/>
      <c r="P1238" s="25">
        <f t="shared" ca="1" si="99"/>
        <v>0</v>
      </c>
    </row>
    <row r="1239" spans="1:16" x14ac:dyDescent="0.25">
      <c r="A1239" s="9">
        <f>Gmden!A1238</f>
        <v>41618</v>
      </c>
      <c r="B1239" s="9">
        <f t="shared" si="95"/>
        <v>4</v>
      </c>
      <c r="C1239" s="9">
        <f t="shared" si="96"/>
        <v>0</v>
      </c>
      <c r="D1239" s="7" t="str">
        <f>Gmden!D1238</f>
        <v>Puchenau</v>
      </c>
      <c r="E1239" s="8">
        <f>Gmden!E1238</f>
        <v>4408</v>
      </c>
      <c r="F1239" s="40">
        <f>Gmden!N1238</f>
        <v>0</v>
      </c>
      <c r="G1239" s="8">
        <f t="shared" si="97"/>
        <v>0</v>
      </c>
      <c r="H1239" s="25">
        <f>ROUND(Anteile!$B$29/'Abs3'!$G$2107*'Abs3'!G1239,0)</f>
        <v>0</v>
      </c>
      <c r="I1239" s="40">
        <f>Gmden!O1238</f>
        <v>0</v>
      </c>
      <c r="J1239" s="8">
        <f t="shared" si="98"/>
        <v>0</v>
      </c>
      <c r="K1239" s="25">
        <f>ROUND(Anteile!$B$30/'Abs3'!$J$2107*'Abs3'!J1239,0)</f>
        <v>0</v>
      </c>
      <c r="L1239" s="8">
        <f>Gmden!M1238</f>
        <v>4206532.5282915439</v>
      </c>
      <c r="M1239" s="8">
        <f ca="1">IF(AND(E1239&gt;10000,Gmden!J1238=500,Gmden!K1238=500),MAX(0,OFFSET('Fk Abs3'!$E$7,'Abs3'!C1239,0)*0.95*E1239-L1239),0)</f>
        <v>0</v>
      </c>
      <c r="N1239" s="25">
        <f ca="1">ROUND(Anteile!$B$31/'Abs3'!$M$2107*'Abs3'!M1239,0)</f>
        <v>0</v>
      </c>
      <c r="O1239" s="27"/>
      <c r="P1239" s="25">
        <f t="shared" ca="1" si="99"/>
        <v>0</v>
      </c>
    </row>
    <row r="1240" spans="1:16" x14ac:dyDescent="0.25">
      <c r="A1240" s="9">
        <f>Gmden!A1239</f>
        <v>41619</v>
      </c>
      <c r="B1240" s="9">
        <f t="shared" si="95"/>
        <v>4</v>
      </c>
      <c r="C1240" s="9">
        <f t="shared" si="96"/>
        <v>0</v>
      </c>
      <c r="D1240" s="7" t="str">
        <f>Gmden!D1239</f>
        <v>Reichenau im Mühlkreis</v>
      </c>
      <c r="E1240" s="8">
        <f>Gmden!E1239</f>
        <v>1301</v>
      </c>
      <c r="F1240" s="40">
        <f>Gmden!N1239</f>
        <v>0</v>
      </c>
      <c r="G1240" s="8">
        <f t="shared" si="97"/>
        <v>0</v>
      </c>
      <c r="H1240" s="25">
        <f>ROUND(Anteile!$B$29/'Abs3'!$G$2107*'Abs3'!G1240,0)</f>
        <v>0</v>
      </c>
      <c r="I1240" s="40">
        <f>Gmden!O1239</f>
        <v>0</v>
      </c>
      <c r="J1240" s="8">
        <f t="shared" si="98"/>
        <v>0</v>
      </c>
      <c r="K1240" s="25">
        <f>ROUND(Anteile!$B$30/'Abs3'!$J$2107*'Abs3'!J1240,0)</f>
        <v>0</v>
      </c>
      <c r="L1240" s="8">
        <f>Gmden!M1239</f>
        <v>1209080.995992664</v>
      </c>
      <c r="M1240" s="8">
        <f ca="1">IF(AND(E1240&gt;10000,Gmden!J1239=500,Gmden!K1239=500),MAX(0,OFFSET('Fk Abs3'!$E$7,'Abs3'!C1240,0)*0.95*E1240-L1240),0)</f>
        <v>0</v>
      </c>
      <c r="N1240" s="25">
        <f ca="1">ROUND(Anteile!$B$31/'Abs3'!$M$2107*'Abs3'!M1240,0)</f>
        <v>0</v>
      </c>
      <c r="O1240" s="27"/>
      <c r="P1240" s="25">
        <f t="shared" ca="1" si="99"/>
        <v>0</v>
      </c>
    </row>
    <row r="1241" spans="1:16" x14ac:dyDescent="0.25">
      <c r="A1241" s="9">
        <f>Gmden!A1240</f>
        <v>41620</v>
      </c>
      <c r="B1241" s="9">
        <f t="shared" si="95"/>
        <v>4</v>
      </c>
      <c r="C1241" s="9">
        <f t="shared" si="96"/>
        <v>0</v>
      </c>
      <c r="D1241" s="7" t="str">
        <f>Gmden!D1240</f>
        <v>Reichenthal</v>
      </c>
      <c r="E1241" s="8">
        <f>Gmden!E1240</f>
        <v>1521</v>
      </c>
      <c r="F1241" s="40">
        <f>Gmden!N1240</f>
        <v>0</v>
      </c>
      <c r="G1241" s="8">
        <f t="shared" si="97"/>
        <v>0</v>
      </c>
      <c r="H1241" s="25">
        <f>ROUND(Anteile!$B$29/'Abs3'!$G$2107*'Abs3'!G1241,0)</f>
        <v>0</v>
      </c>
      <c r="I1241" s="40">
        <f>Gmden!O1240</f>
        <v>0</v>
      </c>
      <c r="J1241" s="8">
        <f t="shared" si="98"/>
        <v>0</v>
      </c>
      <c r="K1241" s="25">
        <f>ROUND(Anteile!$B$30/'Abs3'!$J$2107*'Abs3'!J1241,0)</f>
        <v>0</v>
      </c>
      <c r="L1241" s="8">
        <f>Gmden!M1240</f>
        <v>1541973.5545750225</v>
      </c>
      <c r="M1241" s="8">
        <f ca="1">IF(AND(E1241&gt;10000,Gmden!J1240=500,Gmden!K1240=500),MAX(0,OFFSET('Fk Abs3'!$E$7,'Abs3'!C1241,0)*0.95*E1241-L1241),0)</f>
        <v>0</v>
      </c>
      <c r="N1241" s="25">
        <f ca="1">ROUND(Anteile!$B$31/'Abs3'!$M$2107*'Abs3'!M1241,0)</f>
        <v>0</v>
      </c>
      <c r="O1241" s="27"/>
      <c r="P1241" s="25">
        <f t="shared" ca="1" si="99"/>
        <v>0</v>
      </c>
    </row>
    <row r="1242" spans="1:16" x14ac:dyDescent="0.25">
      <c r="A1242" s="9">
        <f>Gmden!A1241</f>
        <v>41621</v>
      </c>
      <c r="B1242" s="9">
        <f t="shared" si="95"/>
        <v>4</v>
      </c>
      <c r="C1242" s="9">
        <f t="shared" si="96"/>
        <v>0</v>
      </c>
      <c r="D1242" s="7" t="str">
        <f>Gmden!D1241</f>
        <v>St. Gotthard im Mühlkreis</v>
      </c>
      <c r="E1242" s="8">
        <f>Gmden!E1241</f>
        <v>1274</v>
      </c>
      <c r="F1242" s="40">
        <f>Gmden!N1241</f>
        <v>0</v>
      </c>
      <c r="G1242" s="8">
        <f t="shared" si="97"/>
        <v>0</v>
      </c>
      <c r="H1242" s="25">
        <f>ROUND(Anteile!$B$29/'Abs3'!$G$2107*'Abs3'!G1242,0)</f>
        <v>0</v>
      </c>
      <c r="I1242" s="40">
        <f>Gmden!O1241</f>
        <v>0</v>
      </c>
      <c r="J1242" s="8">
        <f t="shared" si="98"/>
        <v>0</v>
      </c>
      <c r="K1242" s="25">
        <f>ROUND(Anteile!$B$30/'Abs3'!$J$2107*'Abs3'!J1242,0)</f>
        <v>0</v>
      </c>
      <c r="L1242" s="8">
        <f>Gmden!M1241</f>
        <v>1149187.7078826283</v>
      </c>
      <c r="M1242" s="8">
        <f ca="1">IF(AND(E1242&gt;10000,Gmden!J1241=500,Gmden!K1241=500),MAX(0,OFFSET('Fk Abs3'!$E$7,'Abs3'!C1242,0)*0.95*E1242-L1242),0)</f>
        <v>0</v>
      </c>
      <c r="N1242" s="25">
        <f ca="1">ROUND(Anteile!$B$31/'Abs3'!$M$2107*'Abs3'!M1242,0)</f>
        <v>0</v>
      </c>
      <c r="O1242" s="27"/>
      <c r="P1242" s="25">
        <f t="shared" ca="1" si="99"/>
        <v>0</v>
      </c>
    </row>
    <row r="1243" spans="1:16" x14ac:dyDescent="0.25">
      <c r="A1243" s="9">
        <f>Gmden!A1242</f>
        <v>41622</v>
      </c>
      <c r="B1243" s="9">
        <f t="shared" si="95"/>
        <v>4</v>
      </c>
      <c r="C1243" s="9">
        <f t="shared" si="96"/>
        <v>0</v>
      </c>
      <c r="D1243" s="7" t="str">
        <f>Gmden!D1242</f>
        <v>Schenkenfelden</v>
      </c>
      <c r="E1243" s="8">
        <f>Gmden!E1242</f>
        <v>1565</v>
      </c>
      <c r="F1243" s="40">
        <f>Gmden!N1242</f>
        <v>0</v>
      </c>
      <c r="G1243" s="8">
        <f t="shared" si="97"/>
        <v>0</v>
      </c>
      <c r="H1243" s="25">
        <f>ROUND(Anteile!$B$29/'Abs3'!$G$2107*'Abs3'!G1243,0)</f>
        <v>0</v>
      </c>
      <c r="I1243" s="40">
        <f>Gmden!O1242</f>
        <v>0</v>
      </c>
      <c r="J1243" s="8">
        <f t="shared" si="98"/>
        <v>0</v>
      </c>
      <c r="K1243" s="25">
        <f>ROUND(Anteile!$B$30/'Abs3'!$J$2107*'Abs3'!J1243,0)</f>
        <v>0</v>
      </c>
      <c r="L1243" s="8">
        <f>Gmden!M1242</f>
        <v>1464741.5878139629</v>
      </c>
      <c r="M1243" s="8">
        <f ca="1">IF(AND(E1243&gt;10000,Gmden!J1242=500,Gmden!K1242=500),MAX(0,OFFSET('Fk Abs3'!$E$7,'Abs3'!C1243,0)*0.95*E1243-L1243),0)</f>
        <v>0</v>
      </c>
      <c r="N1243" s="25">
        <f ca="1">ROUND(Anteile!$B$31/'Abs3'!$M$2107*'Abs3'!M1243,0)</f>
        <v>0</v>
      </c>
      <c r="O1243" s="27"/>
      <c r="P1243" s="25">
        <f t="shared" ca="1" si="99"/>
        <v>0</v>
      </c>
    </row>
    <row r="1244" spans="1:16" x14ac:dyDescent="0.25">
      <c r="A1244" s="9">
        <f>Gmden!A1243</f>
        <v>41623</v>
      </c>
      <c r="B1244" s="9">
        <f t="shared" si="95"/>
        <v>4</v>
      </c>
      <c r="C1244" s="9">
        <f t="shared" si="96"/>
        <v>0</v>
      </c>
      <c r="D1244" s="7" t="str">
        <f>Gmden!D1243</f>
        <v>Sonnberg im Mühlkreis</v>
      </c>
      <c r="E1244" s="8">
        <f>Gmden!E1243</f>
        <v>914</v>
      </c>
      <c r="F1244" s="40">
        <f>Gmden!N1243</f>
        <v>0</v>
      </c>
      <c r="G1244" s="8">
        <f t="shared" si="97"/>
        <v>0</v>
      </c>
      <c r="H1244" s="25">
        <f>ROUND(Anteile!$B$29/'Abs3'!$G$2107*'Abs3'!G1244,0)</f>
        <v>0</v>
      </c>
      <c r="I1244" s="40">
        <f>Gmden!O1243</f>
        <v>0</v>
      </c>
      <c r="J1244" s="8">
        <f t="shared" si="98"/>
        <v>0</v>
      </c>
      <c r="K1244" s="25">
        <f>ROUND(Anteile!$B$30/'Abs3'!$J$2107*'Abs3'!J1244,0)</f>
        <v>0</v>
      </c>
      <c r="L1244" s="8">
        <f>Gmden!M1243</f>
        <v>877445.26313958911</v>
      </c>
      <c r="M1244" s="8">
        <f ca="1">IF(AND(E1244&gt;10000,Gmden!J1243=500,Gmden!K1243=500),MAX(0,OFFSET('Fk Abs3'!$E$7,'Abs3'!C1244,0)*0.95*E1244-L1244),0)</f>
        <v>0</v>
      </c>
      <c r="N1244" s="25">
        <f ca="1">ROUND(Anteile!$B$31/'Abs3'!$M$2107*'Abs3'!M1244,0)</f>
        <v>0</v>
      </c>
      <c r="O1244" s="27"/>
      <c r="P1244" s="25">
        <f t="shared" ca="1" si="99"/>
        <v>0</v>
      </c>
    </row>
    <row r="1245" spans="1:16" x14ac:dyDescent="0.25">
      <c r="A1245" s="9">
        <f>Gmden!A1244</f>
        <v>41624</v>
      </c>
      <c r="B1245" s="9">
        <f t="shared" si="95"/>
        <v>4</v>
      </c>
      <c r="C1245" s="9">
        <f t="shared" si="96"/>
        <v>0</v>
      </c>
      <c r="D1245" s="7" t="str">
        <f>Gmden!D1244</f>
        <v>Steyregg</v>
      </c>
      <c r="E1245" s="8">
        <f>Gmden!E1244</f>
        <v>4902</v>
      </c>
      <c r="F1245" s="40">
        <f>Gmden!N1244</f>
        <v>0</v>
      </c>
      <c r="G1245" s="8">
        <f t="shared" si="97"/>
        <v>0</v>
      </c>
      <c r="H1245" s="25">
        <f>ROUND(Anteile!$B$29/'Abs3'!$G$2107*'Abs3'!G1245,0)</f>
        <v>0</v>
      </c>
      <c r="I1245" s="40">
        <f>Gmden!O1244</f>
        <v>0</v>
      </c>
      <c r="J1245" s="8">
        <f t="shared" si="98"/>
        <v>0</v>
      </c>
      <c r="K1245" s="25">
        <f>ROUND(Anteile!$B$30/'Abs3'!$J$2107*'Abs3'!J1245,0)</f>
        <v>0</v>
      </c>
      <c r="L1245" s="8">
        <f>Gmden!M1244</f>
        <v>5733406.3656836357</v>
      </c>
      <c r="M1245" s="8">
        <f ca="1">IF(AND(E1245&gt;10000,Gmden!J1244=500,Gmden!K1244=500),MAX(0,OFFSET('Fk Abs3'!$E$7,'Abs3'!C1245,0)*0.95*E1245-L1245),0)</f>
        <v>0</v>
      </c>
      <c r="N1245" s="25">
        <f ca="1">ROUND(Anteile!$B$31/'Abs3'!$M$2107*'Abs3'!M1245,0)</f>
        <v>0</v>
      </c>
      <c r="O1245" s="27"/>
      <c r="P1245" s="25">
        <f t="shared" ca="1" si="99"/>
        <v>0</v>
      </c>
    </row>
    <row r="1246" spans="1:16" x14ac:dyDescent="0.25">
      <c r="A1246" s="9">
        <f>Gmden!A1245</f>
        <v>41625</v>
      </c>
      <c r="B1246" s="9">
        <f t="shared" si="95"/>
        <v>4</v>
      </c>
      <c r="C1246" s="9">
        <f t="shared" si="96"/>
        <v>0</v>
      </c>
      <c r="D1246" s="7" t="str">
        <f>Gmden!D1245</f>
        <v>Vorderweißenbach</v>
      </c>
      <c r="E1246" s="8">
        <f>Gmden!E1245</f>
        <v>2058</v>
      </c>
      <c r="F1246" s="40">
        <f>Gmden!N1245</f>
        <v>0</v>
      </c>
      <c r="G1246" s="8">
        <f t="shared" si="97"/>
        <v>0</v>
      </c>
      <c r="H1246" s="25">
        <f>ROUND(Anteile!$B$29/'Abs3'!$G$2107*'Abs3'!G1246,0)</f>
        <v>0</v>
      </c>
      <c r="I1246" s="40">
        <f>Gmden!O1245</f>
        <v>0</v>
      </c>
      <c r="J1246" s="8">
        <f t="shared" si="98"/>
        <v>0</v>
      </c>
      <c r="K1246" s="25">
        <f>ROUND(Anteile!$B$30/'Abs3'!$J$2107*'Abs3'!J1246,0)</f>
        <v>0</v>
      </c>
      <c r="L1246" s="8">
        <f>Gmden!M1245</f>
        <v>2003414.3441031717</v>
      </c>
      <c r="M1246" s="8">
        <f ca="1">IF(AND(E1246&gt;10000,Gmden!J1245=500,Gmden!K1245=500),MAX(0,OFFSET('Fk Abs3'!$E$7,'Abs3'!C1246,0)*0.95*E1246-L1246),0)</f>
        <v>0</v>
      </c>
      <c r="N1246" s="25">
        <f ca="1">ROUND(Anteile!$B$31/'Abs3'!$M$2107*'Abs3'!M1246,0)</f>
        <v>0</v>
      </c>
      <c r="O1246" s="27"/>
      <c r="P1246" s="25">
        <f t="shared" ca="1" si="99"/>
        <v>0</v>
      </c>
    </row>
    <row r="1247" spans="1:16" x14ac:dyDescent="0.25">
      <c r="A1247" s="9">
        <f>Gmden!A1246</f>
        <v>41626</v>
      </c>
      <c r="B1247" s="9">
        <f t="shared" si="95"/>
        <v>4</v>
      </c>
      <c r="C1247" s="9">
        <f t="shared" si="96"/>
        <v>0</v>
      </c>
      <c r="D1247" s="7" t="str">
        <f>Gmden!D1246</f>
        <v>Walding</v>
      </c>
      <c r="E1247" s="8">
        <f>Gmden!E1246</f>
        <v>4007</v>
      </c>
      <c r="F1247" s="40">
        <f>Gmden!N1246</f>
        <v>0</v>
      </c>
      <c r="G1247" s="8">
        <f t="shared" si="97"/>
        <v>0</v>
      </c>
      <c r="H1247" s="25">
        <f>ROUND(Anteile!$B$29/'Abs3'!$G$2107*'Abs3'!G1247,0)</f>
        <v>0</v>
      </c>
      <c r="I1247" s="40">
        <f>Gmden!O1246</f>
        <v>0</v>
      </c>
      <c r="J1247" s="8">
        <f t="shared" si="98"/>
        <v>0</v>
      </c>
      <c r="K1247" s="25">
        <f>ROUND(Anteile!$B$30/'Abs3'!$J$2107*'Abs3'!J1247,0)</f>
        <v>0</v>
      </c>
      <c r="L1247" s="8">
        <f>Gmden!M1246</f>
        <v>4145642.8651914643</v>
      </c>
      <c r="M1247" s="8">
        <f ca="1">IF(AND(E1247&gt;10000,Gmden!J1246=500,Gmden!K1246=500),MAX(0,OFFSET('Fk Abs3'!$E$7,'Abs3'!C1247,0)*0.95*E1247-L1247),0)</f>
        <v>0</v>
      </c>
      <c r="N1247" s="25">
        <f ca="1">ROUND(Anteile!$B$31/'Abs3'!$M$2107*'Abs3'!M1247,0)</f>
        <v>0</v>
      </c>
      <c r="O1247" s="27"/>
      <c r="P1247" s="25">
        <f t="shared" ca="1" si="99"/>
        <v>0</v>
      </c>
    </row>
    <row r="1248" spans="1:16" x14ac:dyDescent="0.25">
      <c r="A1248" s="9">
        <f>Gmden!A1247</f>
        <v>41627</v>
      </c>
      <c r="B1248" s="9">
        <f t="shared" si="95"/>
        <v>4</v>
      </c>
      <c r="C1248" s="9">
        <f t="shared" si="96"/>
        <v>0</v>
      </c>
      <c r="D1248" s="7" t="str">
        <f>Gmden!D1247</f>
        <v>Zwettl an der Rodl</v>
      </c>
      <c r="E1248" s="8">
        <f>Gmden!E1247</f>
        <v>1816</v>
      </c>
      <c r="F1248" s="40">
        <f>Gmden!N1247</f>
        <v>0</v>
      </c>
      <c r="G1248" s="8">
        <f t="shared" si="97"/>
        <v>0</v>
      </c>
      <c r="H1248" s="25">
        <f>ROUND(Anteile!$B$29/'Abs3'!$G$2107*'Abs3'!G1248,0)</f>
        <v>0</v>
      </c>
      <c r="I1248" s="40">
        <f>Gmden!O1247</f>
        <v>0</v>
      </c>
      <c r="J1248" s="8">
        <f t="shared" si="98"/>
        <v>0</v>
      </c>
      <c r="K1248" s="25">
        <f>ROUND(Anteile!$B$30/'Abs3'!$J$2107*'Abs3'!J1248,0)</f>
        <v>0</v>
      </c>
      <c r="L1248" s="8">
        <f>Gmden!M1247</f>
        <v>1735970.7217001349</v>
      </c>
      <c r="M1248" s="8">
        <f ca="1">IF(AND(E1248&gt;10000,Gmden!J1247=500,Gmden!K1247=500),MAX(0,OFFSET('Fk Abs3'!$E$7,'Abs3'!C1248,0)*0.95*E1248-L1248),0)</f>
        <v>0</v>
      </c>
      <c r="N1248" s="25">
        <f ca="1">ROUND(Anteile!$B$31/'Abs3'!$M$2107*'Abs3'!M1248,0)</f>
        <v>0</v>
      </c>
      <c r="O1248" s="27"/>
      <c r="P1248" s="25">
        <f t="shared" ca="1" si="99"/>
        <v>0</v>
      </c>
    </row>
    <row r="1249" spans="1:16" x14ac:dyDescent="0.25">
      <c r="A1249" s="9">
        <f>Gmden!A1248</f>
        <v>41701</v>
      </c>
      <c r="B1249" s="9">
        <f t="shared" si="95"/>
        <v>4</v>
      </c>
      <c r="C1249" s="9">
        <f t="shared" si="96"/>
        <v>0</v>
      </c>
      <c r="D1249" s="7" t="str">
        <f>Gmden!D1248</f>
        <v>Ampflwang im Hausruckwald</v>
      </c>
      <c r="E1249" s="8">
        <f>Gmden!E1248</f>
        <v>3412</v>
      </c>
      <c r="F1249" s="40">
        <f>Gmden!N1248</f>
        <v>0</v>
      </c>
      <c r="G1249" s="8">
        <f t="shared" si="97"/>
        <v>0</v>
      </c>
      <c r="H1249" s="25">
        <f>ROUND(Anteile!$B$29/'Abs3'!$G$2107*'Abs3'!G1249,0)</f>
        <v>0</v>
      </c>
      <c r="I1249" s="40">
        <f>Gmden!O1248</f>
        <v>0</v>
      </c>
      <c r="J1249" s="8">
        <f t="shared" si="98"/>
        <v>0</v>
      </c>
      <c r="K1249" s="25">
        <f>ROUND(Anteile!$B$30/'Abs3'!$J$2107*'Abs3'!J1249,0)</f>
        <v>0</v>
      </c>
      <c r="L1249" s="8">
        <f>Gmden!M1248</f>
        <v>3686067.2012828961</v>
      </c>
      <c r="M1249" s="8">
        <f ca="1">IF(AND(E1249&gt;10000,Gmden!J1248=500,Gmden!K1248=500),MAX(0,OFFSET('Fk Abs3'!$E$7,'Abs3'!C1249,0)*0.95*E1249-L1249),0)</f>
        <v>0</v>
      </c>
      <c r="N1249" s="25">
        <f ca="1">ROUND(Anteile!$B$31/'Abs3'!$M$2107*'Abs3'!M1249,0)</f>
        <v>0</v>
      </c>
      <c r="O1249" s="27"/>
      <c r="P1249" s="25">
        <f t="shared" ca="1" si="99"/>
        <v>0</v>
      </c>
    </row>
    <row r="1250" spans="1:16" x14ac:dyDescent="0.25">
      <c r="A1250" s="9">
        <f>Gmden!A1249</f>
        <v>41702</v>
      </c>
      <c r="B1250" s="9">
        <f t="shared" si="95"/>
        <v>4</v>
      </c>
      <c r="C1250" s="9">
        <f t="shared" si="96"/>
        <v>0</v>
      </c>
      <c r="D1250" s="7" t="str">
        <f>Gmden!D1249</f>
        <v>Attersee am Attersee</v>
      </c>
      <c r="E1250" s="8">
        <f>Gmden!E1249</f>
        <v>1603</v>
      </c>
      <c r="F1250" s="40">
        <f>Gmden!N1249</f>
        <v>0</v>
      </c>
      <c r="G1250" s="8">
        <f t="shared" si="97"/>
        <v>0</v>
      </c>
      <c r="H1250" s="25">
        <f>ROUND(Anteile!$B$29/'Abs3'!$G$2107*'Abs3'!G1250,0)</f>
        <v>0</v>
      </c>
      <c r="I1250" s="40">
        <f>Gmden!O1249</f>
        <v>0</v>
      </c>
      <c r="J1250" s="8">
        <f t="shared" si="98"/>
        <v>0</v>
      </c>
      <c r="K1250" s="25">
        <f>ROUND(Anteile!$B$30/'Abs3'!$J$2107*'Abs3'!J1250,0)</f>
        <v>0</v>
      </c>
      <c r="L1250" s="8">
        <f>Gmden!M1249</f>
        <v>1780704.543430022</v>
      </c>
      <c r="M1250" s="8">
        <f ca="1">IF(AND(E1250&gt;10000,Gmden!J1249=500,Gmden!K1249=500),MAX(0,OFFSET('Fk Abs3'!$E$7,'Abs3'!C1250,0)*0.95*E1250-L1250),0)</f>
        <v>0</v>
      </c>
      <c r="N1250" s="25">
        <f ca="1">ROUND(Anteile!$B$31/'Abs3'!$M$2107*'Abs3'!M1250,0)</f>
        <v>0</v>
      </c>
      <c r="O1250" s="27"/>
      <c r="P1250" s="25">
        <f t="shared" ca="1" si="99"/>
        <v>0</v>
      </c>
    </row>
    <row r="1251" spans="1:16" x14ac:dyDescent="0.25">
      <c r="A1251" s="9">
        <f>Gmden!A1250</f>
        <v>41703</v>
      </c>
      <c r="B1251" s="9">
        <f t="shared" si="95"/>
        <v>4</v>
      </c>
      <c r="C1251" s="9">
        <f t="shared" si="96"/>
        <v>0</v>
      </c>
      <c r="D1251" s="7" t="str">
        <f>Gmden!D1250</f>
        <v>Attnang-Puchheim</v>
      </c>
      <c r="E1251" s="8">
        <f>Gmden!E1250</f>
        <v>8751</v>
      </c>
      <c r="F1251" s="40">
        <f>Gmden!N1250</f>
        <v>0</v>
      </c>
      <c r="G1251" s="8">
        <f t="shared" si="97"/>
        <v>0</v>
      </c>
      <c r="H1251" s="25">
        <f>ROUND(Anteile!$B$29/'Abs3'!$G$2107*'Abs3'!G1251,0)</f>
        <v>0</v>
      </c>
      <c r="I1251" s="40">
        <f>Gmden!O1250</f>
        <v>0</v>
      </c>
      <c r="J1251" s="8">
        <f t="shared" si="98"/>
        <v>0</v>
      </c>
      <c r="K1251" s="25">
        <f>ROUND(Anteile!$B$30/'Abs3'!$J$2107*'Abs3'!J1251,0)</f>
        <v>0</v>
      </c>
      <c r="L1251" s="8">
        <f>Gmden!M1250</f>
        <v>10957474.356977247</v>
      </c>
      <c r="M1251" s="8">
        <f ca="1">IF(AND(E1251&gt;10000,Gmden!J1250=500,Gmden!K1250=500),MAX(0,OFFSET('Fk Abs3'!$E$7,'Abs3'!C1251,0)*0.95*E1251-L1251),0)</f>
        <v>0</v>
      </c>
      <c r="N1251" s="25">
        <f ca="1">ROUND(Anteile!$B$31/'Abs3'!$M$2107*'Abs3'!M1251,0)</f>
        <v>0</v>
      </c>
      <c r="O1251" s="27"/>
      <c r="P1251" s="25">
        <f t="shared" ca="1" si="99"/>
        <v>0</v>
      </c>
    </row>
    <row r="1252" spans="1:16" x14ac:dyDescent="0.25">
      <c r="A1252" s="9">
        <f>Gmden!A1251</f>
        <v>41704</v>
      </c>
      <c r="B1252" s="9">
        <f t="shared" si="95"/>
        <v>4</v>
      </c>
      <c r="C1252" s="9">
        <f t="shared" si="96"/>
        <v>0</v>
      </c>
      <c r="D1252" s="7" t="str">
        <f>Gmden!D1251</f>
        <v>Atzbach</v>
      </c>
      <c r="E1252" s="8">
        <f>Gmden!E1251</f>
        <v>1171</v>
      </c>
      <c r="F1252" s="40">
        <f>Gmden!N1251</f>
        <v>0</v>
      </c>
      <c r="G1252" s="8">
        <f t="shared" si="97"/>
        <v>0</v>
      </c>
      <c r="H1252" s="25">
        <f>ROUND(Anteile!$B$29/'Abs3'!$G$2107*'Abs3'!G1252,0)</f>
        <v>0</v>
      </c>
      <c r="I1252" s="40">
        <f>Gmden!O1251</f>
        <v>0</v>
      </c>
      <c r="J1252" s="8">
        <f t="shared" si="98"/>
        <v>0</v>
      </c>
      <c r="K1252" s="25">
        <f>ROUND(Anteile!$B$30/'Abs3'!$J$2107*'Abs3'!J1252,0)</f>
        <v>0</v>
      </c>
      <c r="L1252" s="8">
        <f>Gmden!M1251</f>
        <v>1352127.1927146423</v>
      </c>
      <c r="M1252" s="8">
        <f ca="1">IF(AND(E1252&gt;10000,Gmden!J1251=500,Gmden!K1251=500),MAX(0,OFFSET('Fk Abs3'!$E$7,'Abs3'!C1252,0)*0.95*E1252-L1252),0)</f>
        <v>0</v>
      </c>
      <c r="N1252" s="25">
        <f ca="1">ROUND(Anteile!$B$31/'Abs3'!$M$2107*'Abs3'!M1252,0)</f>
        <v>0</v>
      </c>
      <c r="O1252" s="27"/>
      <c r="P1252" s="25">
        <f t="shared" ca="1" si="99"/>
        <v>0</v>
      </c>
    </row>
    <row r="1253" spans="1:16" x14ac:dyDescent="0.25">
      <c r="A1253" s="9">
        <f>Gmden!A1252</f>
        <v>41705</v>
      </c>
      <c r="B1253" s="9">
        <f t="shared" si="95"/>
        <v>4</v>
      </c>
      <c r="C1253" s="9">
        <f t="shared" si="96"/>
        <v>0</v>
      </c>
      <c r="D1253" s="7" t="str">
        <f>Gmden!D1252</f>
        <v>Aurach am Hongar</v>
      </c>
      <c r="E1253" s="8">
        <f>Gmden!E1252</f>
        <v>1653</v>
      </c>
      <c r="F1253" s="40">
        <f>Gmden!N1252</f>
        <v>0</v>
      </c>
      <c r="G1253" s="8">
        <f t="shared" si="97"/>
        <v>0</v>
      </c>
      <c r="H1253" s="25">
        <f>ROUND(Anteile!$B$29/'Abs3'!$G$2107*'Abs3'!G1253,0)</f>
        <v>0</v>
      </c>
      <c r="I1253" s="40">
        <f>Gmden!O1252</f>
        <v>0</v>
      </c>
      <c r="J1253" s="8">
        <f t="shared" si="98"/>
        <v>0</v>
      </c>
      <c r="K1253" s="25">
        <f>ROUND(Anteile!$B$30/'Abs3'!$J$2107*'Abs3'!J1253,0)</f>
        <v>0</v>
      </c>
      <c r="L1253" s="8">
        <f>Gmden!M1252</f>
        <v>1543870.180218623</v>
      </c>
      <c r="M1253" s="8">
        <f ca="1">IF(AND(E1253&gt;10000,Gmden!J1252=500,Gmden!K1252=500),MAX(0,OFFSET('Fk Abs3'!$E$7,'Abs3'!C1253,0)*0.95*E1253-L1253),0)</f>
        <v>0</v>
      </c>
      <c r="N1253" s="25">
        <f ca="1">ROUND(Anteile!$B$31/'Abs3'!$M$2107*'Abs3'!M1253,0)</f>
        <v>0</v>
      </c>
      <c r="O1253" s="27"/>
      <c r="P1253" s="25">
        <f t="shared" ca="1" si="99"/>
        <v>0</v>
      </c>
    </row>
    <row r="1254" spans="1:16" x14ac:dyDescent="0.25">
      <c r="A1254" s="9">
        <f>Gmden!A1253</f>
        <v>41706</v>
      </c>
      <c r="B1254" s="9">
        <f t="shared" si="95"/>
        <v>4</v>
      </c>
      <c r="C1254" s="9">
        <f t="shared" si="96"/>
        <v>0</v>
      </c>
      <c r="D1254" s="7" t="str">
        <f>Gmden!D1253</f>
        <v>Berg im Attergau</v>
      </c>
      <c r="E1254" s="8">
        <f>Gmden!E1253</f>
        <v>1002</v>
      </c>
      <c r="F1254" s="40">
        <f>Gmden!N1253</f>
        <v>0</v>
      </c>
      <c r="G1254" s="8">
        <f t="shared" si="97"/>
        <v>0</v>
      </c>
      <c r="H1254" s="25">
        <f>ROUND(Anteile!$B$29/'Abs3'!$G$2107*'Abs3'!G1254,0)</f>
        <v>0</v>
      </c>
      <c r="I1254" s="40">
        <f>Gmden!O1253</f>
        <v>0</v>
      </c>
      <c r="J1254" s="8">
        <f t="shared" si="98"/>
        <v>0</v>
      </c>
      <c r="K1254" s="25">
        <f>ROUND(Anteile!$B$30/'Abs3'!$J$2107*'Abs3'!J1254,0)</f>
        <v>0</v>
      </c>
      <c r="L1254" s="8">
        <f>Gmden!M1253</f>
        <v>987077.86949661816</v>
      </c>
      <c r="M1254" s="8">
        <f ca="1">IF(AND(E1254&gt;10000,Gmden!J1253=500,Gmden!K1253=500),MAX(0,OFFSET('Fk Abs3'!$E$7,'Abs3'!C1254,0)*0.95*E1254-L1254),0)</f>
        <v>0</v>
      </c>
      <c r="N1254" s="25">
        <f ca="1">ROUND(Anteile!$B$31/'Abs3'!$M$2107*'Abs3'!M1254,0)</f>
        <v>0</v>
      </c>
      <c r="O1254" s="27"/>
      <c r="P1254" s="25">
        <f t="shared" ca="1" si="99"/>
        <v>0</v>
      </c>
    </row>
    <row r="1255" spans="1:16" x14ac:dyDescent="0.25">
      <c r="A1255" s="9">
        <f>Gmden!A1254</f>
        <v>41707</v>
      </c>
      <c r="B1255" s="9">
        <f t="shared" si="95"/>
        <v>4</v>
      </c>
      <c r="C1255" s="9">
        <f t="shared" si="96"/>
        <v>0</v>
      </c>
      <c r="D1255" s="7" t="str">
        <f>Gmden!D1254</f>
        <v>Desselbrunn</v>
      </c>
      <c r="E1255" s="8">
        <f>Gmden!E1254</f>
        <v>1800</v>
      </c>
      <c r="F1255" s="40">
        <f>Gmden!N1254</f>
        <v>0</v>
      </c>
      <c r="G1255" s="8">
        <f t="shared" si="97"/>
        <v>0</v>
      </c>
      <c r="H1255" s="25">
        <f>ROUND(Anteile!$B$29/'Abs3'!$G$2107*'Abs3'!G1255,0)</f>
        <v>0</v>
      </c>
      <c r="I1255" s="40">
        <f>Gmden!O1254</f>
        <v>0</v>
      </c>
      <c r="J1255" s="8">
        <f t="shared" si="98"/>
        <v>0</v>
      </c>
      <c r="K1255" s="25">
        <f>ROUND(Anteile!$B$30/'Abs3'!$J$2107*'Abs3'!J1255,0)</f>
        <v>0</v>
      </c>
      <c r="L1255" s="8">
        <f>Gmden!M1254</f>
        <v>1781523.7523176388</v>
      </c>
      <c r="M1255" s="8">
        <f ca="1">IF(AND(E1255&gt;10000,Gmden!J1254=500,Gmden!K1254=500),MAX(0,OFFSET('Fk Abs3'!$E$7,'Abs3'!C1255,0)*0.95*E1255-L1255),0)</f>
        <v>0</v>
      </c>
      <c r="N1255" s="25">
        <f ca="1">ROUND(Anteile!$B$31/'Abs3'!$M$2107*'Abs3'!M1255,0)</f>
        <v>0</v>
      </c>
      <c r="O1255" s="27"/>
      <c r="P1255" s="25">
        <f t="shared" ca="1" si="99"/>
        <v>0</v>
      </c>
    </row>
    <row r="1256" spans="1:16" x14ac:dyDescent="0.25">
      <c r="A1256" s="9">
        <f>Gmden!A1255</f>
        <v>41708</v>
      </c>
      <c r="B1256" s="9">
        <f t="shared" si="95"/>
        <v>4</v>
      </c>
      <c r="C1256" s="9">
        <f t="shared" si="96"/>
        <v>0</v>
      </c>
      <c r="D1256" s="7" t="str">
        <f>Gmden!D1255</f>
        <v>Fornach</v>
      </c>
      <c r="E1256" s="8">
        <f>Gmden!E1255</f>
        <v>944</v>
      </c>
      <c r="F1256" s="40">
        <f>Gmden!N1255</f>
        <v>0</v>
      </c>
      <c r="G1256" s="8">
        <f t="shared" si="97"/>
        <v>0</v>
      </c>
      <c r="H1256" s="25">
        <f>ROUND(Anteile!$B$29/'Abs3'!$G$2107*'Abs3'!G1256,0)</f>
        <v>0</v>
      </c>
      <c r="I1256" s="40">
        <f>Gmden!O1255</f>
        <v>0</v>
      </c>
      <c r="J1256" s="8">
        <f t="shared" si="98"/>
        <v>0</v>
      </c>
      <c r="K1256" s="25">
        <f>ROUND(Anteile!$B$30/'Abs3'!$J$2107*'Abs3'!J1256,0)</f>
        <v>0</v>
      </c>
      <c r="L1256" s="8">
        <f>Gmden!M1255</f>
        <v>947119.38541282481</v>
      </c>
      <c r="M1256" s="8">
        <f ca="1">IF(AND(E1256&gt;10000,Gmden!J1255=500,Gmden!K1255=500),MAX(0,OFFSET('Fk Abs3'!$E$7,'Abs3'!C1256,0)*0.95*E1256-L1256),0)</f>
        <v>0</v>
      </c>
      <c r="N1256" s="25">
        <f ca="1">ROUND(Anteile!$B$31/'Abs3'!$M$2107*'Abs3'!M1256,0)</f>
        <v>0</v>
      </c>
      <c r="O1256" s="27"/>
      <c r="P1256" s="25">
        <f t="shared" ca="1" si="99"/>
        <v>0</v>
      </c>
    </row>
    <row r="1257" spans="1:16" x14ac:dyDescent="0.25">
      <c r="A1257" s="9">
        <f>Gmden!A1256</f>
        <v>41709</v>
      </c>
      <c r="B1257" s="9">
        <f t="shared" si="95"/>
        <v>4</v>
      </c>
      <c r="C1257" s="9">
        <f t="shared" si="96"/>
        <v>0</v>
      </c>
      <c r="D1257" s="7" t="str">
        <f>Gmden!D1256</f>
        <v>Frankenburg am Hausruck</v>
      </c>
      <c r="E1257" s="8">
        <f>Gmden!E1256</f>
        <v>4846</v>
      </c>
      <c r="F1257" s="40">
        <f>Gmden!N1256</f>
        <v>0</v>
      </c>
      <c r="G1257" s="8">
        <f t="shared" si="97"/>
        <v>0</v>
      </c>
      <c r="H1257" s="25">
        <f>ROUND(Anteile!$B$29/'Abs3'!$G$2107*'Abs3'!G1257,0)</f>
        <v>0</v>
      </c>
      <c r="I1257" s="40">
        <f>Gmden!O1256</f>
        <v>0</v>
      </c>
      <c r="J1257" s="8">
        <f t="shared" si="98"/>
        <v>0</v>
      </c>
      <c r="K1257" s="25">
        <f>ROUND(Anteile!$B$30/'Abs3'!$J$2107*'Abs3'!J1257,0)</f>
        <v>0</v>
      </c>
      <c r="L1257" s="8">
        <f>Gmden!M1256</f>
        <v>5429649.9899539715</v>
      </c>
      <c r="M1257" s="8">
        <f ca="1">IF(AND(E1257&gt;10000,Gmden!J1256=500,Gmden!K1256=500),MAX(0,OFFSET('Fk Abs3'!$E$7,'Abs3'!C1257,0)*0.95*E1257-L1257),0)</f>
        <v>0</v>
      </c>
      <c r="N1257" s="25">
        <f ca="1">ROUND(Anteile!$B$31/'Abs3'!$M$2107*'Abs3'!M1257,0)</f>
        <v>0</v>
      </c>
      <c r="O1257" s="27"/>
      <c r="P1257" s="25">
        <f t="shared" ca="1" si="99"/>
        <v>0</v>
      </c>
    </row>
    <row r="1258" spans="1:16" x14ac:dyDescent="0.25">
      <c r="A1258" s="9">
        <f>Gmden!A1257</f>
        <v>41710</v>
      </c>
      <c r="B1258" s="9">
        <f t="shared" si="95"/>
        <v>4</v>
      </c>
      <c r="C1258" s="9">
        <f t="shared" si="96"/>
        <v>0</v>
      </c>
      <c r="D1258" s="7" t="str">
        <f>Gmden!D1257</f>
        <v>Frankenmarkt</v>
      </c>
      <c r="E1258" s="8">
        <f>Gmden!E1257</f>
        <v>3672</v>
      </c>
      <c r="F1258" s="40">
        <f>Gmden!N1257</f>
        <v>0</v>
      </c>
      <c r="G1258" s="8">
        <f t="shared" si="97"/>
        <v>0</v>
      </c>
      <c r="H1258" s="25">
        <f>ROUND(Anteile!$B$29/'Abs3'!$G$2107*'Abs3'!G1258,0)</f>
        <v>0</v>
      </c>
      <c r="I1258" s="40">
        <f>Gmden!O1257</f>
        <v>0</v>
      </c>
      <c r="J1258" s="8">
        <f t="shared" si="98"/>
        <v>0</v>
      </c>
      <c r="K1258" s="25">
        <f>ROUND(Anteile!$B$30/'Abs3'!$J$2107*'Abs3'!J1258,0)</f>
        <v>0</v>
      </c>
      <c r="L1258" s="8">
        <f>Gmden!M1257</f>
        <v>4558323.4665150605</v>
      </c>
      <c r="M1258" s="8">
        <f ca="1">IF(AND(E1258&gt;10000,Gmden!J1257=500,Gmden!K1257=500),MAX(0,OFFSET('Fk Abs3'!$E$7,'Abs3'!C1258,0)*0.95*E1258-L1258),0)</f>
        <v>0</v>
      </c>
      <c r="N1258" s="25">
        <f ca="1">ROUND(Anteile!$B$31/'Abs3'!$M$2107*'Abs3'!M1258,0)</f>
        <v>0</v>
      </c>
      <c r="O1258" s="27"/>
      <c r="P1258" s="25">
        <f t="shared" ca="1" si="99"/>
        <v>0</v>
      </c>
    </row>
    <row r="1259" spans="1:16" x14ac:dyDescent="0.25">
      <c r="A1259" s="9">
        <f>Gmden!A1258</f>
        <v>41711</v>
      </c>
      <c r="B1259" s="9">
        <f t="shared" si="95"/>
        <v>4</v>
      </c>
      <c r="C1259" s="9">
        <f t="shared" si="96"/>
        <v>0</v>
      </c>
      <c r="D1259" s="7" t="str">
        <f>Gmden!D1258</f>
        <v>Gampern</v>
      </c>
      <c r="E1259" s="8">
        <f>Gmden!E1258</f>
        <v>2797</v>
      </c>
      <c r="F1259" s="40">
        <f>Gmden!N1258</f>
        <v>0</v>
      </c>
      <c r="G1259" s="8">
        <f t="shared" si="97"/>
        <v>0</v>
      </c>
      <c r="H1259" s="25">
        <f>ROUND(Anteile!$B$29/'Abs3'!$G$2107*'Abs3'!G1259,0)</f>
        <v>0</v>
      </c>
      <c r="I1259" s="40">
        <f>Gmden!O1258</f>
        <v>0</v>
      </c>
      <c r="J1259" s="8">
        <f t="shared" si="98"/>
        <v>0</v>
      </c>
      <c r="K1259" s="25">
        <f>ROUND(Anteile!$B$30/'Abs3'!$J$2107*'Abs3'!J1259,0)</f>
        <v>0</v>
      </c>
      <c r="L1259" s="8">
        <f>Gmden!M1258</f>
        <v>3780362.9652745551</v>
      </c>
      <c r="M1259" s="8">
        <f ca="1">IF(AND(E1259&gt;10000,Gmden!J1258=500,Gmden!K1258=500),MAX(0,OFFSET('Fk Abs3'!$E$7,'Abs3'!C1259,0)*0.95*E1259-L1259),0)</f>
        <v>0</v>
      </c>
      <c r="N1259" s="25">
        <f ca="1">ROUND(Anteile!$B$31/'Abs3'!$M$2107*'Abs3'!M1259,0)</f>
        <v>0</v>
      </c>
      <c r="O1259" s="27"/>
      <c r="P1259" s="25">
        <f t="shared" ca="1" si="99"/>
        <v>0</v>
      </c>
    </row>
    <row r="1260" spans="1:16" x14ac:dyDescent="0.25">
      <c r="A1260" s="9">
        <f>Gmden!A1259</f>
        <v>41712</v>
      </c>
      <c r="B1260" s="9">
        <f t="shared" si="95"/>
        <v>4</v>
      </c>
      <c r="C1260" s="9">
        <f t="shared" si="96"/>
        <v>0</v>
      </c>
      <c r="D1260" s="7" t="str">
        <f>Gmden!D1259</f>
        <v>Innerschwand am Mondsee</v>
      </c>
      <c r="E1260" s="8">
        <f>Gmden!E1259</f>
        <v>1109</v>
      </c>
      <c r="F1260" s="40">
        <f>Gmden!N1259</f>
        <v>0</v>
      </c>
      <c r="G1260" s="8">
        <f t="shared" si="97"/>
        <v>0</v>
      </c>
      <c r="H1260" s="25">
        <f>ROUND(Anteile!$B$29/'Abs3'!$G$2107*'Abs3'!G1260,0)</f>
        <v>0</v>
      </c>
      <c r="I1260" s="40">
        <f>Gmden!O1259</f>
        <v>0</v>
      </c>
      <c r="J1260" s="8">
        <f t="shared" si="98"/>
        <v>0</v>
      </c>
      <c r="K1260" s="25">
        <f>ROUND(Anteile!$B$30/'Abs3'!$J$2107*'Abs3'!J1260,0)</f>
        <v>0</v>
      </c>
      <c r="L1260" s="8">
        <f>Gmden!M1259</f>
        <v>1250602.3316060302</v>
      </c>
      <c r="M1260" s="8">
        <f ca="1">IF(AND(E1260&gt;10000,Gmden!J1259=500,Gmden!K1259=500),MAX(0,OFFSET('Fk Abs3'!$E$7,'Abs3'!C1260,0)*0.95*E1260-L1260),0)</f>
        <v>0</v>
      </c>
      <c r="N1260" s="25">
        <f ca="1">ROUND(Anteile!$B$31/'Abs3'!$M$2107*'Abs3'!M1260,0)</f>
        <v>0</v>
      </c>
      <c r="O1260" s="27"/>
      <c r="P1260" s="25">
        <f t="shared" ca="1" si="99"/>
        <v>0</v>
      </c>
    </row>
    <row r="1261" spans="1:16" x14ac:dyDescent="0.25">
      <c r="A1261" s="9">
        <f>Gmden!A1260</f>
        <v>41713</v>
      </c>
      <c r="B1261" s="9">
        <f t="shared" si="95"/>
        <v>4</v>
      </c>
      <c r="C1261" s="9">
        <f t="shared" si="96"/>
        <v>0</v>
      </c>
      <c r="D1261" s="7" t="str">
        <f>Gmden!D1260</f>
        <v>Lenzing</v>
      </c>
      <c r="E1261" s="8">
        <f>Gmden!E1260</f>
        <v>5006</v>
      </c>
      <c r="F1261" s="40">
        <f>Gmden!N1260</f>
        <v>0</v>
      </c>
      <c r="G1261" s="8">
        <f t="shared" si="97"/>
        <v>0</v>
      </c>
      <c r="H1261" s="25">
        <f>ROUND(Anteile!$B$29/'Abs3'!$G$2107*'Abs3'!G1261,0)</f>
        <v>0</v>
      </c>
      <c r="I1261" s="40">
        <f>Gmden!O1260</f>
        <v>0</v>
      </c>
      <c r="J1261" s="8">
        <f t="shared" si="98"/>
        <v>0</v>
      </c>
      <c r="K1261" s="25">
        <f>ROUND(Anteile!$B$30/'Abs3'!$J$2107*'Abs3'!J1261,0)</f>
        <v>0</v>
      </c>
      <c r="L1261" s="8">
        <f>Gmden!M1260</f>
        <v>11192517.749294464</v>
      </c>
      <c r="M1261" s="8">
        <f ca="1">IF(AND(E1261&gt;10000,Gmden!J1260=500,Gmden!K1260=500),MAX(0,OFFSET('Fk Abs3'!$E$7,'Abs3'!C1261,0)*0.95*E1261-L1261),0)</f>
        <v>0</v>
      </c>
      <c r="N1261" s="25">
        <f ca="1">ROUND(Anteile!$B$31/'Abs3'!$M$2107*'Abs3'!M1261,0)</f>
        <v>0</v>
      </c>
      <c r="O1261" s="27"/>
      <c r="P1261" s="25">
        <f t="shared" ca="1" si="99"/>
        <v>0</v>
      </c>
    </row>
    <row r="1262" spans="1:16" x14ac:dyDescent="0.25">
      <c r="A1262" s="9">
        <f>Gmden!A1261</f>
        <v>41714</v>
      </c>
      <c r="B1262" s="9">
        <f t="shared" si="95"/>
        <v>4</v>
      </c>
      <c r="C1262" s="9">
        <f t="shared" si="96"/>
        <v>0</v>
      </c>
      <c r="D1262" s="7" t="str">
        <f>Gmden!D1261</f>
        <v>Manning</v>
      </c>
      <c r="E1262" s="8">
        <f>Gmden!E1261</f>
        <v>832</v>
      </c>
      <c r="F1262" s="40">
        <f>Gmden!N1261</f>
        <v>0</v>
      </c>
      <c r="G1262" s="8">
        <f t="shared" si="97"/>
        <v>0</v>
      </c>
      <c r="H1262" s="25">
        <f>ROUND(Anteile!$B$29/'Abs3'!$G$2107*'Abs3'!G1262,0)</f>
        <v>0</v>
      </c>
      <c r="I1262" s="40">
        <f>Gmden!O1261</f>
        <v>0</v>
      </c>
      <c r="J1262" s="8">
        <f t="shared" si="98"/>
        <v>0</v>
      </c>
      <c r="K1262" s="25">
        <f>ROUND(Anteile!$B$30/'Abs3'!$J$2107*'Abs3'!J1262,0)</f>
        <v>0</v>
      </c>
      <c r="L1262" s="8">
        <f>Gmden!M1261</f>
        <v>730364.89657803974</v>
      </c>
      <c r="M1262" s="8">
        <f ca="1">IF(AND(E1262&gt;10000,Gmden!J1261=500,Gmden!K1261=500),MAX(0,OFFSET('Fk Abs3'!$E$7,'Abs3'!C1262,0)*0.95*E1262-L1262),0)</f>
        <v>0</v>
      </c>
      <c r="N1262" s="25">
        <f ca="1">ROUND(Anteile!$B$31/'Abs3'!$M$2107*'Abs3'!M1262,0)</f>
        <v>0</v>
      </c>
      <c r="O1262" s="27"/>
      <c r="P1262" s="25">
        <f t="shared" ca="1" si="99"/>
        <v>0</v>
      </c>
    </row>
    <row r="1263" spans="1:16" x14ac:dyDescent="0.25">
      <c r="A1263" s="9">
        <f>Gmden!A1262</f>
        <v>41715</v>
      </c>
      <c r="B1263" s="9">
        <f t="shared" si="95"/>
        <v>4</v>
      </c>
      <c r="C1263" s="9">
        <f t="shared" si="96"/>
        <v>0</v>
      </c>
      <c r="D1263" s="7" t="str">
        <f>Gmden!D1262</f>
        <v>Mondsee</v>
      </c>
      <c r="E1263" s="8">
        <f>Gmden!E1262</f>
        <v>3495</v>
      </c>
      <c r="F1263" s="40">
        <f>Gmden!N1262</f>
        <v>0</v>
      </c>
      <c r="G1263" s="8">
        <f t="shared" si="97"/>
        <v>0</v>
      </c>
      <c r="H1263" s="25">
        <f>ROUND(Anteile!$B$29/'Abs3'!$G$2107*'Abs3'!G1263,0)</f>
        <v>0</v>
      </c>
      <c r="I1263" s="40">
        <f>Gmden!O1262</f>
        <v>0</v>
      </c>
      <c r="J1263" s="8">
        <f t="shared" si="98"/>
        <v>0</v>
      </c>
      <c r="K1263" s="25">
        <f>ROUND(Anteile!$B$30/'Abs3'!$J$2107*'Abs3'!J1263,0)</f>
        <v>0</v>
      </c>
      <c r="L1263" s="8">
        <f>Gmden!M1262</f>
        <v>5481013.5710921474</v>
      </c>
      <c r="M1263" s="8">
        <f ca="1">IF(AND(E1263&gt;10000,Gmden!J1262=500,Gmden!K1262=500),MAX(0,OFFSET('Fk Abs3'!$E$7,'Abs3'!C1263,0)*0.95*E1263-L1263),0)</f>
        <v>0</v>
      </c>
      <c r="N1263" s="25">
        <f ca="1">ROUND(Anteile!$B$31/'Abs3'!$M$2107*'Abs3'!M1263,0)</f>
        <v>0</v>
      </c>
      <c r="O1263" s="27"/>
      <c r="P1263" s="25">
        <f t="shared" ca="1" si="99"/>
        <v>0</v>
      </c>
    </row>
    <row r="1264" spans="1:16" x14ac:dyDescent="0.25">
      <c r="A1264" s="9">
        <f>Gmden!A1263</f>
        <v>41716</v>
      </c>
      <c r="B1264" s="9">
        <f t="shared" si="95"/>
        <v>4</v>
      </c>
      <c r="C1264" s="9">
        <f t="shared" si="96"/>
        <v>0</v>
      </c>
      <c r="D1264" s="7" t="str">
        <f>Gmden!D1263</f>
        <v>Neukirchen an der Vöckla</v>
      </c>
      <c r="E1264" s="8">
        <f>Gmden!E1263</f>
        <v>2541</v>
      </c>
      <c r="F1264" s="40">
        <f>Gmden!N1263</f>
        <v>0</v>
      </c>
      <c r="G1264" s="8">
        <f t="shared" si="97"/>
        <v>0</v>
      </c>
      <c r="H1264" s="25">
        <f>ROUND(Anteile!$B$29/'Abs3'!$G$2107*'Abs3'!G1264,0)</f>
        <v>0</v>
      </c>
      <c r="I1264" s="40">
        <f>Gmden!O1263</f>
        <v>0</v>
      </c>
      <c r="J1264" s="8">
        <f t="shared" si="98"/>
        <v>0</v>
      </c>
      <c r="K1264" s="25">
        <f>ROUND(Anteile!$B$30/'Abs3'!$J$2107*'Abs3'!J1264,0)</f>
        <v>0</v>
      </c>
      <c r="L1264" s="8">
        <f>Gmden!M1263</f>
        <v>2827241.0471283542</v>
      </c>
      <c r="M1264" s="8">
        <f ca="1">IF(AND(E1264&gt;10000,Gmden!J1263=500,Gmden!K1263=500),MAX(0,OFFSET('Fk Abs3'!$E$7,'Abs3'!C1264,0)*0.95*E1264-L1264),0)</f>
        <v>0</v>
      </c>
      <c r="N1264" s="25">
        <f ca="1">ROUND(Anteile!$B$31/'Abs3'!$M$2107*'Abs3'!M1264,0)</f>
        <v>0</v>
      </c>
      <c r="O1264" s="27"/>
      <c r="P1264" s="25">
        <f t="shared" ca="1" si="99"/>
        <v>0</v>
      </c>
    </row>
    <row r="1265" spans="1:16" x14ac:dyDescent="0.25">
      <c r="A1265" s="9">
        <f>Gmden!A1264</f>
        <v>41717</v>
      </c>
      <c r="B1265" s="9">
        <f t="shared" si="95"/>
        <v>4</v>
      </c>
      <c r="C1265" s="9">
        <f t="shared" si="96"/>
        <v>0</v>
      </c>
      <c r="D1265" s="7" t="str">
        <f>Gmden!D1264</f>
        <v>Niederthalheim</v>
      </c>
      <c r="E1265" s="8">
        <f>Gmden!E1264</f>
        <v>1065</v>
      </c>
      <c r="F1265" s="40">
        <f>Gmden!N1264</f>
        <v>0</v>
      </c>
      <c r="G1265" s="8">
        <f t="shared" si="97"/>
        <v>0</v>
      </c>
      <c r="H1265" s="25">
        <f>ROUND(Anteile!$B$29/'Abs3'!$G$2107*'Abs3'!G1265,0)</f>
        <v>0</v>
      </c>
      <c r="I1265" s="40">
        <f>Gmden!O1264</f>
        <v>0</v>
      </c>
      <c r="J1265" s="8">
        <f t="shared" si="98"/>
        <v>0</v>
      </c>
      <c r="K1265" s="25">
        <f>ROUND(Anteile!$B$30/'Abs3'!$J$2107*'Abs3'!J1265,0)</f>
        <v>0</v>
      </c>
      <c r="L1265" s="8">
        <f>Gmden!M1264</f>
        <v>984652.05589678395</v>
      </c>
      <c r="M1265" s="8">
        <f ca="1">IF(AND(E1265&gt;10000,Gmden!J1264=500,Gmden!K1264=500),MAX(0,OFFSET('Fk Abs3'!$E$7,'Abs3'!C1265,0)*0.95*E1265-L1265),0)</f>
        <v>0</v>
      </c>
      <c r="N1265" s="25">
        <f ca="1">ROUND(Anteile!$B$31/'Abs3'!$M$2107*'Abs3'!M1265,0)</f>
        <v>0</v>
      </c>
      <c r="O1265" s="27"/>
      <c r="P1265" s="25">
        <f t="shared" ca="1" si="99"/>
        <v>0</v>
      </c>
    </row>
    <row r="1266" spans="1:16" x14ac:dyDescent="0.25">
      <c r="A1266" s="9">
        <f>Gmden!A1265</f>
        <v>41718</v>
      </c>
      <c r="B1266" s="9">
        <f t="shared" si="95"/>
        <v>4</v>
      </c>
      <c r="C1266" s="9">
        <f t="shared" si="96"/>
        <v>0</v>
      </c>
      <c r="D1266" s="7" t="str">
        <f>Gmden!D1265</f>
        <v>Nußdorf am Attersee</v>
      </c>
      <c r="E1266" s="8">
        <f>Gmden!E1265</f>
        <v>1145</v>
      </c>
      <c r="F1266" s="40">
        <f>Gmden!N1265</f>
        <v>0</v>
      </c>
      <c r="G1266" s="8">
        <f t="shared" si="97"/>
        <v>0</v>
      </c>
      <c r="H1266" s="25">
        <f>ROUND(Anteile!$B$29/'Abs3'!$G$2107*'Abs3'!G1266,0)</f>
        <v>0</v>
      </c>
      <c r="I1266" s="40">
        <f>Gmden!O1265</f>
        <v>0</v>
      </c>
      <c r="J1266" s="8">
        <f t="shared" si="98"/>
        <v>0</v>
      </c>
      <c r="K1266" s="25">
        <f>ROUND(Anteile!$B$30/'Abs3'!$J$2107*'Abs3'!J1266,0)</f>
        <v>0</v>
      </c>
      <c r="L1266" s="8">
        <f>Gmden!M1265</f>
        <v>1409665.8120152503</v>
      </c>
      <c r="M1266" s="8">
        <f ca="1">IF(AND(E1266&gt;10000,Gmden!J1265=500,Gmden!K1265=500),MAX(0,OFFSET('Fk Abs3'!$E$7,'Abs3'!C1266,0)*0.95*E1266-L1266),0)</f>
        <v>0</v>
      </c>
      <c r="N1266" s="25">
        <f ca="1">ROUND(Anteile!$B$31/'Abs3'!$M$2107*'Abs3'!M1266,0)</f>
        <v>0</v>
      </c>
      <c r="O1266" s="27"/>
      <c r="P1266" s="25">
        <f t="shared" ca="1" si="99"/>
        <v>0</v>
      </c>
    </row>
    <row r="1267" spans="1:16" x14ac:dyDescent="0.25">
      <c r="A1267" s="9">
        <f>Gmden!A1266</f>
        <v>41719</v>
      </c>
      <c r="B1267" s="9">
        <f t="shared" si="95"/>
        <v>4</v>
      </c>
      <c r="C1267" s="9">
        <f t="shared" si="96"/>
        <v>0</v>
      </c>
      <c r="D1267" s="7" t="str">
        <f>Gmden!D1266</f>
        <v>Oberhofen am Irrsee</v>
      </c>
      <c r="E1267" s="8">
        <f>Gmden!E1266</f>
        <v>1579</v>
      </c>
      <c r="F1267" s="40">
        <f>Gmden!N1266</f>
        <v>0</v>
      </c>
      <c r="G1267" s="8">
        <f t="shared" si="97"/>
        <v>0</v>
      </c>
      <c r="H1267" s="25">
        <f>ROUND(Anteile!$B$29/'Abs3'!$G$2107*'Abs3'!G1267,0)</f>
        <v>0</v>
      </c>
      <c r="I1267" s="40">
        <f>Gmden!O1266</f>
        <v>0</v>
      </c>
      <c r="J1267" s="8">
        <f t="shared" si="98"/>
        <v>0</v>
      </c>
      <c r="K1267" s="25">
        <f>ROUND(Anteile!$B$30/'Abs3'!$J$2107*'Abs3'!J1267,0)</f>
        <v>0</v>
      </c>
      <c r="L1267" s="8">
        <f>Gmden!M1266</f>
        <v>1671509.3554320347</v>
      </c>
      <c r="M1267" s="8">
        <f ca="1">IF(AND(E1267&gt;10000,Gmden!J1266=500,Gmden!K1266=500),MAX(0,OFFSET('Fk Abs3'!$E$7,'Abs3'!C1267,0)*0.95*E1267-L1267),0)</f>
        <v>0</v>
      </c>
      <c r="N1267" s="25">
        <f ca="1">ROUND(Anteile!$B$31/'Abs3'!$M$2107*'Abs3'!M1267,0)</f>
        <v>0</v>
      </c>
      <c r="O1267" s="27"/>
      <c r="P1267" s="25">
        <f t="shared" ca="1" si="99"/>
        <v>0</v>
      </c>
    </row>
    <row r="1268" spans="1:16" x14ac:dyDescent="0.25">
      <c r="A1268" s="9">
        <f>Gmden!A1267</f>
        <v>41720</v>
      </c>
      <c r="B1268" s="9">
        <f t="shared" si="95"/>
        <v>4</v>
      </c>
      <c r="C1268" s="9">
        <f t="shared" si="96"/>
        <v>0</v>
      </c>
      <c r="D1268" s="7" t="str">
        <f>Gmden!D1267</f>
        <v>Oberndorf bei Schwanenstadt</v>
      </c>
      <c r="E1268" s="8">
        <f>Gmden!E1267</f>
        <v>1415</v>
      </c>
      <c r="F1268" s="40">
        <f>Gmden!N1267</f>
        <v>0</v>
      </c>
      <c r="G1268" s="8">
        <f t="shared" si="97"/>
        <v>0</v>
      </c>
      <c r="H1268" s="25">
        <f>ROUND(Anteile!$B$29/'Abs3'!$G$2107*'Abs3'!G1268,0)</f>
        <v>0</v>
      </c>
      <c r="I1268" s="40">
        <f>Gmden!O1267</f>
        <v>0</v>
      </c>
      <c r="J1268" s="8">
        <f t="shared" si="98"/>
        <v>0</v>
      </c>
      <c r="K1268" s="25">
        <f>ROUND(Anteile!$B$30/'Abs3'!$J$2107*'Abs3'!J1268,0)</f>
        <v>0</v>
      </c>
      <c r="L1268" s="8">
        <f>Gmden!M1267</f>
        <v>1515467.394672249</v>
      </c>
      <c r="M1268" s="8">
        <f ca="1">IF(AND(E1268&gt;10000,Gmden!J1267=500,Gmden!K1267=500),MAX(0,OFFSET('Fk Abs3'!$E$7,'Abs3'!C1268,0)*0.95*E1268-L1268),0)</f>
        <v>0</v>
      </c>
      <c r="N1268" s="25">
        <f ca="1">ROUND(Anteile!$B$31/'Abs3'!$M$2107*'Abs3'!M1268,0)</f>
        <v>0</v>
      </c>
      <c r="O1268" s="27"/>
      <c r="P1268" s="25">
        <f t="shared" ca="1" si="99"/>
        <v>0</v>
      </c>
    </row>
    <row r="1269" spans="1:16" x14ac:dyDescent="0.25">
      <c r="A1269" s="9">
        <f>Gmden!A1268</f>
        <v>41721</v>
      </c>
      <c r="B1269" s="9">
        <f t="shared" si="95"/>
        <v>4</v>
      </c>
      <c r="C1269" s="9">
        <f t="shared" si="96"/>
        <v>0</v>
      </c>
      <c r="D1269" s="7" t="str">
        <f>Gmden!D1268</f>
        <v>Oberwang</v>
      </c>
      <c r="E1269" s="8">
        <f>Gmden!E1268</f>
        <v>1644</v>
      </c>
      <c r="F1269" s="40">
        <f>Gmden!N1268</f>
        <v>0</v>
      </c>
      <c r="G1269" s="8">
        <f t="shared" si="97"/>
        <v>0</v>
      </c>
      <c r="H1269" s="25">
        <f>ROUND(Anteile!$B$29/'Abs3'!$G$2107*'Abs3'!G1269,0)</f>
        <v>0</v>
      </c>
      <c r="I1269" s="40">
        <f>Gmden!O1268</f>
        <v>0</v>
      </c>
      <c r="J1269" s="8">
        <f t="shared" si="98"/>
        <v>0</v>
      </c>
      <c r="K1269" s="25">
        <f>ROUND(Anteile!$B$30/'Abs3'!$J$2107*'Abs3'!J1269,0)</f>
        <v>0</v>
      </c>
      <c r="L1269" s="8">
        <f>Gmden!M1268</f>
        <v>1864727.7235489881</v>
      </c>
      <c r="M1269" s="8">
        <f ca="1">IF(AND(E1269&gt;10000,Gmden!J1268=500,Gmden!K1268=500),MAX(0,OFFSET('Fk Abs3'!$E$7,'Abs3'!C1269,0)*0.95*E1269-L1269),0)</f>
        <v>0</v>
      </c>
      <c r="N1269" s="25">
        <f ca="1">ROUND(Anteile!$B$31/'Abs3'!$M$2107*'Abs3'!M1269,0)</f>
        <v>0</v>
      </c>
      <c r="O1269" s="27"/>
      <c r="P1269" s="25">
        <f t="shared" ca="1" si="99"/>
        <v>0</v>
      </c>
    </row>
    <row r="1270" spans="1:16" x14ac:dyDescent="0.25">
      <c r="A1270" s="9">
        <f>Gmden!A1269</f>
        <v>41722</v>
      </c>
      <c r="B1270" s="9">
        <f t="shared" si="95"/>
        <v>4</v>
      </c>
      <c r="C1270" s="9">
        <f t="shared" si="96"/>
        <v>0</v>
      </c>
      <c r="D1270" s="7" t="str">
        <f>Gmden!D1269</f>
        <v>Ottnang am Hausruck</v>
      </c>
      <c r="E1270" s="8">
        <f>Gmden!E1269</f>
        <v>3865</v>
      </c>
      <c r="F1270" s="40">
        <f>Gmden!N1269</f>
        <v>0</v>
      </c>
      <c r="G1270" s="8">
        <f t="shared" si="97"/>
        <v>0</v>
      </c>
      <c r="H1270" s="25">
        <f>ROUND(Anteile!$B$29/'Abs3'!$G$2107*'Abs3'!G1270,0)</f>
        <v>0</v>
      </c>
      <c r="I1270" s="40">
        <f>Gmden!O1269</f>
        <v>0</v>
      </c>
      <c r="J1270" s="8">
        <f t="shared" si="98"/>
        <v>0</v>
      </c>
      <c r="K1270" s="25">
        <f>ROUND(Anteile!$B$30/'Abs3'!$J$2107*'Abs3'!J1270,0)</f>
        <v>0</v>
      </c>
      <c r="L1270" s="8">
        <f>Gmden!M1269</f>
        <v>3727552.0239454033</v>
      </c>
      <c r="M1270" s="8">
        <f ca="1">IF(AND(E1270&gt;10000,Gmden!J1269=500,Gmden!K1269=500),MAX(0,OFFSET('Fk Abs3'!$E$7,'Abs3'!C1270,0)*0.95*E1270-L1270),0)</f>
        <v>0</v>
      </c>
      <c r="N1270" s="25">
        <f ca="1">ROUND(Anteile!$B$31/'Abs3'!$M$2107*'Abs3'!M1270,0)</f>
        <v>0</v>
      </c>
      <c r="O1270" s="27"/>
      <c r="P1270" s="25">
        <f t="shared" ca="1" si="99"/>
        <v>0</v>
      </c>
    </row>
    <row r="1271" spans="1:16" x14ac:dyDescent="0.25">
      <c r="A1271" s="9">
        <f>Gmden!A1270</f>
        <v>41723</v>
      </c>
      <c r="B1271" s="9">
        <f t="shared" si="95"/>
        <v>4</v>
      </c>
      <c r="C1271" s="9">
        <f t="shared" si="96"/>
        <v>0</v>
      </c>
      <c r="D1271" s="7" t="str">
        <f>Gmden!D1270</f>
        <v>Pfaffing</v>
      </c>
      <c r="E1271" s="8">
        <f>Gmden!E1270</f>
        <v>1457</v>
      </c>
      <c r="F1271" s="40">
        <f>Gmden!N1270</f>
        <v>0</v>
      </c>
      <c r="G1271" s="8">
        <f t="shared" si="97"/>
        <v>0</v>
      </c>
      <c r="H1271" s="25">
        <f>ROUND(Anteile!$B$29/'Abs3'!$G$2107*'Abs3'!G1271,0)</f>
        <v>0</v>
      </c>
      <c r="I1271" s="40">
        <f>Gmden!O1270</f>
        <v>0</v>
      </c>
      <c r="J1271" s="8">
        <f t="shared" si="98"/>
        <v>0</v>
      </c>
      <c r="K1271" s="25">
        <f>ROUND(Anteile!$B$30/'Abs3'!$J$2107*'Abs3'!J1271,0)</f>
        <v>0</v>
      </c>
      <c r="L1271" s="8">
        <f>Gmden!M1270</f>
        <v>1383045.8304207209</v>
      </c>
      <c r="M1271" s="8">
        <f ca="1">IF(AND(E1271&gt;10000,Gmden!J1270=500,Gmden!K1270=500),MAX(0,OFFSET('Fk Abs3'!$E$7,'Abs3'!C1271,0)*0.95*E1271-L1271),0)</f>
        <v>0</v>
      </c>
      <c r="N1271" s="25">
        <f ca="1">ROUND(Anteile!$B$31/'Abs3'!$M$2107*'Abs3'!M1271,0)</f>
        <v>0</v>
      </c>
      <c r="O1271" s="27"/>
      <c r="P1271" s="25">
        <f t="shared" ca="1" si="99"/>
        <v>0</v>
      </c>
    </row>
    <row r="1272" spans="1:16" x14ac:dyDescent="0.25">
      <c r="A1272" s="9">
        <f>Gmden!A1271</f>
        <v>41724</v>
      </c>
      <c r="B1272" s="9">
        <f t="shared" si="95"/>
        <v>4</v>
      </c>
      <c r="C1272" s="9">
        <f t="shared" si="96"/>
        <v>0</v>
      </c>
      <c r="D1272" s="7" t="str">
        <f>Gmden!D1271</f>
        <v>Pilsbach</v>
      </c>
      <c r="E1272" s="8">
        <f>Gmden!E1271</f>
        <v>601</v>
      </c>
      <c r="F1272" s="40">
        <f>Gmden!N1271</f>
        <v>0</v>
      </c>
      <c r="G1272" s="8">
        <f t="shared" si="97"/>
        <v>0</v>
      </c>
      <c r="H1272" s="25">
        <f>ROUND(Anteile!$B$29/'Abs3'!$G$2107*'Abs3'!G1272,0)</f>
        <v>0</v>
      </c>
      <c r="I1272" s="40">
        <f>Gmden!O1271</f>
        <v>0</v>
      </c>
      <c r="J1272" s="8">
        <f t="shared" si="98"/>
        <v>0</v>
      </c>
      <c r="K1272" s="25">
        <f>ROUND(Anteile!$B$30/'Abs3'!$J$2107*'Abs3'!J1272,0)</f>
        <v>0</v>
      </c>
      <c r="L1272" s="8">
        <f>Gmden!M1271</f>
        <v>527789.2719242773</v>
      </c>
      <c r="M1272" s="8">
        <f ca="1">IF(AND(E1272&gt;10000,Gmden!J1271=500,Gmden!K1271=500),MAX(0,OFFSET('Fk Abs3'!$E$7,'Abs3'!C1272,0)*0.95*E1272-L1272),0)</f>
        <v>0</v>
      </c>
      <c r="N1272" s="25">
        <f ca="1">ROUND(Anteile!$B$31/'Abs3'!$M$2107*'Abs3'!M1272,0)</f>
        <v>0</v>
      </c>
      <c r="O1272" s="27"/>
      <c r="P1272" s="25">
        <f t="shared" ca="1" si="99"/>
        <v>0</v>
      </c>
    </row>
    <row r="1273" spans="1:16" x14ac:dyDescent="0.25">
      <c r="A1273" s="9">
        <f>Gmden!A1272</f>
        <v>41725</v>
      </c>
      <c r="B1273" s="9">
        <f t="shared" si="95"/>
        <v>4</v>
      </c>
      <c r="C1273" s="9">
        <f t="shared" si="96"/>
        <v>0</v>
      </c>
      <c r="D1273" s="7" t="str">
        <f>Gmden!D1272</f>
        <v>Pitzenberg</v>
      </c>
      <c r="E1273" s="8">
        <f>Gmden!E1272</f>
        <v>506</v>
      </c>
      <c r="F1273" s="40">
        <f>Gmden!N1272</f>
        <v>0</v>
      </c>
      <c r="G1273" s="8">
        <f t="shared" si="97"/>
        <v>0</v>
      </c>
      <c r="H1273" s="25">
        <f>ROUND(Anteile!$B$29/'Abs3'!$G$2107*'Abs3'!G1273,0)</f>
        <v>0</v>
      </c>
      <c r="I1273" s="40">
        <f>Gmden!O1272</f>
        <v>0</v>
      </c>
      <c r="J1273" s="8">
        <f t="shared" si="98"/>
        <v>0</v>
      </c>
      <c r="K1273" s="25">
        <f>ROUND(Anteile!$B$30/'Abs3'!$J$2107*'Abs3'!J1273,0)</f>
        <v>0</v>
      </c>
      <c r="L1273" s="8">
        <f>Gmden!M1272</f>
        <v>437413.26352751395</v>
      </c>
      <c r="M1273" s="8">
        <f ca="1">IF(AND(E1273&gt;10000,Gmden!J1272=500,Gmden!K1272=500),MAX(0,OFFSET('Fk Abs3'!$E$7,'Abs3'!C1273,0)*0.95*E1273-L1273),0)</f>
        <v>0</v>
      </c>
      <c r="N1273" s="25">
        <f ca="1">ROUND(Anteile!$B$31/'Abs3'!$M$2107*'Abs3'!M1273,0)</f>
        <v>0</v>
      </c>
      <c r="O1273" s="27"/>
      <c r="P1273" s="25">
        <f t="shared" ca="1" si="99"/>
        <v>0</v>
      </c>
    </row>
    <row r="1274" spans="1:16" x14ac:dyDescent="0.25">
      <c r="A1274" s="9">
        <f>Gmden!A1273</f>
        <v>41726</v>
      </c>
      <c r="B1274" s="9">
        <f t="shared" si="95"/>
        <v>4</v>
      </c>
      <c r="C1274" s="9">
        <f t="shared" si="96"/>
        <v>0</v>
      </c>
      <c r="D1274" s="7" t="str">
        <f>Gmden!D1273</f>
        <v>Pöndorf</v>
      </c>
      <c r="E1274" s="8">
        <f>Gmden!E1273</f>
        <v>2305</v>
      </c>
      <c r="F1274" s="40">
        <f>Gmden!N1273</f>
        <v>0</v>
      </c>
      <c r="G1274" s="8">
        <f t="shared" si="97"/>
        <v>0</v>
      </c>
      <c r="H1274" s="25">
        <f>ROUND(Anteile!$B$29/'Abs3'!$G$2107*'Abs3'!G1274,0)</f>
        <v>0</v>
      </c>
      <c r="I1274" s="40">
        <f>Gmden!O1273</f>
        <v>0</v>
      </c>
      <c r="J1274" s="8">
        <f t="shared" si="98"/>
        <v>0</v>
      </c>
      <c r="K1274" s="25">
        <f>ROUND(Anteile!$B$30/'Abs3'!$J$2107*'Abs3'!J1274,0)</f>
        <v>0</v>
      </c>
      <c r="L1274" s="8">
        <f>Gmden!M1273</f>
        <v>2293675.1708476944</v>
      </c>
      <c r="M1274" s="8">
        <f ca="1">IF(AND(E1274&gt;10000,Gmden!J1273=500,Gmden!K1273=500),MAX(0,OFFSET('Fk Abs3'!$E$7,'Abs3'!C1274,0)*0.95*E1274-L1274),0)</f>
        <v>0</v>
      </c>
      <c r="N1274" s="25">
        <f ca="1">ROUND(Anteile!$B$31/'Abs3'!$M$2107*'Abs3'!M1274,0)</f>
        <v>0</v>
      </c>
      <c r="O1274" s="27"/>
      <c r="P1274" s="25">
        <f t="shared" ca="1" si="99"/>
        <v>0</v>
      </c>
    </row>
    <row r="1275" spans="1:16" x14ac:dyDescent="0.25">
      <c r="A1275" s="9">
        <f>Gmden!A1274</f>
        <v>41727</v>
      </c>
      <c r="B1275" s="9">
        <f t="shared" si="95"/>
        <v>4</v>
      </c>
      <c r="C1275" s="9">
        <f t="shared" si="96"/>
        <v>0</v>
      </c>
      <c r="D1275" s="7" t="str">
        <f>Gmden!D1274</f>
        <v>Puchkirchen am Trattberg</v>
      </c>
      <c r="E1275" s="8">
        <f>Gmden!E1274</f>
        <v>1004</v>
      </c>
      <c r="F1275" s="40">
        <f>Gmden!N1274</f>
        <v>0</v>
      </c>
      <c r="G1275" s="8">
        <f t="shared" si="97"/>
        <v>0</v>
      </c>
      <c r="H1275" s="25">
        <f>ROUND(Anteile!$B$29/'Abs3'!$G$2107*'Abs3'!G1275,0)</f>
        <v>0</v>
      </c>
      <c r="I1275" s="40">
        <f>Gmden!O1274</f>
        <v>0</v>
      </c>
      <c r="J1275" s="8">
        <f t="shared" si="98"/>
        <v>0</v>
      </c>
      <c r="K1275" s="25">
        <f>ROUND(Anteile!$B$30/'Abs3'!$J$2107*'Abs3'!J1275,0)</f>
        <v>0</v>
      </c>
      <c r="L1275" s="8">
        <f>Gmden!M1274</f>
        <v>977826.02115394897</v>
      </c>
      <c r="M1275" s="8">
        <f ca="1">IF(AND(E1275&gt;10000,Gmden!J1274=500,Gmden!K1274=500),MAX(0,OFFSET('Fk Abs3'!$E$7,'Abs3'!C1275,0)*0.95*E1275-L1275),0)</f>
        <v>0</v>
      </c>
      <c r="N1275" s="25">
        <f ca="1">ROUND(Anteile!$B$31/'Abs3'!$M$2107*'Abs3'!M1275,0)</f>
        <v>0</v>
      </c>
      <c r="O1275" s="27"/>
      <c r="P1275" s="25">
        <f t="shared" ca="1" si="99"/>
        <v>0</v>
      </c>
    </row>
    <row r="1276" spans="1:16" x14ac:dyDescent="0.25">
      <c r="A1276" s="9">
        <f>Gmden!A1275</f>
        <v>41728</v>
      </c>
      <c r="B1276" s="9">
        <f t="shared" si="95"/>
        <v>4</v>
      </c>
      <c r="C1276" s="9">
        <f t="shared" si="96"/>
        <v>0</v>
      </c>
      <c r="D1276" s="7" t="str">
        <f>Gmden!D1275</f>
        <v>Pühret</v>
      </c>
      <c r="E1276" s="8">
        <f>Gmden!E1275</f>
        <v>608</v>
      </c>
      <c r="F1276" s="40">
        <f>Gmden!N1275</f>
        <v>0</v>
      </c>
      <c r="G1276" s="8">
        <f t="shared" si="97"/>
        <v>0</v>
      </c>
      <c r="H1276" s="25">
        <f>ROUND(Anteile!$B$29/'Abs3'!$G$2107*'Abs3'!G1276,0)</f>
        <v>0</v>
      </c>
      <c r="I1276" s="40">
        <f>Gmden!O1275</f>
        <v>0</v>
      </c>
      <c r="J1276" s="8">
        <f t="shared" si="98"/>
        <v>0</v>
      </c>
      <c r="K1276" s="25">
        <f>ROUND(Anteile!$B$30/'Abs3'!$J$2107*'Abs3'!J1276,0)</f>
        <v>0</v>
      </c>
      <c r="L1276" s="8">
        <f>Gmden!M1275</f>
        <v>538073.06036117836</v>
      </c>
      <c r="M1276" s="8">
        <f ca="1">IF(AND(E1276&gt;10000,Gmden!J1275=500,Gmden!K1275=500),MAX(0,OFFSET('Fk Abs3'!$E$7,'Abs3'!C1276,0)*0.95*E1276-L1276),0)</f>
        <v>0</v>
      </c>
      <c r="N1276" s="25">
        <f ca="1">ROUND(Anteile!$B$31/'Abs3'!$M$2107*'Abs3'!M1276,0)</f>
        <v>0</v>
      </c>
      <c r="O1276" s="27"/>
      <c r="P1276" s="25">
        <f t="shared" ca="1" si="99"/>
        <v>0</v>
      </c>
    </row>
    <row r="1277" spans="1:16" x14ac:dyDescent="0.25">
      <c r="A1277" s="9">
        <f>Gmden!A1276</f>
        <v>41729</v>
      </c>
      <c r="B1277" s="9">
        <f t="shared" si="95"/>
        <v>4</v>
      </c>
      <c r="C1277" s="9">
        <f t="shared" si="96"/>
        <v>0</v>
      </c>
      <c r="D1277" s="7" t="str">
        <f>Gmden!D1276</f>
        <v>Redleiten</v>
      </c>
      <c r="E1277" s="8">
        <f>Gmden!E1276</f>
        <v>502</v>
      </c>
      <c r="F1277" s="40">
        <f>Gmden!N1276</f>
        <v>0</v>
      </c>
      <c r="G1277" s="8">
        <f t="shared" si="97"/>
        <v>0</v>
      </c>
      <c r="H1277" s="25">
        <f>ROUND(Anteile!$B$29/'Abs3'!$G$2107*'Abs3'!G1277,0)</f>
        <v>0</v>
      </c>
      <c r="I1277" s="40">
        <f>Gmden!O1276</f>
        <v>0</v>
      </c>
      <c r="J1277" s="8">
        <f t="shared" si="98"/>
        <v>0</v>
      </c>
      <c r="K1277" s="25">
        <f>ROUND(Anteile!$B$30/'Abs3'!$J$2107*'Abs3'!J1277,0)</f>
        <v>0</v>
      </c>
      <c r="L1277" s="8">
        <f>Gmden!M1276</f>
        <v>471666.7421257727</v>
      </c>
      <c r="M1277" s="8">
        <f ca="1">IF(AND(E1277&gt;10000,Gmden!J1276=500,Gmden!K1276=500),MAX(0,OFFSET('Fk Abs3'!$E$7,'Abs3'!C1277,0)*0.95*E1277-L1277),0)</f>
        <v>0</v>
      </c>
      <c r="N1277" s="25">
        <f ca="1">ROUND(Anteile!$B$31/'Abs3'!$M$2107*'Abs3'!M1277,0)</f>
        <v>0</v>
      </c>
      <c r="O1277" s="27"/>
      <c r="P1277" s="25">
        <f t="shared" ca="1" si="99"/>
        <v>0</v>
      </c>
    </row>
    <row r="1278" spans="1:16" x14ac:dyDescent="0.25">
      <c r="A1278" s="9">
        <f>Gmden!A1277</f>
        <v>41730</v>
      </c>
      <c r="B1278" s="9">
        <f t="shared" si="95"/>
        <v>4</v>
      </c>
      <c r="C1278" s="9">
        <f t="shared" si="96"/>
        <v>0</v>
      </c>
      <c r="D1278" s="7" t="str">
        <f>Gmden!D1277</f>
        <v>Redlham</v>
      </c>
      <c r="E1278" s="8">
        <f>Gmden!E1277</f>
        <v>1485</v>
      </c>
      <c r="F1278" s="40">
        <f>Gmden!N1277</f>
        <v>0</v>
      </c>
      <c r="G1278" s="8">
        <f t="shared" si="97"/>
        <v>0</v>
      </c>
      <c r="H1278" s="25">
        <f>ROUND(Anteile!$B$29/'Abs3'!$G$2107*'Abs3'!G1278,0)</f>
        <v>0</v>
      </c>
      <c r="I1278" s="40">
        <f>Gmden!O1277</f>
        <v>0</v>
      </c>
      <c r="J1278" s="8">
        <f t="shared" si="98"/>
        <v>0</v>
      </c>
      <c r="K1278" s="25">
        <f>ROUND(Anteile!$B$30/'Abs3'!$J$2107*'Abs3'!J1278,0)</f>
        <v>0</v>
      </c>
      <c r="L1278" s="8">
        <f>Gmden!M1277</f>
        <v>1915577.0553850154</v>
      </c>
      <c r="M1278" s="8">
        <f ca="1">IF(AND(E1278&gt;10000,Gmden!J1277=500,Gmden!K1277=500),MAX(0,OFFSET('Fk Abs3'!$E$7,'Abs3'!C1278,0)*0.95*E1278-L1278),0)</f>
        <v>0</v>
      </c>
      <c r="N1278" s="25">
        <f ca="1">ROUND(Anteile!$B$31/'Abs3'!$M$2107*'Abs3'!M1278,0)</f>
        <v>0</v>
      </c>
      <c r="O1278" s="27"/>
      <c r="P1278" s="25">
        <f t="shared" ca="1" si="99"/>
        <v>0</v>
      </c>
    </row>
    <row r="1279" spans="1:16" x14ac:dyDescent="0.25">
      <c r="A1279" s="9">
        <f>Gmden!A1278</f>
        <v>41731</v>
      </c>
      <c r="B1279" s="9">
        <f t="shared" si="95"/>
        <v>4</v>
      </c>
      <c r="C1279" s="9">
        <f t="shared" si="96"/>
        <v>0</v>
      </c>
      <c r="D1279" s="7" t="str">
        <f>Gmden!D1278</f>
        <v>Regau</v>
      </c>
      <c r="E1279" s="8">
        <f>Gmden!E1278</f>
        <v>6485</v>
      </c>
      <c r="F1279" s="40">
        <f>Gmden!N1278</f>
        <v>0</v>
      </c>
      <c r="G1279" s="8">
        <f t="shared" si="97"/>
        <v>0</v>
      </c>
      <c r="H1279" s="25">
        <f>ROUND(Anteile!$B$29/'Abs3'!$G$2107*'Abs3'!G1279,0)</f>
        <v>0</v>
      </c>
      <c r="I1279" s="40">
        <f>Gmden!O1278</f>
        <v>0</v>
      </c>
      <c r="J1279" s="8">
        <f t="shared" si="98"/>
        <v>0</v>
      </c>
      <c r="K1279" s="25">
        <f>ROUND(Anteile!$B$30/'Abs3'!$J$2107*'Abs3'!J1279,0)</f>
        <v>0</v>
      </c>
      <c r="L1279" s="8">
        <f>Gmden!M1278</f>
        <v>7767834.9133474575</v>
      </c>
      <c r="M1279" s="8">
        <f ca="1">IF(AND(E1279&gt;10000,Gmden!J1278=500,Gmden!K1278=500),MAX(0,OFFSET('Fk Abs3'!$E$7,'Abs3'!C1279,0)*0.95*E1279-L1279),0)</f>
        <v>0</v>
      </c>
      <c r="N1279" s="25">
        <f ca="1">ROUND(Anteile!$B$31/'Abs3'!$M$2107*'Abs3'!M1279,0)</f>
        <v>0</v>
      </c>
      <c r="O1279" s="27"/>
      <c r="P1279" s="25">
        <f t="shared" ca="1" si="99"/>
        <v>0</v>
      </c>
    </row>
    <row r="1280" spans="1:16" x14ac:dyDescent="0.25">
      <c r="A1280" s="9">
        <f>Gmden!A1279</f>
        <v>41732</v>
      </c>
      <c r="B1280" s="9">
        <f t="shared" si="95"/>
        <v>4</v>
      </c>
      <c r="C1280" s="9">
        <f t="shared" si="96"/>
        <v>0</v>
      </c>
      <c r="D1280" s="7" t="str">
        <f>Gmden!D1279</f>
        <v>Rüstorf</v>
      </c>
      <c r="E1280" s="8">
        <f>Gmden!E1279</f>
        <v>2008</v>
      </c>
      <c r="F1280" s="40">
        <f>Gmden!N1279</f>
        <v>0</v>
      </c>
      <c r="G1280" s="8">
        <f t="shared" si="97"/>
        <v>0</v>
      </c>
      <c r="H1280" s="25">
        <f>ROUND(Anteile!$B$29/'Abs3'!$G$2107*'Abs3'!G1280,0)</f>
        <v>0</v>
      </c>
      <c r="I1280" s="40">
        <f>Gmden!O1279</f>
        <v>0</v>
      </c>
      <c r="J1280" s="8">
        <f t="shared" si="98"/>
        <v>0</v>
      </c>
      <c r="K1280" s="25">
        <f>ROUND(Anteile!$B$30/'Abs3'!$J$2107*'Abs3'!J1280,0)</f>
        <v>0</v>
      </c>
      <c r="L1280" s="8">
        <f>Gmden!M1279</f>
        <v>2241024.9790013926</v>
      </c>
      <c r="M1280" s="8">
        <f ca="1">IF(AND(E1280&gt;10000,Gmden!J1279=500,Gmden!K1279=500),MAX(0,OFFSET('Fk Abs3'!$E$7,'Abs3'!C1280,0)*0.95*E1280-L1280),0)</f>
        <v>0</v>
      </c>
      <c r="N1280" s="25">
        <f ca="1">ROUND(Anteile!$B$31/'Abs3'!$M$2107*'Abs3'!M1280,0)</f>
        <v>0</v>
      </c>
      <c r="O1280" s="27"/>
      <c r="P1280" s="25">
        <f t="shared" ca="1" si="99"/>
        <v>0</v>
      </c>
    </row>
    <row r="1281" spans="1:16" x14ac:dyDescent="0.25">
      <c r="A1281" s="9">
        <f>Gmden!A1280</f>
        <v>41733</v>
      </c>
      <c r="B1281" s="9">
        <f t="shared" si="95"/>
        <v>4</v>
      </c>
      <c r="C1281" s="9">
        <f t="shared" si="96"/>
        <v>0</v>
      </c>
      <c r="D1281" s="7" t="str">
        <f>Gmden!D1280</f>
        <v>Rutzenham</v>
      </c>
      <c r="E1281" s="8">
        <f>Gmden!E1280</f>
        <v>271</v>
      </c>
      <c r="F1281" s="40">
        <f>Gmden!N1280</f>
        <v>0</v>
      </c>
      <c r="G1281" s="8">
        <f t="shared" si="97"/>
        <v>0</v>
      </c>
      <c r="H1281" s="25">
        <f>ROUND(Anteile!$B$29/'Abs3'!$G$2107*'Abs3'!G1281,0)</f>
        <v>0</v>
      </c>
      <c r="I1281" s="40">
        <f>Gmden!O1280</f>
        <v>0</v>
      </c>
      <c r="J1281" s="8">
        <f t="shared" si="98"/>
        <v>0</v>
      </c>
      <c r="K1281" s="25">
        <f>ROUND(Anteile!$B$30/'Abs3'!$J$2107*'Abs3'!J1281,0)</f>
        <v>0</v>
      </c>
      <c r="L1281" s="8">
        <f>Gmden!M1280</f>
        <v>247123.30882803694</v>
      </c>
      <c r="M1281" s="8">
        <f ca="1">IF(AND(E1281&gt;10000,Gmden!J1280=500,Gmden!K1280=500),MAX(0,OFFSET('Fk Abs3'!$E$7,'Abs3'!C1281,0)*0.95*E1281-L1281),0)</f>
        <v>0</v>
      </c>
      <c r="N1281" s="25">
        <f ca="1">ROUND(Anteile!$B$31/'Abs3'!$M$2107*'Abs3'!M1281,0)</f>
        <v>0</v>
      </c>
      <c r="O1281" s="27"/>
      <c r="P1281" s="25">
        <f t="shared" ca="1" si="99"/>
        <v>0</v>
      </c>
    </row>
    <row r="1282" spans="1:16" x14ac:dyDescent="0.25">
      <c r="A1282" s="9">
        <f>Gmden!A1281</f>
        <v>41734</v>
      </c>
      <c r="B1282" s="9">
        <f t="shared" si="95"/>
        <v>4</v>
      </c>
      <c r="C1282" s="9">
        <f t="shared" si="96"/>
        <v>0</v>
      </c>
      <c r="D1282" s="7" t="str">
        <f>Gmden!D1281</f>
        <v>St. Georgen im Attergau</v>
      </c>
      <c r="E1282" s="8">
        <f>Gmden!E1281</f>
        <v>4277</v>
      </c>
      <c r="F1282" s="40">
        <f>Gmden!N1281</f>
        <v>0</v>
      </c>
      <c r="G1282" s="8">
        <f t="shared" si="97"/>
        <v>0</v>
      </c>
      <c r="H1282" s="25">
        <f>ROUND(Anteile!$B$29/'Abs3'!$G$2107*'Abs3'!G1282,0)</f>
        <v>0</v>
      </c>
      <c r="I1282" s="40">
        <f>Gmden!O1281</f>
        <v>0</v>
      </c>
      <c r="J1282" s="8">
        <f t="shared" si="98"/>
        <v>0</v>
      </c>
      <c r="K1282" s="25">
        <f>ROUND(Anteile!$B$30/'Abs3'!$J$2107*'Abs3'!J1282,0)</f>
        <v>0</v>
      </c>
      <c r="L1282" s="8">
        <f>Gmden!M1281</f>
        <v>4913731.3271109425</v>
      </c>
      <c r="M1282" s="8">
        <f ca="1">IF(AND(E1282&gt;10000,Gmden!J1281=500,Gmden!K1281=500),MAX(0,OFFSET('Fk Abs3'!$E$7,'Abs3'!C1282,0)*0.95*E1282-L1282),0)</f>
        <v>0</v>
      </c>
      <c r="N1282" s="25">
        <f ca="1">ROUND(Anteile!$B$31/'Abs3'!$M$2107*'Abs3'!M1282,0)</f>
        <v>0</v>
      </c>
      <c r="O1282" s="27"/>
      <c r="P1282" s="25">
        <f t="shared" ca="1" si="99"/>
        <v>0</v>
      </c>
    </row>
    <row r="1283" spans="1:16" x14ac:dyDescent="0.25">
      <c r="A1283" s="9">
        <f>Gmden!A1282</f>
        <v>41735</v>
      </c>
      <c r="B1283" s="9">
        <f t="shared" si="95"/>
        <v>4</v>
      </c>
      <c r="C1283" s="9">
        <f t="shared" si="96"/>
        <v>0</v>
      </c>
      <c r="D1283" s="7" t="str">
        <f>Gmden!D1282</f>
        <v>St. Lorenz</v>
      </c>
      <c r="E1283" s="8">
        <f>Gmden!E1282</f>
        <v>2425</v>
      </c>
      <c r="F1283" s="40">
        <f>Gmden!N1282</f>
        <v>0</v>
      </c>
      <c r="G1283" s="8">
        <f t="shared" si="97"/>
        <v>0</v>
      </c>
      <c r="H1283" s="25">
        <f>ROUND(Anteile!$B$29/'Abs3'!$G$2107*'Abs3'!G1283,0)</f>
        <v>0</v>
      </c>
      <c r="I1283" s="40">
        <f>Gmden!O1282</f>
        <v>0</v>
      </c>
      <c r="J1283" s="8">
        <f t="shared" si="98"/>
        <v>0</v>
      </c>
      <c r="K1283" s="25">
        <f>ROUND(Anteile!$B$30/'Abs3'!$J$2107*'Abs3'!J1283,0)</f>
        <v>0</v>
      </c>
      <c r="L1283" s="8">
        <f>Gmden!M1282</f>
        <v>2694249.2744757421</v>
      </c>
      <c r="M1283" s="8">
        <f ca="1">IF(AND(E1283&gt;10000,Gmden!J1282=500,Gmden!K1282=500),MAX(0,OFFSET('Fk Abs3'!$E$7,'Abs3'!C1283,0)*0.95*E1283-L1283),0)</f>
        <v>0</v>
      </c>
      <c r="N1283" s="25">
        <f ca="1">ROUND(Anteile!$B$31/'Abs3'!$M$2107*'Abs3'!M1283,0)</f>
        <v>0</v>
      </c>
      <c r="O1283" s="27"/>
      <c r="P1283" s="25">
        <f t="shared" ca="1" si="99"/>
        <v>0</v>
      </c>
    </row>
    <row r="1284" spans="1:16" x14ac:dyDescent="0.25">
      <c r="A1284" s="9">
        <f>Gmden!A1283</f>
        <v>41736</v>
      </c>
      <c r="B1284" s="9">
        <f t="shared" si="95"/>
        <v>4</v>
      </c>
      <c r="C1284" s="9">
        <f t="shared" si="96"/>
        <v>0</v>
      </c>
      <c r="D1284" s="7" t="str">
        <f>Gmden!D1283</f>
        <v>Schlatt</v>
      </c>
      <c r="E1284" s="8">
        <f>Gmden!E1283</f>
        <v>1282</v>
      </c>
      <c r="F1284" s="40">
        <f>Gmden!N1283</f>
        <v>0</v>
      </c>
      <c r="G1284" s="8">
        <f t="shared" si="97"/>
        <v>0</v>
      </c>
      <c r="H1284" s="25">
        <f>ROUND(Anteile!$B$29/'Abs3'!$G$2107*'Abs3'!G1284,0)</f>
        <v>0</v>
      </c>
      <c r="I1284" s="40">
        <f>Gmden!O1283</f>
        <v>0</v>
      </c>
      <c r="J1284" s="8">
        <f t="shared" si="98"/>
        <v>0</v>
      </c>
      <c r="K1284" s="25">
        <f>ROUND(Anteile!$B$30/'Abs3'!$J$2107*'Abs3'!J1284,0)</f>
        <v>0</v>
      </c>
      <c r="L1284" s="8">
        <f>Gmden!M1283</f>
        <v>1323324.9020222023</v>
      </c>
      <c r="M1284" s="8">
        <f ca="1">IF(AND(E1284&gt;10000,Gmden!J1283=500,Gmden!K1283=500),MAX(0,OFFSET('Fk Abs3'!$E$7,'Abs3'!C1284,0)*0.95*E1284-L1284),0)</f>
        <v>0</v>
      </c>
      <c r="N1284" s="25">
        <f ca="1">ROUND(Anteile!$B$31/'Abs3'!$M$2107*'Abs3'!M1284,0)</f>
        <v>0</v>
      </c>
      <c r="O1284" s="27"/>
      <c r="P1284" s="25">
        <f t="shared" ca="1" si="99"/>
        <v>0</v>
      </c>
    </row>
    <row r="1285" spans="1:16" x14ac:dyDescent="0.25">
      <c r="A1285" s="9">
        <f>Gmden!A1284</f>
        <v>41737</v>
      </c>
      <c r="B1285" s="9">
        <f t="shared" si="95"/>
        <v>4</v>
      </c>
      <c r="C1285" s="9">
        <f t="shared" si="96"/>
        <v>0</v>
      </c>
      <c r="D1285" s="7" t="str">
        <f>Gmden!D1284</f>
        <v>Schörfling am Attersee</v>
      </c>
      <c r="E1285" s="8">
        <f>Gmden!E1284</f>
        <v>3338</v>
      </c>
      <c r="F1285" s="40">
        <f>Gmden!N1284</f>
        <v>0</v>
      </c>
      <c r="G1285" s="8">
        <f t="shared" si="97"/>
        <v>0</v>
      </c>
      <c r="H1285" s="25">
        <f>ROUND(Anteile!$B$29/'Abs3'!$G$2107*'Abs3'!G1285,0)</f>
        <v>0</v>
      </c>
      <c r="I1285" s="40">
        <f>Gmden!O1284</f>
        <v>0</v>
      </c>
      <c r="J1285" s="8">
        <f t="shared" si="98"/>
        <v>0</v>
      </c>
      <c r="K1285" s="25">
        <f>ROUND(Anteile!$B$30/'Abs3'!$J$2107*'Abs3'!J1285,0)</f>
        <v>0</v>
      </c>
      <c r="L1285" s="8">
        <f>Gmden!M1284</f>
        <v>4048074.3311297246</v>
      </c>
      <c r="M1285" s="8">
        <f ca="1">IF(AND(E1285&gt;10000,Gmden!J1284=500,Gmden!K1284=500),MAX(0,OFFSET('Fk Abs3'!$E$7,'Abs3'!C1285,0)*0.95*E1285-L1285),0)</f>
        <v>0</v>
      </c>
      <c r="N1285" s="25">
        <f ca="1">ROUND(Anteile!$B$31/'Abs3'!$M$2107*'Abs3'!M1285,0)</f>
        <v>0</v>
      </c>
      <c r="O1285" s="27"/>
      <c r="P1285" s="25">
        <f t="shared" ca="1" si="99"/>
        <v>0</v>
      </c>
    </row>
    <row r="1286" spans="1:16" x14ac:dyDescent="0.25">
      <c r="A1286" s="9">
        <f>Gmden!A1285</f>
        <v>41738</v>
      </c>
      <c r="B1286" s="9">
        <f t="shared" si="95"/>
        <v>4</v>
      </c>
      <c r="C1286" s="9">
        <f t="shared" si="96"/>
        <v>0</v>
      </c>
      <c r="D1286" s="7" t="str">
        <f>Gmden!D1285</f>
        <v>Schwanenstadt</v>
      </c>
      <c r="E1286" s="8">
        <f>Gmden!E1285</f>
        <v>4131</v>
      </c>
      <c r="F1286" s="40">
        <f>Gmden!N1285</f>
        <v>0</v>
      </c>
      <c r="G1286" s="8">
        <f t="shared" si="97"/>
        <v>0</v>
      </c>
      <c r="H1286" s="25">
        <f>ROUND(Anteile!$B$29/'Abs3'!$G$2107*'Abs3'!G1286,0)</f>
        <v>0</v>
      </c>
      <c r="I1286" s="40">
        <f>Gmden!O1285</f>
        <v>0</v>
      </c>
      <c r="J1286" s="8">
        <f t="shared" si="98"/>
        <v>0</v>
      </c>
      <c r="K1286" s="25">
        <f>ROUND(Anteile!$B$30/'Abs3'!$J$2107*'Abs3'!J1286,0)</f>
        <v>0</v>
      </c>
      <c r="L1286" s="8">
        <f>Gmden!M1285</f>
        <v>5182974.8114074096</v>
      </c>
      <c r="M1286" s="8">
        <f ca="1">IF(AND(E1286&gt;10000,Gmden!J1285=500,Gmden!K1285=500),MAX(0,OFFSET('Fk Abs3'!$E$7,'Abs3'!C1286,0)*0.95*E1286-L1286),0)</f>
        <v>0</v>
      </c>
      <c r="N1286" s="25">
        <f ca="1">ROUND(Anteile!$B$31/'Abs3'!$M$2107*'Abs3'!M1286,0)</f>
        <v>0</v>
      </c>
      <c r="O1286" s="27"/>
      <c r="P1286" s="25">
        <f t="shared" ca="1" si="99"/>
        <v>0</v>
      </c>
    </row>
    <row r="1287" spans="1:16" x14ac:dyDescent="0.25">
      <c r="A1287" s="9">
        <f>Gmden!A1286</f>
        <v>41739</v>
      </c>
      <c r="B1287" s="9">
        <f t="shared" si="95"/>
        <v>4</v>
      </c>
      <c r="C1287" s="9">
        <f t="shared" si="96"/>
        <v>0</v>
      </c>
      <c r="D1287" s="7" t="str">
        <f>Gmden!D1286</f>
        <v>Seewalchen am Attersee</v>
      </c>
      <c r="E1287" s="8">
        <f>Gmden!E1286</f>
        <v>5443</v>
      </c>
      <c r="F1287" s="40">
        <f>Gmden!N1286</f>
        <v>0</v>
      </c>
      <c r="G1287" s="8">
        <f t="shared" si="97"/>
        <v>0</v>
      </c>
      <c r="H1287" s="25">
        <f>ROUND(Anteile!$B$29/'Abs3'!$G$2107*'Abs3'!G1287,0)</f>
        <v>0</v>
      </c>
      <c r="I1287" s="40">
        <f>Gmden!O1286</f>
        <v>0</v>
      </c>
      <c r="J1287" s="8">
        <f t="shared" si="98"/>
        <v>0</v>
      </c>
      <c r="K1287" s="25">
        <f>ROUND(Anteile!$B$30/'Abs3'!$J$2107*'Abs3'!J1287,0)</f>
        <v>0</v>
      </c>
      <c r="L1287" s="8">
        <f>Gmden!M1286</f>
        <v>5761530.8117883354</v>
      </c>
      <c r="M1287" s="8">
        <f ca="1">IF(AND(E1287&gt;10000,Gmden!J1286=500,Gmden!K1286=500),MAX(0,OFFSET('Fk Abs3'!$E$7,'Abs3'!C1287,0)*0.95*E1287-L1287),0)</f>
        <v>0</v>
      </c>
      <c r="N1287" s="25">
        <f ca="1">ROUND(Anteile!$B$31/'Abs3'!$M$2107*'Abs3'!M1287,0)</f>
        <v>0</v>
      </c>
      <c r="O1287" s="27"/>
      <c r="P1287" s="25">
        <f t="shared" ca="1" si="99"/>
        <v>0</v>
      </c>
    </row>
    <row r="1288" spans="1:16" x14ac:dyDescent="0.25">
      <c r="A1288" s="9">
        <f>Gmden!A1287</f>
        <v>41740</v>
      </c>
      <c r="B1288" s="9">
        <f t="shared" ref="B1288:B1351" si="100">INT(A1288/10000)</f>
        <v>4</v>
      </c>
      <c r="C1288" s="9">
        <f t="shared" ref="C1288:C1351" si="101">IF(E1288&lt;=10000,0,IF(E1288&lt;=20000,1,IF(E1288&lt;=50000,2,3)))</f>
        <v>0</v>
      </c>
      <c r="D1288" s="7" t="str">
        <f>Gmden!D1287</f>
        <v>Steinbach am Attersee</v>
      </c>
      <c r="E1288" s="8">
        <f>Gmden!E1287</f>
        <v>872</v>
      </c>
      <c r="F1288" s="40">
        <f>Gmden!N1287</f>
        <v>0</v>
      </c>
      <c r="G1288" s="8">
        <f t="shared" ref="G1288:G1351" si="102">IF(AND(E1288&gt;$G$5,F1288=1),E1288,0)</f>
        <v>0</v>
      </c>
      <c r="H1288" s="25">
        <f>ROUND(Anteile!$B$29/'Abs3'!$G$2107*'Abs3'!G1288,0)</f>
        <v>0</v>
      </c>
      <c r="I1288" s="40">
        <f>Gmden!O1287</f>
        <v>0</v>
      </c>
      <c r="J1288" s="8">
        <f t="shared" ref="J1288:J1351" si="103">IF(I1288=1,E1288,0)</f>
        <v>0</v>
      </c>
      <c r="K1288" s="25">
        <f>ROUND(Anteile!$B$30/'Abs3'!$J$2107*'Abs3'!J1288,0)</f>
        <v>0</v>
      </c>
      <c r="L1288" s="8">
        <f>Gmden!M1287</f>
        <v>1099802.4985256214</v>
      </c>
      <c r="M1288" s="8">
        <f ca="1">IF(AND(E1288&gt;10000,Gmden!J1287=500,Gmden!K1287=500),MAX(0,OFFSET('Fk Abs3'!$E$7,'Abs3'!C1288,0)*0.95*E1288-L1288),0)</f>
        <v>0</v>
      </c>
      <c r="N1288" s="25">
        <f ca="1">ROUND(Anteile!$B$31/'Abs3'!$M$2107*'Abs3'!M1288,0)</f>
        <v>0</v>
      </c>
      <c r="O1288" s="27"/>
      <c r="P1288" s="25">
        <f t="shared" ref="P1288:P1351" ca="1" si="104">H1288+K1288+N1288+O1288</f>
        <v>0</v>
      </c>
    </row>
    <row r="1289" spans="1:16" x14ac:dyDescent="0.25">
      <c r="A1289" s="9">
        <f>Gmden!A1288</f>
        <v>41741</v>
      </c>
      <c r="B1289" s="9">
        <f t="shared" si="100"/>
        <v>4</v>
      </c>
      <c r="C1289" s="9">
        <f t="shared" si="101"/>
        <v>0</v>
      </c>
      <c r="D1289" s="7" t="str">
        <f>Gmden!D1288</f>
        <v>Straß im Attergau</v>
      </c>
      <c r="E1289" s="8">
        <f>Gmden!E1288</f>
        <v>1479</v>
      </c>
      <c r="F1289" s="40">
        <f>Gmden!N1288</f>
        <v>0</v>
      </c>
      <c r="G1289" s="8">
        <f t="shared" si="102"/>
        <v>0</v>
      </c>
      <c r="H1289" s="25">
        <f>ROUND(Anteile!$B$29/'Abs3'!$G$2107*'Abs3'!G1289,0)</f>
        <v>0</v>
      </c>
      <c r="I1289" s="40">
        <f>Gmden!O1288</f>
        <v>0</v>
      </c>
      <c r="J1289" s="8">
        <f t="shared" si="103"/>
        <v>0</v>
      </c>
      <c r="K1289" s="25">
        <f>ROUND(Anteile!$B$30/'Abs3'!$J$2107*'Abs3'!J1289,0)</f>
        <v>0</v>
      </c>
      <c r="L1289" s="8">
        <f>Gmden!M1288</f>
        <v>1483070.7585387081</v>
      </c>
      <c r="M1289" s="8">
        <f ca="1">IF(AND(E1289&gt;10000,Gmden!J1288=500,Gmden!K1288=500),MAX(0,OFFSET('Fk Abs3'!$E$7,'Abs3'!C1289,0)*0.95*E1289-L1289),0)</f>
        <v>0</v>
      </c>
      <c r="N1289" s="25">
        <f ca="1">ROUND(Anteile!$B$31/'Abs3'!$M$2107*'Abs3'!M1289,0)</f>
        <v>0</v>
      </c>
      <c r="O1289" s="27"/>
      <c r="P1289" s="25">
        <f t="shared" ca="1" si="104"/>
        <v>0</v>
      </c>
    </row>
    <row r="1290" spans="1:16" x14ac:dyDescent="0.25">
      <c r="A1290" s="9">
        <f>Gmden!A1289</f>
        <v>41742</v>
      </c>
      <c r="B1290" s="9">
        <f t="shared" si="100"/>
        <v>4</v>
      </c>
      <c r="C1290" s="9">
        <f t="shared" si="101"/>
        <v>0</v>
      </c>
      <c r="D1290" s="7" t="str">
        <f>Gmden!D1289</f>
        <v>Tiefgraben</v>
      </c>
      <c r="E1290" s="8">
        <f>Gmden!E1289</f>
        <v>3852</v>
      </c>
      <c r="F1290" s="40">
        <f>Gmden!N1289</f>
        <v>0</v>
      </c>
      <c r="G1290" s="8">
        <f t="shared" si="102"/>
        <v>0</v>
      </c>
      <c r="H1290" s="25">
        <f>ROUND(Anteile!$B$29/'Abs3'!$G$2107*'Abs3'!G1290,0)</f>
        <v>0</v>
      </c>
      <c r="I1290" s="40">
        <f>Gmden!O1289</f>
        <v>0</v>
      </c>
      <c r="J1290" s="8">
        <f t="shared" si="103"/>
        <v>0</v>
      </c>
      <c r="K1290" s="25">
        <f>ROUND(Anteile!$B$30/'Abs3'!$J$2107*'Abs3'!J1290,0)</f>
        <v>0</v>
      </c>
      <c r="L1290" s="8">
        <f>Gmden!M1289</f>
        <v>4225211.2848958336</v>
      </c>
      <c r="M1290" s="8">
        <f ca="1">IF(AND(E1290&gt;10000,Gmden!J1289=500,Gmden!K1289=500),MAX(0,OFFSET('Fk Abs3'!$E$7,'Abs3'!C1290,0)*0.95*E1290-L1290),0)</f>
        <v>0</v>
      </c>
      <c r="N1290" s="25">
        <f ca="1">ROUND(Anteile!$B$31/'Abs3'!$M$2107*'Abs3'!M1290,0)</f>
        <v>0</v>
      </c>
      <c r="O1290" s="27"/>
      <c r="P1290" s="25">
        <f t="shared" ca="1" si="104"/>
        <v>0</v>
      </c>
    </row>
    <row r="1291" spans="1:16" x14ac:dyDescent="0.25">
      <c r="A1291" s="9">
        <f>Gmden!A1290</f>
        <v>41743</v>
      </c>
      <c r="B1291" s="9">
        <f t="shared" si="100"/>
        <v>4</v>
      </c>
      <c r="C1291" s="9">
        <f t="shared" si="101"/>
        <v>0</v>
      </c>
      <c r="D1291" s="7" t="str">
        <f>Gmden!D1290</f>
        <v>Timelkam</v>
      </c>
      <c r="E1291" s="8">
        <f>Gmden!E1290</f>
        <v>5992</v>
      </c>
      <c r="F1291" s="40">
        <f>Gmden!N1290</f>
        <v>0</v>
      </c>
      <c r="G1291" s="8">
        <f t="shared" si="102"/>
        <v>0</v>
      </c>
      <c r="H1291" s="25">
        <f>ROUND(Anteile!$B$29/'Abs3'!$G$2107*'Abs3'!G1291,0)</f>
        <v>0</v>
      </c>
      <c r="I1291" s="40">
        <f>Gmden!O1290</f>
        <v>0</v>
      </c>
      <c r="J1291" s="8">
        <f t="shared" si="103"/>
        <v>0</v>
      </c>
      <c r="K1291" s="25">
        <f>ROUND(Anteile!$B$30/'Abs3'!$J$2107*'Abs3'!J1291,0)</f>
        <v>0</v>
      </c>
      <c r="L1291" s="8">
        <f>Gmden!M1290</f>
        <v>6237036.7039657971</v>
      </c>
      <c r="M1291" s="8">
        <f ca="1">IF(AND(E1291&gt;10000,Gmden!J1290=500,Gmden!K1290=500),MAX(0,OFFSET('Fk Abs3'!$E$7,'Abs3'!C1291,0)*0.95*E1291-L1291),0)</f>
        <v>0</v>
      </c>
      <c r="N1291" s="25">
        <f ca="1">ROUND(Anteile!$B$31/'Abs3'!$M$2107*'Abs3'!M1291,0)</f>
        <v>0</v>
      </c>
      <c r="O1291" s="27"/>
      <c r="P1291" s="25">
        <f t="shared" ca="1" si="104"/>
        <v>0</v>
      </c>
    </row>
    <row r="1292" spans="1:16" x14ac:dyDescent="0.25">
      <c r="A1292" s="9">
        <f>Gmden!A1291</f>
        <v>41744</v>
      </c>
      <c r="B1292" s="9">
        <f t="shared" si="100"/>
        <v>4</v>
      </c>
      <c r="C1292" s="9">
        <f t="shared" si="101"/>
        <v>0</v>
      </c>
      <c r="D1292" s="7" t="str">
        <f>Gmden!D1291</f>
        <v>Ungenach</v>
      </c>
      <c r="E1292" s="8">
        <f>Gmden!E1291</f>
        <v>1445</v>
      </c>
      <c r="F1292" s="40">
        <f>Gmden!N1291</f>
        <v>0</v>
      </c>
      <c r="G1292" s="8">
        <f t="shared" si="102"/>
        <v>0</v>
      </c>
      <c r="H1292" s="25">
        <f>ROUND(Anteile!$B$29/'Abs3'!$G$2107*'Abs3'!G1292,0)</f>
        <v>0</v>
      </c>
      <c r="I1292" s="40">
        <f>Gmden!O1291</f>
        <v>0</v>
      </c>
      <c r="J1292" s="8">
        <f t="shared" si="103"/>
        <v>0</v>
      </c>
      <c r="K1292" s="25">
        <f>ROUND(Anteile!$B$30/'Abs3'!$J$2107*'Abs3'!J1292,0)</f>
        <v>0</v>
      </c>
      <c r="L1292" s="8">
        <f>Gmden!M1291</f>
        <v>1317109.265977554</v>
      </c>
      <c r="M1292" s="8">
        <f ca="1">IF(AND(E1292&gt;10000,Gmden!J1291=500,Gmden!K1291=500),MAX(0,OFFSET('Fk Abs3'!$E$7,'Abs3'!C1292,0)*0.95*E1292-L1292),0)</f>
        <v>0</v>
      </c>
      <c r="N1292" s="25">
        <f ca="1">ROUND(Anteile!$B$31/'Abs3'!$M$2107*'Abs3'!M1292,0)</f>
        <v>0</v>
      </c>
      <c r="O1292" s="27"/>
      <c r="P1292" s="25">
        <f t="shared" ca="1" si="104"/>
        <v>0</v>
      </c>
    </row>
    <row r="1293" spans="1:16" x14ac:dyDescent="0.25">
      <c r="A1293" s="9">
        <f>Gmden!A1292</f>
        <v>41745</v>
      </c>
      <c r="B1293" s="9">
        <f t="shared" si="100"/>
        <v>4</v>
      </c>
      <c r="C1293" s="9">
        <f t="shared" si="101"/>
        <v>0</v>
      </c>
      <c r="D1293" s="7" t="str">
        <f>Gmden!D1292</f>
        <v>Unterach am Attersee</v>
      </c>
      <c r="E1293" s="8">
        <f>Gmden!E1292</f>
        <v>1459</v>
      </c>
      <c r="F1293" s="40">
        <f>Gmden!N1292</f>
        <v>0</v>
      </c>
      <c r="G1293" s="8">
        <f t="shared" si="102"/>
        <v>0</v>
      </c>
      <c r="H1293" s="25">
        <f>ROUND(Anteile!$B$29/'Abs3'!$G$2107*'Abs3'!G1293,0)</f>
        <v>0</v>
      </c>
      <c r="I1293" s="40">
        <f>Gmden!O1292</f>
        <v>0</v>
      </c>
      <c r="J1293" s="8">
        <f t="shared" si="103"/>
        <v>0</v>
      </c>
      <c r="K1293" s="25">
        <f>ROUND(Anteile!$B$30/'Abs3'!$J$2107*'Abs3'!J1293,0)</f>
        <v>0</v>
      </c>
      <c r="L1293" s="8">
        <f>Gmden!M1292</f>
        <v>2548510.592466821</v>
      </c>
      <c r="M1293" s="8">
        <f ca="1">IF(AND(E1293&gt;10000,Gmden!J1292=500,Gmden!K1292=500),MAX(0,OFFSET('Fk Abs3'!$E$7,'Abs3'!C1293,0)*0.95*E1293-L1293),0)</f>
        <v>0</v>
      </c>
      <c r="N1293" s="25">
        <f ca="1">ROUND(Anteile!$B$31/'Abs3'!$M$2107*'Abs3'!M1293,0)</f>
        <v>0</v>
      </c>
      <c r="O1293" s="27"/>
      <c r="P1293" s="25">
        <f t="shared" ca="1" si="104"/>
        <v>0</v>
      </c>
    </row>
    <row r="1294" spans="1:16" x14ac:dyDescent="0.25">
      <c r="A1294" s="9">
        <f>Gmden!A1293</f>
        <v>41746</v>
      </c>
      <c r="B1294" s="9">
        <f t="shared" si="100"/>
        <v>4</v>
      </c>
      <c r="C1294" s="9">
        <f t="shared" si="101"/>
        <v>1</v>
      </c>
      <c r="D1294" s="7" t="str">
        <f>Gmden!D1293</f>
        <v>Vöcklabruck</v>
      </c>
      <c r="E1294" s="8">
        <f>Gmden!E1293</f>
        <v>11897</v>
      </c>
      <c r="F1294" s="40">
        <f>Gmden!N1293</f>
        <v>0</v>
      </c>
      <c r="G1294" s="8">
        <f t="shared" si="102"/>
        <v>0</v>
      </c>
      <c r="H1294" s="25">
        <f>ROUND(Anteile!$B$29/'Abs3'!$G$2107*'Abs3'!G1294,0)</f>
        <v>0</v>
      </c>
      <c r="I1294" s="40">
        <f>Gmden!O1293</f>
        <v>0</v>
      </c>
      <c r="J1294" s="8">
        <f t="shared" si="103"/>
        <v>0</v>
      </c>
      <c r="K1294" s="25">
        <f>ROUND(Anteile!$B$30/'Abs3'!$J$2107*'Abs3'!J1294,0)</f>
        <v>0</v>
      </c>
      <c r="L1294" s="8">
        <f>Gmden!M1293</f>
        <v>18734857.731233694</v>
      </c>
      <c r="M1294" s="8">
        <f ca="1">IF(AND(E1294&gt;10000,Gmden!J1293=500,Gmden!K1293=500),MAX(0,OFFSET('Fk Abs3'!$E$7,'Abs3'!C1294,0)*0.95*E1294-L1294),0)</f>
        <v>0</v>
      </c>
      <c r="N1294" s="25">
        <f ca="1">ROUND(Anteile!$B$31/'Abs3'!$M$2107*'Abs3'!M1294,0)</f>
        <v>0</v>
      </c>
      <c r="O1294" s="27"/>
      <c r="P1294" s="25">
        <f t="shared" ca="1" si="104"/>
        <v>0</v>
      </c>
    </row>
    <row r="1295" spans="1:16" x14ac:dyDescent="0.25">
      <c r="A1295" s="9">
        <f>Gmden!A1294</f>
        <v>41747</v>
      </c>
      <c r="B1295" s="9">
        <f t="shared" si="100"/>
        <v>4</v>
      </c>
      <c r="C1295" s="9">
        <f t="shared" si="101"/>
        <v>0</v>
      </c>
      <c r="D1295" s="7" t="str">
        <f>Gmden!D1294</f>
        <v>Vöcklamarkt</v>
      </c>
      <c r="E1295" s="8">
        <f>Gmden!E1294</f>
        <v>4752</v>
      </c>
      <c r="F1295" s="40">
        <f>Gmden!N1294</f>
        <v>0</v>
      </c>
      <c r="G1295" s="8">
        <f t="shared" si="102"/>
        <v>0</v>
      </c>
      <c r="H1295" s="25">
        <f>ROUND(Anteile!$B$29/'Abs3'!$G$2107*'Abs3'!G1295,0)</f>
        <v>0</v>
      </c>
      <c r="I1295" s="40">
        <f>Gmden!O1294</f>
        <v>0</v>
      </c>
      <c r="J1295" s="8">
        <f t="shared" si="103"/>
        <v>0</v>
      </c>
      <c r="K1295" s="25">
        <f>ROUND(Anteile!$B$30/'Abs3'!$J$2107*'Abs3'!J1295,0)</f>
        <v>0</v>
      </c>
      <c r="L1295" s="8">
        <f>Gmden!M1294</f>
        <v>5851092.6622596625</v>
      </c>
      <c r="M1295" s="8">
        <f ca="1">IF(AND(E1295&gt;10000,Gmden!J1294=500,Gmden!K1294=500),MAX(0,OFFSET('Fk Abs3'!$E$7,'Abs3'!C1295,0)*0.95*E1295-L1295),0)</f>
        <v>0</v>
      </c>
      <c r="N1295" s="25">
        <f ca="1">ROUND(Anteile!$B$31/'Abs3'!$M$2107*'Abs3'!M1295,0)</f>
        <v>0</v>
      </c>
      <c r="O1295" s="27"/>
      <c r="P1295" s="25">
        <f t="shared" ca="1" si="104"/>
        <v>0</v>
      </c>
    </row>
    <row r="1296" spans="1:16" x14ac:dyDescent="0.25">
      <c r="A1296" s="9">
        <f>Gmden!A1295</f>
        <v>41748</v>
      </c>
      <c r="B1296" s="9">
        <f t="shared" si="100"/>
        <v>4</v>
      </c>
      <c r="C1296" s="9">
        <f t="shared" si="101"/>
        <v>0</v>
      </c>
      <c r="D1296" s="7" t="str">
        <f>Gmden!D1295</f>
        <v>Weißenkirchen im Attergau</v>
      </c>
      <c r="E1296" s="8">
        <f>Gmden!E1295</f>
        <v>940</v>
      </c>
      <c r="F1296" s="40">
        <f>Gmden!N1295</f>
        <v>0</v>
      </c>
      <c r="G1296" s="8">
        <f t="shared" si="102"/>
        <v>0</v>
      </c>
      <c r="H1296" s="25">
        <f>ROUND(Anteile!$B$29/'Abs3'!$G$2107*'Abs3'!G1296,0)</f>
        <v>0</v>
      </c>
      <c r="I1296" s="40">
        <f>Gmden!O1295</f>
        <v>0</v>
      </c>
      <c r="J1296" s="8">
        <f t="shared" si="103"/>
        <v>0</v>
      </c>
      <c r="K1296" s="25">
        <f>ROUND(Anteile!$B$30/'Abs3'!$J$2107*'Abs3'!J1296,0)</f>
        <v>0</v>
      </c>
      <c r="L1296" s="8">
        <f>Gmden!M1295</f>
        <v>954950.86288281484</v>
      </c>
      <c r="M1296" s="8">
        <f ca="1">IF(AND(E1296&gt;10000,Gmden!J1295=500,Gmden!K1295=500),MAX(0,OFFSET('Fk Abs3'!$E$7,'Abs3'!C1296,0)*0.95*E1296-L1296),0)</f>
        <v>0</v>
      </c>
      <c r="N1296" s="25">
        <f ca="1">ROUND(Anteile!$B$31/'Abs3'!$M$2107*'Abs3'!M1296,0)</f>
        <v>0</v>
      </c>
      <c r="O1296" s="27"/>
      <c r="P1296" s="25">
        <f t="shared" ca="1" si="104"/>
        <v>0</v>
      </c>
    </row>
    <row r="1297" spans="1:16" x14ac:dyDescent="0.25">
      <c r="A1297" s="9">
        <f>Gmden!A1296</f>
        <v>41749</v>
      </c>
      <c r="B1297" s="9">
        <f t="shared" si="100"/>
        <v>4</v>
      </c>
      <c r="C1297" s="9">
        <f t="shared" si="101"/>
        <v>0</v>
      </c>
      <c r="D1297" s="7" t="str">
        <f>Gmden!D1296</f>
        <v>Weyregg am Attersee</v>
      </c>
      <c r="E1297" s="8">
        <f>Gmden!E1296</f>
        <v>1484</v>
      </c>
      <c r="F1297" s="40">
        <f>Gmden!N1296</f>
        <v>0</v>
      </c>
      <c r="G1297" s="8">
        <f t="shared" si="102"/>
        <v>0</v>
      </c>
      <c r="H1297" s="25">
        <f>ROUND(Anteile!$B$29/'Abs3'!$G$2107*'Abs3'!G1297,0)</f>
        <v>0</v>
      </c>
      <c r="I1297" s="40">
        <f>Gmden!O1296</f>
        <v>0</v>
      </c>
      <c r="J1297" s="8">
        <f t="shared" si="103"/>
        <v>0</v>
      </c>
      <c r="K1297" s="25">
        <f>ROUND(Anteile!$B$30/'Abs3'!$J$2107*'Abs3'!J1297,0)</f>
        <v>0</v>
      </c>
      <c r="L1297" s="8">
        <f>Gmden!M1296</f>
        <v>1604458.2488649595</v>
      </c>
      <c r="M1297" s="8">
        <f ca="1">IF(AND(E1297&gt;10000,Gmden!J1296=500,Gmden!K1296=500),MAX(0,OFFSET('Fk Abs3'!$E$7,'Abs3'!C1297,0)*0.95*E1297-L1297),0)</f>
        <v>0</v>
      </c>
      <c r="N1297" s="25">
        <f ca="1">ROUND(Anteile!$B$31/'Abs3'!$M$2107*'Abs3'!M1297,0)</f>
        <v>0</v>
      </c>
      <c r="O1297" s="27"/>
      <c r="P1297" s="25">
        <f t="shared" ca="1" si="104"/>
        <v>0</v>
      </c>
    </row>
    <row r="1298" spans="1:16" x14ac:dyDescent="0.25">
      <c r="A1298" s="9">
        <f>Gmden!A1297</f>
        <v>41750</v>
      </c>
      <c r="B1298" s="9">
        <f t="shared" si="100"/>
        <v>4</v>
      </c>
      <c r="C1298" s="9">
        <f t="shared" si="101"/>
        <v>0</v>
      </c>
      <c r="D1298" s="7" t="str">
        <f>Gmden!D1297</f>
        <v>Wolfsegg am Hausruck</v>
      </c>
      <c r="E1298" s="8">
        <f>Gmden!E1297</f>
        <v>2009</v>
      </c>
      <c r="F1298" s="40">
        <f>Gmden!N1297</f>
        <v>0</v>
      </c>
      <c r="G1298" s="8">
        <f t="shared" si="102"/>
        <v>0</v>
      </c>
      <c r="H1298" s="25">
        <f>ROUND(Anteile!$B$29/'Abs3'!$G$2107*'Abs3'!G1298,0)</f>
        <v>0</v>
      </c>
      <c r="I1298" s="40">
        <f>Gmden!O1297</f>
        <v>0</v>
      </c>
      <c r="J1298" s="8">
        <f t="shared" si="103"/>
        <v>0</v>
      </c>
      <c r="K1298" s="25">
        <f>ROUND(Anteile!$B$30/'Abs3'!$J$2107*'Abs3'!J1298,0)</f>
        <v>0</v>
      </c>
      <c r="L1298" s="8">
        <f>Gmden!M1297</f>
        <v>2141198.7214256236</v>
      </c>
      <c r="M1298" s="8">
        <f ca="1">IF(AND(E1298&gt;10000,Gmden!J1297=500,Gmden!K1297=500),MAX(0,OFFSET('Fk Abs3'!$E$7,'Abs3'!C1298,0)*0.95*E1298-L1298),0)</f>
        <v>0</v>
      </c>
      <c r="N1298" s="25">
        <f ca="1">ROUND(Anteile!$B$31/'Abs3'!$M$2107*'Abs3'!M1298,0)</f>
        <v>0</v>
      </c>
      <c r="O1298" s="27"/>
      <c r="P1298" s="25">
        <f t="shared" ca="1" si="104"/>
        <v>0</v>
      </c>
    </row>
    <row r="1299" spans="1:16" x14ac:dyDescent="0.25">
      <c r="A1299" s="9">
        <f>Gmden!A1298</f>
        <v>41751</v>
      </c>
      <c r="B1299" s="9">
        <f t="shared" si="100"/>
        <v>4</v>
      </c>
      <c r="C1299" s="9">
        <f t="shared" si="101"/>
        <v>0</v>
      </c>
      <c r="D1299" s="7" t="str">
        <f>Gmden!D1298</f>
        <v>Zell am Moos</v>
      </c>
      <c r="E1299" s="8">
        <f>Gmden!E1298</f>
        <v>1564</v>
      </c>
      <c r="F1299" s="40">
        <f>Gmden!N1298</f>
        <v>0</v>
      </c>
      <c r="G1299" s="8">
        <f t="shared" si="102"/>
        <v>0</v>
      </c>
      <c r="H1299" s="25">
        <f>ROUND(Anteile!$B$29/'Abs3'!$G$2107*'Abs3'!G1299,0)</f>
        <v>0</v>
      </c>
      <c r="I1299" s="40">
        <f>Gmden!O1298</f>
        <v>0</v>
      </c>
      <c r="J1299" s="8">
        <f t="shared" si="103"/>
        <v>0</v>
      </c>
      <c r="K1299" s="25">
        <f>ROUND(Anteile!$B$30/'Abs3'!$J$2107*'Abs3'!J1299,0)</f>
        <v>0</v>
      </c>
      <c r="L1299" s="8">
        <f>Gmden!M1298</f>
        <v>1814386.4275885345</v>
      </c>
      <c r="M1299" s="8">
        <f ca="1">IF(AND(E1299&gt;10000,Gmden!J1298=500,Gmden!K1298=500),MAX(0,OFFSET('Fk Abs3'!$E$7,'Abs3'!C1299,0)*0.95*E1299-L1299),0)</f>
        <v>0</v>
      </c>
      <c r="N1299" s="25">
        <f ca="1">ROUND(Anteile!$B$31/'Abs3'!$M$2107*'Abs3'!M1299,0)</f>
        <v>0</v>
      </c>
      <c r="O1299" s="27"/>
      <c r="P1299" s="25">
        <f t="shared" ca="1" si="104"/>
        <v>0</v>
      </c>
    </row>
    <row r="1300" spans="1:16" x14ac:dyDescent="0.25">
      <c r="A1300" s="9">
        <f>Gmden!A1299</f>
        <v>41752</v>
      </c>
      <c r="B1300" s="9">
        <f t="shared" si="100"/>
        <v>4</v>
      </c>
      <c r="C1300" s="9">
        <f t="shared" si="101"/>
        <v>0</v>
      </c>
      <c r="D1300" s="7" t="str">
        <f>Gmden!D1299</f>
        <v>Zell am Pettenfirst</v>
      </c>
      <c r="E1300" s="8">
        <f>Gmden!E1299</f>
        <v>1161</v>
      </c>
      <c r="F1300" s="40">
        <f>Gmden!N1299</f>
        <v>0</v>
      </c>
      <c r="G1300" s="8">
        <f t="shared" si="102"/>
        <v>0</v>
      </c>
      <c r="H1300" s="25">
        <f>ROUND(Anteile!$B$29/'Abs3'!$G$2107*'Abs3'!G1300,0)</f>
        <v>0</v>
      </c>
      <c r="I1300" s="40">
        <f>Gmden!O1299</f>
        <v>0</v>
      </c>
      <c r="J1300" s="8">
        <f t="shared" si="103"/>
        <v>0</v>
      </c>
      <c r="K1300" s="25">
        <f>ROUND(Anteile!$B$30/'Abs3'!$J$2107*'Abs3'!J1300,0)</f>
        <v>0</v>
      </c>
      <c r="L1300" s="8">
        <f>Gmden!M1299</f>
        <v>1098179.2773309276</v>
      </c>
      <c r="M1300" s="8">
        <f ca="1">IF(AND(E1300&gt;10000,Gmden!J1299=500,Gmden!K1299=500),MAX(0,OFFSET('Fk Abs3'!$E$7,'Abs3'!C1300,0)*0.95*E1300-L1300),0)</f>
        <v>0</v>
      </c>
      <c r="N1300" s="25">
        <f ca="1">ROUND(Anteile!$B$31/'Abs3'!$M$2107*'Abs3'!M1300,0)</f>
        <v>0</v>
      </c>
      <c r="O1300" s="27"/>
      <c r="P1300" s="25">
        <f t="shared" ca="1" si="104"/>
        <v>0</v>
      </c>
    </row>
    <row r="1301" spans="1:16" x14ac:dyDescent="0.25">
      <c r="A1301" s="9">
        <f>Gmden!A1300</f>
        <v>41801</v>
      </c>
      <c r="B1301" s="9">
        <f t="shared" si="100"/>
        <v>4</v>
      </c>
      <c r="C1301" s="9">
        <f t="shared" si="101"/>
        <v>0</v>
      </c>
      <c r="D1301" s="7" t="str">
        <f>Gmden!D1300</f>
        <v>Aichkirchen</v>
      </c>
      <c r="E1301" s="8">
        <f>Gmden!E1300</f>
        <v>566</v>
      </c>
      <c r="F1301" s="40">
        <f>Gmden!N1300</f>
        <v>0</v>
      </c>
      <c r="G1301" s="8">
        <f t="shared" si="102"/>
        <v>0</v>
      </c>
      <c r="H1301" s="25">
        <f>ROUND(Anteile!$B$29/'Abs3'!$G$2107*'Abs3'!G1301,0)</f>
        <v>0</v>
      </c>
      <c r="I1301" s="40">
        <f>Gmden!O1300</f>
        <v>0</v>
      </c>
      <c r="J1301" s="8">
        <f t="shared" si="103"/>
        <v>0</v>
      </c>
      <c r="K1301" s="25">
        <f>ROUND(Anteile!$B$30/'Abs3'!$J$2107*'Abs3'!J1301,0)</f>
        <v>0</v>
      </c>
      <c r="L1301" s="8">
        <f>Gmden!M1300</f>
        <v>490276.17198163975</v>
      </c>
      <c r="M1301" s="8">
        <f ca="1">IF(AND(E1301&gt;10000,Gmden!J1300=500,Gmden!K1300=500),MAX(0,OFFSET('Fk Abs3'!$E$7,'Abs3'!C1301,0)*0.95*E1301-L1301),0)</f>
        <v>0</v>
      </c>
      <c r="N1301" s="25">
        <f ca="1">ROUND(Anteile!$B$31/'Abs3'!$M$2107*'Abs3'!M1301,0)</f>
        <v>0</v>
      </c>
      <c r="O1301" s="27"/>
      <c r="P1301" s="25">
        <f t="shared" ca="1" si="104"/>
        <v>0</v>
      </c>
    </row>
    <row r="1302" spans="1:16" x14ac:dyDescent="0.25">
      <c r="A1302" s="9">
        <f>Gmden!A1301</f>
        <v>41802</v>
      </c>
      <c r="B1302" s="9">
        <f t="shared" si="100"/>
        <v>4</v>
      </c>
      <c r="C1302" s="9">
        <f t="shared" si="101"/>
        <v>0</v>
      </c>
      <c r="D1302" s="7" t="str">
        <f>Gmden!D1301</f>
        <v>Bachmanning</v>
      </c>
      <c r="E1302" s="8">
        <f>Gmden!E1301</f>
        <v>672</v>
      </c>
      <c r="F1302" s="40">
        <f>Gmden!N1301</f>
        <v>0</v>
      </c>
      <c r="G1302" s="8">
        <f t="shared" si="102"/>
        <v>0</v>
      </c>
      <c r="H1302" s="25">
        <f>ROUND(Anteile!$B$29/'Abs3'!$G$2107*'Abs3'!G1302,0)</f>
        <v>0</v>
      </c>
      <c r="I1302" s="40">
        <f>Gmden!O1301</f>
        <v>0</v>
      </c>
      <c r="J1302" s="8">
        <f t="shared" si="103"/>
        <v>0</v>
      </c>
      <c r="K1302" s="25">
        <f>ROUND(Anteile!$B$30/'Abs3'!$J$2107*'Abs3'!J1302,0)</f>
        <v>0</v>
      </c>
      <c r="L1302" s="8">
        <f>Gmden!M1301</f>
        <v>691347.84052152198</v>
      </c>
      <c r="M1302" s="8">
        <f ca="1">IF(AND(E1302&gt;10000,Gmden!J1301=500,Gmden!K1301=500),MAX(0,OFFSET('Fk Abs3'!$E$7,'Abs3'!C1302,0)*0.95*E1302-L1302),0)</f>
        <v>0</v>
      </c>
      <c r="N1302" s="25">
        <f ca="1">ROUND(Anteile!$B$31/'Abs3'!$M$2107*'Abs3'!M1302,0)</f>
        <v>0</v>
      </c>
      <c r="O1302" s="27"/>
      <c r="P1302" s="25">
        <f t="shared" ca="1" si="104"/>
        <v>0</v>
      </c>
    </row>
    <row r="1303" spans="1:16" x14ac:dyDescent="0.25">
      <c r="A1303" s="9">
        <f>Gmden!A1302</f>
        <v>41803</v>
      </c>
      <c r="B1303" s="9">
        <f t="shared" si="100"/>
        <v>4</v>
      </c>
      <c r="C1303" s="9">
        <f t="shared" si="101"/>
        <v>0</v>
      </c>
      <c r="D1303" s="7" t="str">
        <f>Gmden!D1302</f>
        <v>Bad Wimsbach-Neydharting</v>
      </c>
      <c r="E1303" s="8">
        <f>Gmden!E1302</f>
        <v>2453</v>
      </c>
      <c r="F1303" s="40">
        <f>Gmden!N1302</f>
        <v>0</v>
      </c>
      <c r="G1303" s="8">
        <f t="shared" si="102"/>
        <v>0</v>
      </c>
      <c r="H1303" s="25">
        <f>ROUND(Anteile!$B$29/'Abs3'!$G$2107*'Abs3'!G1303,0)</f>
        <v>0</v>
      </c>
      <c r="I1303" s="40">
        <f>Gmden!O1302</f>
        <v>0</v>
      </c>
      <c r="J1303" s="8">
        <f t="shared" si="103"/>
        <v>0</v>
      </c>
      <c r="K1303" s="25">
        <f>ROUND(Anteile!$B$30/'Abs3'!$J$2107*'Abs3'!J1303,0)</f>
        <v>0</v>
      </c>
      <c r="L1303" s="8">
        <f>Gmden!M1302</f>
        <v>2808456.4835861912</v>
      </c>
      <c r="M1303" s="8">
        <f ca="1">IF(AND(E1303&gt;10000,Gmden!J1302=500,Gmden!K1302=500),MAX(0,OFFSET('Fk Abs3'!$E$7,'Abs3'!C1303,0)*0.95*E1303-L1303),0)</f>
        <v>0</v>
      </c>
      <c r="N1303" s="25">
        <f ca="1">ROUND(Anteile!$B$31/'Abs3'!$M$2107*'Abs3'!M1303,0)</f>
        <v>0</v>
      </c>
      <c r="O1303" s="27"/>
      <c r="P1303" s="25">
        <f t="shared" ca="1" si="104"/>
        <v>0</v>
      </c>
    </row>
    <row r="1304" spans="1:16" x14ac:dyDescent="0.25">
      <c r="A1304" s="9">
        <f>Gmden!A1303</f>
        <v>41804</v>
      </c>
      <c r="B1304" s="9">
        <f t="shared" si="100"/>
        <v>4</v>
      </c>
      <c r="C1304" s="9">
        <f t="shared" si="101"/>
        <v>0</v>
      </c>
      <c r="D1304" s="7" t="str">
        <f>Gmden!D1303</f>
        <v>Buchkirchen</v>
      </c>
      <c r="E1304" s="8">
        <f>Gmden!E1303</f>
        <v>4097</v>
      </c>
      <c r="F1304" s="40">
        <f>Gmden!N1303</f>
        <v>0</v>
      </c>
      <c r="G1304" s="8">
        <f t="shared" si="102"/>
        <v>0</v>
      </c>
      <c r="H1304" s="25">
        <f>ROUND(Anteile!$B$29/'Abs3'!$G$2107*'Abs3'!G1304,0)</f>
        <v>0</v>
      </c>
      <c r="I1304" s="40">
        <f>Gmden!O1303</f>
        <v>0</v>
      </c>
      <c r="J1304" s="8">
        <f t="shared" si="103"/>
        <v>0</v>
      </c>
      <c r="K1304" s="25">
        <f>ROUND(Anteile!$B$30/'Abs3'!$J$2107*'Abs3'!J1304,0)</f>
        <v>0</v>
      </c>
      <c r="L1304" s="8">
        <f>Gmden!M1303</f>
        <v>4295295.588191608</v>
      </c>
      <c r="M1304" s="8">
        <f ca="1">IF(AND(E1304&gt;10000,Gmden!J1303=500,Gmden!K1303=500),MAX(0,OFFSET('Fk Abs3'!$E$7,'Abs3'!C1304,0)*0.95*E1304-L1304),0)</f>
        <v>0</v>
      </c>
      <c r="N1304" s="25">
        <f ca="1">ROUND(Anteile!$B$31/'Abs3'!$M$2107*'Abs3'!M1304,0)</f>
        <v>0</v>
      </c>
      <c r="O1304" s="27"/>
      <c r="P1304" s="25">
        <f t="shared" ca="1" si="104"/>
        <v>0</v>
      </c>
    </row>
    <row r="1305" spans="1:16" x14ac:dyDescent="0.25">
      <c r="A1305" s="9">
        <f>Gmden!A1304</f>
        <v>41805</v>
      </c>
      <c r="B1305" s="9">
        <f t="shared" si="100"/>
        <v>4</v>
      </c>
      <c r="C1305" s="9">
        <f t="shared" si="101"/>
        <v>0</v>
      </c>
      <c r="D1305" s="7" t="str">
        <f>Gmden!D1304</f>
        <v>Eberstalzell</v>
      </c>
      <c r="E1305" s="8">
        <f>Gmden!E1304</f>
        <v>2470</v>
      </c>
      <c r="F1305" s="40">
        <f>Gmden!N1304</f>
        <v>0</v>
      </c>
      <c r="G1305" s="8">
        <f t="shared" si="102"/>
        <v>0</v>
      </c>
      <c r="H1305" s="25">
        <f>ROUND(Anteile!$B$29/'Abs3'!$G$2107*'Abs3'!G1305,0)</f>
        <v>0</v>
      </c>
      <c r="I1305" s="40">
        <f>Gmden!O1304</f>
        <v>0</v>
      </c>
      <c r="J1305" s="8">
        <f t="shared" si="103"/>
        <v>0</v>
      </c>
      <c r="K1305" s="25">
        <f>ROUND(Anteile!$B$30/'Abs3'!$J$2107*'Abs3'!J1305,0)</f>
        <v>0</v>
      </c>
      <c r="L1305" s="8">
        <f>Gmden!M1304</f>
        <v>2524386.1980811739</v>
      </c>
      <c r="M1305" s="8">
        <f ca="1">IF(AND(E1305&gt;10000,Gmden!J1304=500,Gmden!K1304=500),MAX(0,OFFSET('Fk Abs3'!$E$7,'Abs3'!C1305,0)*0.95*E1305-L1305),0)</f>
        <v>0</v>
      </c>
      <c r="N1305" s="25">
        <f ca="1">ROUND(Anteile!$B$31/'Abs3'!$M$2107*'Abs3'!M1305,0)</f>
        <v>0</v>
      </c>
      <c r="O1305" s="27"/>
      <c r="P1305" s="25">
        <f t="shared" ca="1" si="104"/>
        <v>0</v>
      </c>
    </row>
    <row r="1306" spans="1:16" x14ac:dyDescent="0.25">
      <c r="A1306" s="9">
        <f>Gmden!A1305</f>
        <v>41806</v>
      </c>
      <c r="B1306" s="9">
        <f t="shared" si="100"/>
        <v>4</v>
      </c>
      <c r="C1306" s="9">
        <f t="shared" si="101"/>
        <v>0</v>
      </c>
      <c r="D1306" s="7" t="str">
        <f>Gmden!D1305</f>
        <v>Edt bei Lambach</v>
      </c>
      <c r="E1306" s="8">
        <f>Gmden!E1305</f>
        <v>2026</v>
      </c>
      <c r="F1306" s="40">
        <f>Gmden!N1305</f>
        <v>0</v>
      </c>
      <c r="G1306" s="8">
        <f t="shared" si="102"/>
        <v>0</v>
      </c>
      <c r="H1306" s="25">
        <f>ROUND(Anteile!$B$29/'Abs3'!$G$2107*'Abs3'!G1306,0)</f>
        <v>0</v>
      </c>
      <c r="I1306" s="40">
        <f>Gmden!O1305</f>
        <v>0</v>
      </c>
      <c r="J1306" s="8">
        <f t="shared" si="103"/>
        <v>0</v>
      </c>
      <c r="K1306" s="25">
        <f>ROUND(Anteile!$B$30/'Abs3'!$J$2107*'Abs3'!J1306,0)</f>
        <v>0</v>
      </c>
      <c r="L1306" s="8">
        <f>Gmden!M1305</f>
        <v>2984832.5058837244</v>
      </c>
      <c r="M1306" s="8">
        <f ca="1">IF(AND(E1306&gt;10000,Gmden!J1305=500,Gmden!K1305=500),MAX(0,OFFSET('Fk Abs3'!$E$7,'Abs3'!C1306,0)*0.95*E1306-L1306),0)</f>
        <v>0</v>
      </c>
      <c r="N1306" s="25">
        <f ca="1">ROUND(Anteile!$B$31/'Abs3'!$M$2107*'Abs3'!M1306,0)</f>
        <v>0</v>
      </c>
      <c r="O1306" s="27"/>
      <c r="P1306" s="25">
        <f t="shared" ca="1" si="104"/>
        <v>0</v>
      </c>
    </row>
    <row r="1307" spans="1:16" x14ac:dyDescent="0.25">
      <c r="A1307" s="9">
        <f>Gmden!A1306</f>
        <v>41807</v>
      </c>
      <c r="B1307" s="9">
        <f t="shared" si="100"/>
        <v>4</v>
      </c>
      <c r="C1307" s="9">
        <f t="shared" si="101"/>
        <v>0</v>
      </c>
      <c r="D1307" s="7" t="str">
        <f>Gmden!D1306</f>
        <v>Fischlham</v>
      </c>
      <c r="E1307" s="8">
        <f>Gmden!E1306</f>
        <v>1317</v>
      </c>
      <c r="F1307" s="40">
        <f>Gmden!N1306</f>
        <v>0</v>
      </c>
      <c r="G1307" s="8">
        <f t="shared" si="102"/>
        <v>0</v>
      </c>
      <c r="H1307" s="25">
        <f>ROUND(Anteile!$B$29/'Abs3'!$G$2107*'Abs3'!G1307,0)</f>
        <v>0</v>
      </c>
      <c r="I1307" s="40">
        <f>Gmden!O1306</f>
        <v>0</v>
      </c>
      <c r="J1307" s="8">
        <f t="shared" si="103"/>
        <v>0</v>
      </c>
      <c r="K1307" s="25">
        <f>ROUND(Anteile!$B$30/'Abs3'!$J$2107*'Abs3'!J1307,0)</f>
        <v>0</v>
      </c>
      <c r="L1307" s="8">
        <f>Gmden!M1306</f>
        <v>1415613.5615245826</v>
      </c>
      <c r="M1307" s="8">
        <f ca="1">IF(AND(E1307&gt;10000,Gmden!J1306=500,Gmden!K1306=500),MAX(0,OFFSET('Fk Abs3'!$E$7,'Abs3'!C1307,0)*0.95*E1307-L1307),0)</f>
        <v>0</v>
      </c>
      <c r="N1307" s="25">
        <f ca="1">ROUND(Anteile!$B$31/'Abs3'!$M$2107*'Abs3'!M1307,0)</f>
        <v>0</v>
      </c>
      <c r="O1307" s="27"/>
      <c r="P1307" s="25">
        <f t="shared" ca="1" si="104"/>
        <v>0</v>
      </c>
    </row>
    <row r="1308" spans="1:16" x14ac:dyDescent="0.25">
      <c r="A1308" s="9">
        <f>Gmden!A1307</f>
        <v>41808</v>
      </c>
      <c r="B1308" s="9">
        <f t="shared" si="100"/>
        <v>4</v>
      </c>
      <c r="C1308" s="9">
        <f t="shared" si="101"/>
        <v>0</v>
      </c>
      <c r="D1308" s="7" t="str">
        <f>Gmden!D1307</f>
        <v>Gunskirchen</v>
      </c>
      <c r="E1308" s="8">
        <f>Gmden!E1307</f>
        <v>5775</v>
      </c>
      <c r="F1308" s="40">
        <f>Gmden!N1307</f>
        <v>0</v>
      </c>
      <c r="G1308" s="8">
        <f t="shared" si="102"/>
        <v>0</v>
      </c>
      <c r="H1308" s="25">
        <f>ROUND(Anteile!$B$29/'Abs3'!$G$2107*'Abs3'!G1308,0)</f>
        <v>0</v>
      </c>
      <c r="I1308" s="40">
        <f>Gmden!O1307</f>
        <v>0</v>
      </c>
      <c r="J1308" s="8">
        <f t="shared" si="103"/>
        <v>0</v>
      </c>
      <c r="K1308" s="25">
        <f>ROUND(Anteile!$B$30/'Abs3'!$J$2107*'Abs3'!J1308,0)</f>
        <v>0</v>
      </c>
      <c r="L1308" s="8">
        <f>Gmden!M1307</f>
        <v>8870314.8583688457</v>
      </c>
      <c r="M1308" s="8">
        <f ca="1">IF(AND(E1308&gt;10000,Gmden!J1307=500,Gmden!K1307=500),MAX(0,OFFSET('Fk Abs3'!$E$7,'Abs3'!C1308,0)*0.95*E1308-L1308),0)</f>
        <v>0</v>
      </c>
      <c r="N1308" s="25">
        <f ca="1">ROUND(Anteile!$B$31/'Abs3'!$M$2107*'Abs3'!M1308,0)</f>
        <v>0</v>
      </c>
      <c r="O1308" s="27"/>
      <c r="P1308" s="25">
        <f t="shared" ca="1" si="104"/>
        <v>0</v>
      </c>
    </row>
    <row r="1309" spans="1:16" x14ac:dyDescent="0.25">
      <c r="A1309" s="9">
        <f>Gmden!A1308</f>
        <v>41809</v>
      </c>
      <c r="B1309" s="9">
        <f t="shared" si="100"/>
        <v>4</v>
      </c>
      <c r="C1309" s="9">
        <f t="shared" si="101"/>
        <v>0</v>
      </c>
      <c r="D1309" s="7" t="str">
        <f>Gmden!D1308</f>
        <v>Holzhausen</v>
      </c>
      <c r="E1309" s="8">
        <f>Gmden!E1308</f>
        <v>796</v>
      </c>
      <c r="F1309" s="40">
        <f>Gmden!N1308</f>
        <v>0</v>
      </c>
      <c r="G1309" s="8">
        <f t="shared" si="102"/>
        <v>0</v>
      </c>
      <c r="H1309" s="25">
        <f>ROUND(Anteile!$B$29/'Abs3'!$G$2107*'Abs3'!G1309,0)</f>
        <v>0</v>
      </c>
      <c r="I1309" s="40">
        <f>Gmden!O1308</f>
        <v>0</v>
      </c>
      <c r="J1309" s="8">
        <f t="shared" si="103"/>
        <v>0</v>
      </c>
      <c r="K1309" s="25">
        <f>ROUND(Anteile!$B$30/'Abs3'!$J$2107*'Abs3'!J1309,0)</f>
        <v>0</v>
      </c>
      <c r="L1309" s="8">
        <f>Gmden!M1308</f>
        <v>1138694.3703702053</v>
      </c>
      <c r="M1309" s="8">
        <f ca="1">IF(AND(E1309&gt;10000,Gmden!J1308=500,Gmden!K1308=500),MAX(0,OFFSET('Fk Abs3'!$E$7,'Abs3'!C1309,0)*0.95*E1309-L1309),0)</f>
        <v>0</v>
      </c>
      <c r="N1309" s="25">
        <f ca="1">ROUND(Anteile!$B$31/'Abs3'!$M$2107*'Abs3'!M1309,0)</f>
        <v>0</v>
      </c>
      <c r="O1309" s="27"/>
      <c r="P1309" s="25">
        <f t="shared" ca="1" si="104"/>
        <v>0</v>
      </c>
    </row>
    <row r="1310" spans="1:16" x14ac:dyDescent="0.25">
      <c r="A1310" s="9">
        <f>Gmden!A1309</f>
        <v>41810</v>
      </c>
      <c r="B1310" s="9">
        <f t="shared" si="100"/>
        <v>4</v>
      </c>
      <c r="C1310" s="9">
        <f t="shared" si="101"/>
        <v>0</v>
      </c>
      <c r="D1310" s="7" t="str">
        <f>Gmden!D1309</f>
        <v>Krenglbach</v>
      </c>
      <c r="E1310" s="8">
        <f>Gmden!E1309</f>
        <v>3039</v>
      </c>
      <c r="F1310" s="40">
        <f>Gmden!N1309</f>
        <v>0</v>
      </c>
      <c r="G1310" s="8">
        <f t="shared" si="102"/>
        <v>0</v>
      </c>
      <c r="H1310" s="25">
        <f>ROUND(Anteile!$B$29/'Abs3'!$G$2107*'Abs3'!G1310,0)</f>
        <v>0</v>
      </c>
      <c r="I1310" s="40">
        <f>Gmden!O1309</f>
        <v>0</v>
      </c>
      <c r="J1310" s="8">
        <f t="shared" si="103"/>
        <v>0</v>
      </c>
      <c r="K1310" s="25">
        <f>ROUND(Anteile!$B$30/'Abs3'!$J$2107*'Abs3'!J1310,0)</f>
        <v>0</v>
      </c>
      <c r="L1310" s="8">
        <f>Gmden!M1309</f>
        <v>3667005.7072820435</v>
      </c>
      <c r="M1310" s="8">
        <f ca="1">IF(AND(E1310&gt;10000,Gmden!J1309=500,Gmden!K1309=500),MAX(0,OFFSET('Fk Abs3'!$E$7,'Abs3'!C1310,0)*0.95*E1310-L1310),0)</f>
        <v>0</v>
      </c>
      <c r="N1310" s="25">
        <f ca="1">ROUND(Anteile!$B$31/'Abs3'!$M$2107*'Abs3'!M1310,0)</f>
        <v>0</v>
      </c>
      <c r="O1310" s="27"/>
      <c r="P1310" s="25">
        <f t="shared" ca="1" si="104"/>
        <v>0</v>
      </c>
    </row>
    <row r="1311" spans="1:16" x14ac:dyDescent="0.25">
      <c r="A1311" s="9">
        <f>Gmden!A1310</f>
        <v>41811</v>
      </c>
      <c r="B1311" s="9">
        <f t="shared" si="100"/>
        <v>4</v>
      </c>
      <c r="C1311" s="9">
        <f t="shared" si="101"/>
        <v>0</v>
      </c>
      <c r="D1311" s="7" t="str">
        <f>Gmden!D1310</f>
        <v>Lambach</v>
      </c>
      <c r="E1311" s="8">
        <f>Gmden!E1310</f>
        <v>3308</v>
      </c>
      <c r="F1311" s="40">
        <f>Gmden!N1310</f>
        <v>0</v>
      </c>
      <c r="G1311" s="8">
        <f t="shared" si="102"/>
        <v>0</v>
      </c>
      <c r="H1311" s="25">
        <f>ROUND(Anteile!$B$29/'Abs3'!$G$2107*'Abs3'!G1311,0)</f>
        <v>0</v>
      </c>
      <c r="I1311" s="40">
        <f>Gmden!O1310</f>
        <v>0</v>
      </c>
      <c r="J1311" s="8">
        <f t="shared" si="103"/>
        <v>0</v>
      </c>
      <c r="K1311" s="25">
        <f>ROUND(Anteile!$B$30/'Abs3'!$J$2107*'Abs3'!J1311,0)</f>
        <v>0</v>
      </c>
      <c r="L1311" s="8">
        <f>Gmden!M1310</f>
        <v>3598167.1340033966</v>
      </c>
      <c r="M1311" s="8">
        <f ca="1">IF(AND(E1311&gt;10000,Gmden!J1310=500,Gmden!K1310=500),MAX(0,OFFSET('Fk Abs3'!$E$7,'Abs3'!C1311,0)*0.95*E1311-L1311),0)</f>
        <v>0</v>
      </c>
      <c r="N1311" s="25">
        <f ca="1">ROUND(Anteile!$B$31/'Abs3'!$M$2107*'Abs3'!M1311,0)</f>
        <v>0</v>
      </c>
      <c r="O1311" s="27"/>
      <c r="P1311" s="25">
        <f t="shared" ca="1" si="104"/>
        <v>0</v>
      </c>
    </row>
    <row r="1312" spans="1:16" x14ac:dyDescent="0.25">
      <c r="A1312" s="9">
        <f>Gmden!A1311</f>
        <v>41812</v>
      </c>
      <c r="B1312" s="9">
        <f t="shared" si="100"/>
        <v>4</v>
      </c>
      <c r="C1312" s="9">
        <f t="shared" si="101"/>
        <v>1</v>
      </c>
      <c r="D1312" s="7" t="str">
        <f>Gmden!D1311</f>
        <v>Marchtrenk</v>
      </c>
      <c r="E1312" s="8">
        <f>Gmden!E1311</f>
        <v>12723</v>
      </c>
      <c r="F1312" s="40">
        <f>Gmden!N1311</f>
        <v>0</v>
      </c>
      <c r="G1312" s="8">
        <f t="shared" si="102"/>
        <v>0</v>
      </c>
      <c r="H1312" s="25">
        <f>ROUND(Anteile!$B$29/'Abs3'!$G$2107*'Abs3'!G1312,0)</f>
        <v>0</v>
      </c>
      <c r="I1312" s="40">
        <f>Gmden!O1311</f>
        <v>0</v>
      </c>
      <c r="J1312" s="8">
        <f t="shared" si="103"/>
        <v>0</v>
      </c>
      <c r="K1312" s="25">
        <f>ROUND(Anteile!$B$30/'Abs3'!$J$2107*'Abs3'!J1312,0)</f>
        <v>0</v>
      </c>
      <c r="L1312" s="8">
        <f>Gmden!M1311</f>
        <v>17823242.045325711</v>
      </c>
      <c r="M1312" s="8">
        <f ca="1">IF(AND(E1312&gt;10000,Gmden!J1311=500,Gmden!K1311=500),MAX(0,OFFSET('Fk Abs3'!$E$7,'Abs3'!C1312,0)*0.95*E1312-L1312),0)</f>
        <v>0</v>
      </c>
      <c r="N1312" s="25">
        <f ca="1">ROUND(Anteile!$B$31/'Abs3'!$M$2107*'Abs3'!M1312,0)</f>
        <v>0</v>
      </c>
      <c r="O1312" s="27"/>
      <c r="P1312" s="25">
        <f t="shared" ca="1" si="104"/>
        <v>0</v>
      </c>
    </row>
    <row r="1313" spans="1:16" x14ac:dyDescent="0.25">
      <c r="A1313" s="9">
        <f>Gmden!A1312</f>
        <v>41813</v>
      </c>
      <c r="B1313" s="9">
        <f t="shared" si="100"/>
        <v>4</v>
      </c>
      <c r="C1313" s="9">
        <f t="shared" si="101"/>
        <v>0</v>
      </c>
      <c r="D1313" s="7" t="str">
        <f>Gmden!D1312</f>
        <v>Neukirchen bei Lambach</v>
      </c>
      <c r="E1313" s="8">
        <f>Gmden!E1312</f>
        <v>895</v>
      </c>
      <c r="F1313" s="40">
        <f>Gmden!N1312</f>
        <v>0</v>
      </c>
      <c r="G1313" s="8">
        <f t="shared" si="102"/>
        <v>0</v>
      </c>
      <c r="H1313" s="25">
        <f>ROUND(Anteile!$B$29/'Abs3'!$G$2107*'Abs3'!G1313,0)</f>
        <v>0</v>
      </c>
      <c r="I1313" s="40">
        <f>Gmden!O1312</f>
        <v>0</v>
      </c>
      <c r="J1313" s="8">
        <f t="shared" si="103"/>
        <v>0</v>
      </c>
      <c r="K1313" s="25">
        <f>ROUND(Anteile!$B$30/'Abs3'!$J$2107*'Abs3'!J1313,0)</f>
        <v>0</v>
      </c>
      <c r="L1313" s="8">
        <f>Gmden!M1312</f>
        <v>912085.49764929037</v>
      </c>
      <c r="M1313" s="8">
        <f ca="1">IF(AND(E1313&gt;10000,Gmden!J1312=500,Gmden!K1312=500),MAX(0,OFFSET('Fk Abs3'!$E$7,'Abs3'!C1313,0)*0.95*E1313-L1313),0)</f>
        <v>0</v>
      </c>
      <c r="N1313" s="25">
        <f ca="1">ROUND(Anteile!$B$31/'Abs3'!$M$2107*'Abs3'!M1313,0)</f>
        <v>0</v>
      </c>
      <c r="O1313" s="27"/>
      <c r="P1313" s="25">
        <f t="shared" ca="1" si="104"/>
        <v>0</v>
      </c>
    </row>
    <row r="1314" spans="1:16" x14ac:dyDescent="0.25">
      <c r="A1314" s="9">
        <f>Gmden!A1313</f>
        <v>41814</v>
      </c>
      <c r="B1314" s="9">
        <f t="shared" si="100"/>
        <v>4</v>
      </c>
      <c r="C1314" s="9">
        <f t="shared" si="101"/>
        <v>0</v>
      </c>
      <c r="D1314" s="7" t="str">
        <f>Gmden!D1313</f>
        <v>Offenhausen</v>
      </c>
      <c r="E1314" s="8">
        <f>Gmden!E1313</f>
        <v>1613</v>
      </c>
      <c r="F1314" s="40">
        <f>Gmden!N1313</f>
        <v>0</v>
      </c>
      <c r="G1314" s="8">
        <f t="shared" si="102"/>
        <v>0</v>
      </c>
      <c r="H1314" s="25">
        <f>ROUND(Anteile!$B$29/'Abs3'!$G$2107*'Abs3'!G1314,0)</f>
        <v>0</v>
      </c>
      <c r="I1314" s="40">
        <f>Gmden!O1313</f>
        <v>0</v>
      </c>
      <c r="J1314" s="8">
        <f t="shared" si="103"/>
        <v>0</v>
      </c>
      <c r="K1314" s="25">
        <f>ROUND(Anteile!$B$30/'Abs3'!$J$2107*'Abs3'!J1314,0)</f>
        <v>0</v>
      </c>
      <c r="L1314" s="8">
        <f>Gmden!M1313</f>
        <v>1582009.0714876156</v>
      </c>
      <c r="M1314" s="8">
        <f ca="1">IF(AND(E1314&gt;10000,Gmden!J1313=500,Gmden!K1313=500),MAX(0,OFFSET('Fk Abs3'!$E$7,'Abs3'!C1314,0)*0.95*E1314-L1314),0)</f>
        <v>0</v>
      </c>
      <c r="N1314" s="25">
        <f ca="1">ROUND(Anteile!$B$31/'Abs3'!$M$2107*'Abs3'!M1314,0)</f>
        <v>0</v>
      </c>
      <c r="O1314" s="27"/>
      <c r="P1314" s="25">
        <f t="shared" ca="1" si="104"/>
        <v>0</v>
      </c>
    </row>
    <row r="1315" spans="1:16" x14ac:dyDescent="0.25">
      <c r="A1315" s="9">
        <f>Gmden!A1314</f>
        <v>41815</v>
      </c>
      <c r="B1315" s="9">
        <f t="shared" si="100"/>
        <v>4</v>
      </c>
      <c r="C1315" s="9">
        <f t="shared" si="101"/>
        <v>0</v>
      </c>
      <c r="D1315" s="7" t="str">
        <f>Gmden!D1314</f>
        <v>Pennewang</v>
      </c>
      <c r="E1315" s="8">
        <f>Gmden!E1314</f>
        <v>899</v>
      </c>
      <c r="F1315" s="40">
        <f>Gmden!N1314</f>
        <v>0</v>
      </c>
      <c r="G1315" s="8">
        <f t="shared" si="102"/>
        <v>0</v>
      </c>
      <c r="H1315" s="25">
        <f>ROUND(Anteile!$B$29/'Abs3'!$G$2107*'Abs3'!G1315,0)</f>
        <v>0</v>
      </c>
      <c r="I1315" s="40">
        <f>Gmden!O1314</f>
        <v>0</v>
      </c>
      <c r="J1315" s="8">
        <f t="shared" si="103"/>
        <v>0</v>
      </c>
      <c r="K1315" s="25">
        <f>ROUND(Anteile!$B$30/'Abs3'!$J$2107*'Abs3'!J1315,0)</f>
        <v>0</v>
      </c>
      <c r="L1315" s="8">
        <f>Gmden!M1314</f>
        <v>830786.44914355711</v>
      </c>
      <c r="M1315" s="8">
        <f ca="1">IF(AND(E1315&gt;10000,Gmden!J1314=500,Gmden!K1314=500),MAX(0,OFFSET('Fk Abs3'!$E$7,'Abs3'!C1315,0)*0.95*E1315-L1315),0)</f>
        <v>0</v>
      </c>
      <c r="N1315" s="25">
        <f ca="1">ROUND(Anteile!$B$31/'Abs3'!$M$2107*'Abs3'!M1315,0)</f>
        <v>0</v>
      </c>
      <c r="O1315" s="27"/>
      <c r="P1315" s="25">
        <f t="shared" ca="1" si="104"/>
        <v>0</v>
      </c>
    </row>
    <row r="1316" spans="1:16" x14ac:dyDescent="0.25">
      <c r="A1316" s="9">
        <f>Gmden!A1315</f>
        <v>41816</v>
      </c>
      <c r="B1316" s="9">
        <f t="shared" si="100"/>
        <v>4</v>
      </c>
      <c r="C1316" s="9">
        <f t="shared" si="101"/>
        <v>0</v>
      </c>
      <c r="D1316" s="7" t="str">
        <f>Gmden!D1315</f>
        <v>Pichl bei Wels</v>
      </c>
      <c r="E1316" s="8">
        <f>Gmden!E1315</f>
        <v>2794</v>
      </c>
      <c r="F1316" s="40">
        <f>Gmden!N1315</f>
        <v>0</v>
      </c>
      <c r="G1316" s="8">
        <f t="shared" si="102"/>
        <v>0</v>
      </c>
      <c r="H1316" s="25">
        <f>ROUND(Anteile!$B$29/'Abs3'!$G$2107*'Abs3'!G1316,0)</f>
        <v>0</v>
      </c>
      <c r="I1316" s="40">
        <f>Gmden!O1315</f>
        <v>0</v>
      </c>
      <c r="J1316" s="8">
        <f t="shared" si="103"/>
        <v>0</v>
      </c>
      <c r="K1316" s="25">
        <f>ROUND(Anteile!$B$30/'Abs3'!$J$2107*'Abs3'!J1316,0)</f>
        <v>0</v>
      </c>
      <c r="L1316" s="8">
        <f>Gmden!M1315</f>
        <v>3169708.7639148738</v>
      </c>
      <c r="M1316" s="8">
        <f ca="1">IF(AND(E1316&gt;10000,Gmden!J1315=500,Gmden!K1315=500),MAX(0,OFFSET('Fk Abs3'!$E$7,'Abs3'!C1316,0)*0.95*E1316-L1316),0)</f>
        <v>0</v>
      </c>
      <c r="N1316" s="25">
        <f ca="1">ROUND(Anteile!$B$31/'Abs3'!$M$2107*'Abs3'!M1316,0)</f>
        <v>0</v>
      </c>
      <c r="O1316" s="27"/>
      <c r="P1316" s="25">
        <f t="shared" ca="1" si="104"/>
        <v>0</v>
      </c>
    </row>
    <row r="1317" spans="1:16" x14ac:dyDescent="0.25">
      <c r="A1317" s="9">
        <f>Gmden!A1316</f>
        <v>41817</v>
      </c>
      <c r="B1317" s="9">
        <f t="shared" si="100"/>
        <v>4</v>
      </c>
      <c r="C1317" s="9">
        <f t="shared" si="101"/>
        <v>0</v>
      </c>
      <c r="D1317" s="7" t="str">
        <f>Gmden!D1316</f>
        <v>Sattledt</v>
      </c>
      <c r="E1317" s="8">
        <f>Gmden!E1316</f>
        <v>2541</v>
      </c>
      <c r="F1317" s="40">
        <f>Gmden!N1316</f>
        <v>0</v>
      </c>
      <c r="G1317" s="8">
        <f t="shared" si="102"/>
        <v>0</v>
      </c>
      <c r="H1317" s="25">
        <f>ROUND(Anteile!$B$29/'Abs3'!$G$2107*'Abs3'!G1317,0)</f>
        <v>0</v>
      </c>
      <c r="I1317" s="40">
        <f>Gmden!O1316</f>
        <v>0</v>
      </c>
      <c r="J1317" s="8">
        <f t="shared" si="103"/>
        <v>0</v>
      </c>
      <c r="K1317" s="25">
        <f>ROUND(Anteile!$B$30/'Abs3'!$J$2107*'Abs3'!J1317,0)</f>
        <v>0</v>
      </c>
      <c r="L1317" s="8">
        <f>Gmden!M1316</f>
        <v>6359149.4368020259</v>
      </c>
      <c r="M1317" s="8">
        <f ca="1">IF(AND(E1317&gt;10000,Gmden!J1316=500,Gmden!K1316=500),MAX(0,OFFSET('Fk Abs3'!$E$7,'Abs3'!C1317,0)*0.95*E1317-L1317),0)</f>
        <v>0</v>
      </c>
      <c r="N1317" s="25">
        <f ca="1">ROUND(Anteile!$B$31/'Abs3'!$M$2107*'Abs3'!M1317,0)</f>
        <v>0</v>
      </c>
      <c r="O1317" s="27"/>
      <c r="P1317" s="25">
        <f t="shared" ca="1" si="104"/>
        <v>0</v>
      </c>
    </row>
    <row r="1318" spans="1:16" x14ac:dyDescent="0.25">
      <c r="A1318" s="9">
        <f>Gmden!A1317</f>
        <v>41818</v>
      </c>
      <c r="B1318" s="9">
        <f t="shared" si="100"/>
        <v>4</v>
      </c>
      <c r="C1318" s="9">
        <f t="shared" si="101"/>
        <v>0</v>
      </c>
      <c r="D1318" s="7" t="str">
        <f>Gmden!D1317</f>
        <v>Schleißheim</v>
      </c>
      <c r="E1318" s="8">
        <f>Gmden!E1317</f>
        <v>1306</v>
      </c>
      <c r="F1318" s="40">
        <f>Gmden!N1317</f>
        <v>0</v>
      </c>
      <c r="G1318" s="8">
        <f t="shared" si="102"/>
        <v>0</v>
      </c>
      <c r="H1318" s="25">
        <f>ROUND(Anteile!$B$29/'Abs3'!$G$2107*'Abs3'!G1318,0)</f>
        <v>0</v>
      </c>
      <c r="I1318" s="40">
        <f>Gmden!O1317</f>
        <v>0</v>
      </c>
      <c r="J1318" s="8">
        <f t="shared" si="103"/>
        <v>0</v>
      </c>
      <c r="K1318" s="25">
        <f>ROUND(Anteile!$B$30/'Abs3'!$J$2107*'Abs3'!J1318,0)</f>
        <v>0</v>
      </c>
      <c r="L1318" s="8">
        <f>Gmden!M1317</f>
        <v>1222813.1300979983</v>
      </c>
      <c r="M1318" s="8">
        <f ca="1">IF(AND(E1318&gt;10000,Gmden!J1317=500,Gmden!K1317=500),MAX(0,OFFSET('Fk Abs3'!$E$7,'Abs3'!C1318,0)*0.95*E1318-L1318),0)</f>
        <v>0</v>
      </c>
      <c r="N1318" s="25">
        <f ca="1">ROUND(Anteile!$B$31/'Abs3'!$M$2107*'Abs3'!M1318,0)</f>
        <v>0</v>
      </c>
      <c r="O1318" s="27"/>
      <c r="P1318" s="25">
        <f t="shared" ca="1" si="104"/>
        <v>0</v>
      </c>
    </row>
    <row r="1319" spans="1:16" x14ac:dyDescent="0.25">
      <c r="A1319" s="9">
        <f>Gmden!A1318</f>
        <v>41819</v>
      </c>
      <c r="B1319" s="9">
        <f t="shared" si="100"/>
        <v>4</v>
      </c>
      <c r="C1319" s="9">
        <f t="shared" si="101"/>
        <v>0</v>
      </c>
      <c r="D1319" s="7" t="str">
        <f>Gmden!D1318</f>
        <v>Sipbachzell</v>
      </c>
      <c r="E1319" s="8">
        <f>Gmden!E1318</f>
        <v>1908</v>
      </c>
      <c r="F1319" s="40">
        <f>Gmden!N1318</f>
        <v>0</v>
      </c>
      <c r="G1319" s="8">
        <f t="shared" si="102"/>
        <v>0</v>
      </c>
      <c r="H1319" s="25">
        <f>ROUND(Anteile!$B$29/'Abs3'!$G$2107*'Abs3'!G1319,0)</f>
        <v>0</v>
      </c>
      <c r="I1319" s="40">
        <f>Gmden!O1318</f>
        <v>0</v>
      </c>
      <c r="J1319" s="8">
        <f t="shared" si="103"/>
        <v>0</v>
      </c>
      <c r="K1319" s="25">
        <f>ROUND(Anteile!$B$30/'Abs3'!$J$2107*'Abs3'!J1319,0)</f>
        <v>0</v>
      </c>
      <c r="L1319" s="8">
        <f>Gmden!M1318</f>
        <v>1952454.2232930108</v>
      </c>
      <c r="M1319" s="8">
        <f ca="1">IF(AND(E1319&gt;10000,Gmden!J1318=500,Gmden!K1318=500),MAX(0,OFFSET('Fk Abs3'!$E$7,'Abs3'!C1319,0)*0.95*E1319-L1319),0)</f>
        <v>0</v>
      </c>
      <c r="N1319" s="25">
        <f ca="1">ROUND(Anteile!$B$31/'Abs3'!$M$2107*'Abs3'!M1319,0)</f>
        <v>0</v>
      </c>
      <c r="O1319" s="27"/>
      <c r="P1319" s="25">
        <f t="shared" ca="1" si="104"/>
        <v>0</v>
      </c>
    </row>
    <row r="1320" spans="1:16" x14ac:dyDescent="0.25">
      <c r="A1320" s="9">
        <f>Gmden!A1319</f>
        <v>41820</v>
      </c>
      <c r="B1320" s="9">
        <f t="shared" si="100"/>
        <v>4</v>
      </c>
      <c r="C1320" s="9">
        <f t="shared" si="101"/>
        <v>0</v>
      </c>
      <c r="D1320" s="7" t="str">
        <f>Gmden!D1319</f>
        <v>Stadl-Paura</v>
      </c>
      <c r="E1320" s="8">
        <f>Gmden!E1319</f>
        <v>4967</v>
      </c>
      <c r="F1320" s="40">
        <f>Gmden!N1319</f>
        <v>0</v>
      </c>
      <c r="G1320" s="8">
        <f t="shared" si="102"/>
        <v>0</v>
      </c>
      <c r="H1320" s="25">
        <f>ROUND(Anteile!$B$29/'Abs3'!$G$2107*'Abs3'!G1320,0)</f>
        <v>0</v>
      </c>
      <c r="I1320" s="40">
        <f>Gmden!O1319</f>
        <v>0</v>
      </c>
      <c r="J1320" s="8">
        <f t="shared" si="103"/>
        <v>0</v>
      </c>
      <c r="K1320" s="25">
        <f>ROUND(Anteile!$B$30/'Abs3'!$J$2107*'Abs3'!J1320,0)</f>
        <v>0</v>
      </c>
      <c r="L1320" s="8">
        <f>Gmden!M1319</f>
        <v>5040820.7056713784</v>
      </c>
      <c r="M1320" s="8">
        <f ca="1">IF(AND(E1320&gt;10000,Gmden!J1319=500,Gmden!K1319=500),MAX(0,OFFSET('Fk Abs3'!$E$7,'Abs3'!C1320,0)*0.95*E1320-L1320),0)</f>
        <v>0</v>
      </c>
      <c r="N1320" s="25">
        <f ca="1">ROUND(Anteile!$B$31/'Abs3'!$M$2107*'Abs3'!M1320,0)</f>
        <v>0</v>
      </c>
      <c r="O1320" s="27"/>
      <c r="P1320" s="25">
        <f t="shared" ca="1" si="104"/>
        <v>0</v>
      </c>
    </row>
    <row r="1321" spans="1:16" x14ac:dyDescent="0.25">
      <c r="A1321" s="9">
        <f>Gmden!A1320</f>
        <v>41821</v>
      </c>
      <c r="B1321" s="9">
        <f t="shared" si="100"/>
        <v>4</v>
      </c>
      <c r="C1321" s="9">
        <f t="shared" si="101"/>
        <v>0</v>
      </c>
      <c r="D1321" s="7" t="str">
        <f>Gmden!D1320</f>
        <v>Steinerkirchen an der Traun</v>
      </c>
      <c r="E1321" s="8">
        <f>Gmden!E1320</f>
        <v>2392</v>
      </c>
      <c r="F1321" s="40">
        <f>Gmden!N1320</f>
        <v>0</v>
      </c>
      <c r="G1321" s="8">
        <f t="shared" si="102"/>
        <v>0</v>
      </c>
      <c r="H1321" s="25">
        <f>ROUND(Anteile!$B$29/'Abs3'!$G$2107*'Abs3'!G1321,0)</f>
        <v>0</v>
      </c>
      <c r="I1321" s="40">
        <f>Gmden!O1320</f>
        <v>0</v>
      </c>
      <c r="J1321" s="8">
        <f t="shared" si="103"/>
        <v>0</v>
      </c>
      <c r="K1321" s="25">
        <f>ROUND(Anteile!$B$30/'Abs3'!$J$2107*'Abs3'!J1321,0)</f>
        <v>0</v>
      </c>
      <c r="L1321" s="8">
        <f>Gmden!M1320</f>
        <v>2352814.5215119142</v>
      </c>
      <c r="M1321" s="8">
        <f ca="1">IF(AND(E1321&gt;10000,Gmden!J1320=500,Gmden!K1320=500),MAX(0,OFFSET('Fk Abs3'!$E$7,'Abs3'!C1321,0)*0.95*E1321-L1321),0)</f>
        <v>0</v>
      </c>
      <c r="N1321" s="25">
        <f ca="1">ROUND(Anteile!$B$31/'Abs3'!$M$2107*'Abs3'!M1321,0)</f>
        <v>0</v>
      </c>
      <c r="O1321" s="27"/>
      <c r="P1321" s="25">
        <f t="shared" ca="1" si="104"/>
        <v>0</v>
      </c>
    </row>
    <row r="1322" spans="1:16" x14ac:dyDescent="0.25">
      <c r="A1322" s="9">
        <f>Gmden!A1321</f>
        <v>41822</v>
      </c>
      <c r="B1322" s="9">
        <f t="shared" si="100"/>
        <v>4</v>
      </c>
      <c r="C1322" s="9">
        <f t="shared" si="101"/>
        <v>0</v>
      </c>
      <c r="D1322" s="7" t="str">
        <f>Gmden!D1321</f>
        <v>Steinhaus</v>
      </c>
      <c r="E1322" s="8">
        <f>Gmden!E1321</f>
        <v>1961</v>
      </c>
      <c r="F1322" s="40">
        <f>Gmden!N1321</f>
        <v>0</v>
      </c>
      <c r="G1322" s="8">
        <f t="shared" si="102"/>
        <v>0</v>
      </c>
      <c r="H1322" s="25">
        <f>ROUND(Anteile!$B$29/'Abs3'!$G$2107*'Abs3'!G1322,0)</f>
        <v>0</v>
      </c>
      <c r="I1322" s="40">
        <f>Gmden!O1321</f>
        <v>0</v>
      </c>
      <c r="J1322" s="8">
        <f t="shared" si="103"/>
        <v>0</v>
      </c>
      <c r="K1322" s="25">
        <f>ROUND(Anteile!$B$30/'Abs3'!$J$2107*'Abs3'!J1322,0)</f>
        <v>0</v>
      </c>
      <c r="L1322" s="8">
        <f>Gmden!M1321</f>
        <v>3651452.7691056016</v>
      </c>
      <c r="M1322" s="8">
        <f ca="1">IF(AND(E1322&gt;10000,Gmden!J1321=500,Gmden!K1321=500),MAX(0,OFFSET('Fk Abs3'!$E$7,'Abs3'!C1322,0)*0.95*E1322-L1322),0)</f>
        <v>0</v>
      </c>
      <c r="N1322" s="25">
        <f ca="1">ROUND(Anteile!$B$31/'Abs3'!$M$2107*'Abs3'!M1322,0)</f>
        <v>0</v>
      </c>
      <c r="O1322" s="27"/>
      <c r="P1322" s="25">
        <f t="shared" ca="1" si="104"/>
        <v>0</v>
      </c>
    </row>
    <row r="1323" spans="1:16" x14ac:dyDescent="0.25">
      <c r="A1323" s="9">
        <f>Gmden!A1322</f>
        <v>41823</v>
      </c>
      <c r="B1323" s="9">
        <f t="shared" si="100"/>
        <v>4</v>
      </c>
      <c r="C1323" s="9">
        <f t="shared" si="101"/>
        <v>0</v>
      </c>
      <c r="D1323" s="7" t="str">
        <f>Gmden!D1322</f>
        <v>Thalheim bei Wels</v>
      </c>
      <c r="E1323" s="8">
        <f>Gmden!E1322</f>
        <v>5448</v>
      </c>
      <c r="F1323" s="40">
        <f>Gmden!N1322</f>
        <v>0</v>
      </c>
      <c r="G1323" s="8">
        <f t="shared" si="102"/>
        <v>0</v>
      </c>
      <c r="H1323" s="25">
        <f>ROUND(Anteile!$B$29/'Abs3'!$G$2107*'Abs3'!G1323,0)</f>
        <v>0</v>
      </c>
      <c r="I1323" s="40">
        <f>Gmden!O1322</f>
        <v>0</v>
      </c>
      <c r="J1323" s="8">
        <f t="shared" si="103"/>
        <v>0</v>
      </c>
      <c r="K1323" s="25">
        <f>ROUND(Anteile!$B$30/'Abs3'!$J$2107*'Abs3'!J1323,0)</f>
        <v>0</v>
      </c>
      <c r="L1323" s="8">
        <f>Gmden!M1322</f>
        <v>7445864.1319829952</v>
      </c>
      <c r="M1323" s="8">
        <f ca="1">IF(AND(E1323&gt;10000,Gmden!J1322=500,Gmden!K1322=500),MAX(0,OFFSET('Fk Abs3'!$E$7,'Abs3'!C1323,0)*0.95*E1323-L1323),0)</f>
        <v>0</v>
      </c>
      <c r="N1323" s="25">
        <f ca="1">ROUND(Anteile!$B$31/'Abs3'!$M$2107*'Abs3'!M1323,0)</f>
        <v>0</v>
      </c>
      <c r="O1323" s="27"/>
      <c r="P1323" s="25">
        <f t="shared" ca="1" si="104"/>
        <v>0</v>
      </c>
    </row>
    <row r="1324" spans="1:16" x14ac:dyDescent="0.25">
      <c r="A1324" s="9">
        <f>Gmden!A1323</f>
        <v>41824</v>
      </c>
      <c r="B1324" s="9">
        <f t="shared" si="100"/>
        <v>4</v>
      </c>
      <c r="C1324" s="9">
        <f t="shared" si="101"/>
        <v>0</v>
      </c>
      <c r="D1324" s="7" t="str">
        <f>Gmden!D1323</f>
        <v>Weißkirchen an der Traun</v>
      </c>
      <c r="E1324" s="8">
        <f>Gmden!E1323</f>
        <v>3289</v>
      </c>
      <c r="F1324" s="40">
        <f>Gmden!N1323</f>
        <v>0</v>
      </c>
      <c r="G1324" s="8">
        <f t="shared" si="102"/>
        <v>0</v>
      </c>
      <c r="H1324" s="25">
        <f>ROUND(Anteile!$B$29/'Abs3'!$G$2107*'Abs3'!G1324,0)</f>
        <v>0</v>
      </c>
      <c r="I1324" s="40">
        <f>Gmden!O1323</f>
        <v>0</v>
      </c>
      <c r="J1324" s="8">
        <f t="shared" si="103"/>
        <v>0</v>
      </c>
      <c r="K1324" s="25">
        <f>ROUND(Anteile!$B$30/'Abs3'!$J$2107*'Abs3'!J1324,0)</f>
        <v>0</v>
      </c>
      <c r="L1324" s="8">
        <f>Gmden!M1323</f>
        <v>3904484.1782964435</v>
      </c>
      <c r="M1324" s="8">
        <f ca="1">IF(AND(E1324&gt;10000,Gmden!J1323=500,Gmden!K1323=500),MAX(0,OFFSET('Fk Abs3'!$E$7,'Abs3'!C1324,0)*0.95*E1324-L1324),0)</f>
        <v>0</v>
      </c>
      <c r="N1324" s="25">
        <f ca="1">ROUND(Anteile!$B$31/'Abs3'!$M$2107*'Abs3'!M1324,0)</f>
        <v>0</v>
      </c>
      <c r="O1324" s="27"/>
      <c r="P1324" s="25">
        <f t="shared" ca="1" si="104"/>
        <v>0</v>
      </c>
    </row>
    <row r="1325" spans="1:16" x14ac:dyDescent="0.25">
      <c r="A1325" s="9">
        <f>Gmden!A1324</f>
        <v>50101</v>
      </c>
      <c r="B1325" s="9">
        <f t="shared" si="100"/>
        <v>5</v>
      </c>
      <c r="C1325" s="9">
        <f t="shared" si="101"/>
        <v>3</v>
      </c>
      <c r="D1325" s="7" t="str">
        <f>Gmden!D1324</f>
        <v>Salzburg</v>
      </c>
      <c r="E1325" s="8">
        <f>Gmden!E1324</f>
        <v>148358</v>
      </c>
      <c r="F1325" s="40">
        <f>Gmden!N1324</f>
        <v>1</v>
      </c>
      <c r="G1325" s="8">
        <f t="shared" si="102"/>
        <v>148358</v>
      </c>
      <c r="H1325" s="25">
        <f>ROUND(Anteile!$B$29/'Abs3'!$G$2107*'Abs3'!G1325,0)</f>
        <v>1137904</v>
      </c>
      <c r="I1325" s="40">
        <f>Gmden!O1324</f>
        <v>1</v>
      </c>
      <c r="J1325" s="8">
        <f t="shared" si="103"/>
        <v>148358</v>
      </c>
      <c r="K1325" s="25">
        <f>ROUND(Anteile!$B$30/'Abs3'!$J$2107*'Abs3'!J1325,0)</f>
        <v>758227</v>
      </c>
      <c r="L1325" s="8">
        <f>Gmden!M1324</f>
        <v>303365921.80346096</v>
      </c>
      <c r="M1325" s="8">
        <f ca="1">IF(AND(E1325&gt;10000,Gmden!J1324=500,Gmden!K1324=500),MAX(0,OFFSET('Fk Abs3'!$E$7,'Abs3'!C1325,0)*0.95*E1325-L1325),0)</f>
        <v>0</v>
      </c>
      <c r="N1325" s="25">
        <f ca="1">ROUND(Anteile!$B$31/'Abs3'!$M$2107*'Abs3'!M1325,0)</f>
        <v>0</v>
      </c>
      <c r="O1325" s="27"/>
      <c r="P1325" s="25">
        <f t="shared" ca="1" si="104"/>
        <v>1896131</v>
      </c>
    </row>
    <row r="1326" spans="1:16" x14ac:dyDescent="0.25">
      <c r="A1326" s="9">
        <f>Gmden!A1325</f>
        <v>50201</v>
      </c>
      <c r="B1326" s="9">
        <f t="shared" si="100"/>
        <v>5</v>
      </c>
      <c r="C1326" s="9">
        <f t="shared" si="101"/>
        <v>0</v>
      </c>
      <c r="D1326" s="7" t="str">
        <f>Gmden!D1325</f>
        <v>Abtenau</v>
      </c>
      <c r="E1326" s="8">
        <f>Gmden!E1325</f>
        <v>5766</v>
      </c>
      <c r="F1326" s="40">
        <f>Gmden!N1325</f>
        <v>0</v>
      </c>
      <c r="G1326" s="8">
        <f t="shared" si="102"/>
        <v>0</v>
      </c>
      <c r="H1326" s="25">
        <f>ROUND(Anteile!$B$29/'Abs3'!$G$2107*'Abs3'!G1326,0)</f>
        <v>0</v>
      </c>
      <c r="I1326" s="40">
        <f>Gmden!O1325</f>
        <v>0</v>
      </c>
      <c r="J1326" s="8">
        <f t="shared" si="103"/>
        <v>0</v>
      </c>
      <c r="K1326" s="25">
        <f>ROUND(Anteile!$B$30/'Abs3'!$J$2107*'Abs3'!J1326,0)</f>
        <v>0</v>
      </c>
      <c r="L1326" s="8">
        <f>Gmden!M1325</f>
        <v>7281179.5705628032</v>
      </c>
      <c r="M1326" s="8">
        <f ca="1">IF(AND(E1326&gt;10000,Gmden!J1325=500,Gmden!K1325=500),MAX(0,OFFSET('Fk Abs3'!$E$7,'Abs3'!C1326,0)*0.95*E1326-L1326),0)</f>
        <v>0</v>
      </c>
      <c r="N1326" s="25">
        <f ca="1">ROUND(Anteile!$B$31/'Abs3'!$M$2107*'Abs3'!M1326,0)</f>
        <v>0</v>
      </c>
      <c r="O1326" s="27"/>
      <c r="P1326" s="25">
        <f t="shared" ca="1" si="104"/>
        <v>0</v>
      </c>
    </row>
    <row r="1327" spans="1:16" x14ac:dyDescent="0.25">
      <c r="A1327" s="9">
        <f>Gmden!A1326</f>
        <v>50202</v>
      </c>
      <c r="B1327" s="9">
        <f t="shared" si="100"/>
        <v>5</v>
      </c>
      <c r="C1327" s="9">
        <f t="shared" si="101"/>
        <v>0</v>
      </c>
      <c r="D1327" s="7" t="str">
        <f>Gmden!D1326</f>
        <v>Adnet</v>
      </c>
      <c r="E1327" s="8">
        <f>Gmden!E1326</f>
        <v>3489</v>
      </c>
      <c r="F1327" s="40">
        <f>Gmden!N1326</f>
        <v>0</v>
      </c>
      <c r="G1327" s="8">
        <f t="shared" si="102"/>
        <v>0</v>
      </c>
      <c r="H1327" s="25">
        <f>ROUND(Anteile!$B$29/'Abs3'!$G$2107*'Abs3'!G1327,0)</f>
        <v>0</v>
      </c>
      <c r="I1327" s="40">
        <f>Gmden!O1326</f>
        <v>0</v>
      </c>
      <c r="J1327" s="8">
        <f t="shared" si="103"/>
        <v>0</v>
      </c>
      <c r="K1327" s="25">
        <f>ROUND(Anteile!$B$30/'Abs3'!$J$2107*'Abs3'!J1327,0)</f>
        <v>0</v>
      </c>
      <c r="L1327" s="8">
        <f>Gmden!M1326</f>
        <v>4260418.0716043832</v>
      </c>
      <c r="M1327" s="8">
        <f ca="1">IF(AND(E1327&gt;10000,Gmden!J1326=500,Gmden!K1326=500),MAX(0,OFFSET('Fk Abs3'!$E$7,'Abs3'!C1327,0)*0.95*E1327-L1327),0)</f>
        <v>0</v>
      </c>
      <c r="N1327" s="25">
        <f ca="1">ROUND(Anteile!$B$31/'Abs3'!$M$2107*'Abs3'!M1327,0)</f>
        <v>0</v>
      </c>
      <c r="O1327" s="27"/>
      <c r="P1327" s="25">
        <f t="shared" ca="1" si="104"/>
        <v>0</v>
      </c>
    </row>
    <row r="1328" spans="1:16" x14ac:dyDescent="0.25">
      <c r="A1328" s="9">
        <f>Gmden!A1327</f>
        <v>50203</v>
      </c>
      <c r="B1328" s="9">
        <f t="shared" si="100"/>
        <v>5</v>
      </c>
      <c r="C1328" s="9">
        <f t="shared" si="101"/>
        <v>0</v>
      </c>
      <c r="D1328" s="7" t="str">
        <f>Gmden!D1327</f>
        <v>Annaberg-Lungötz</v>
      </c>
      <c r="E1328" s="8">
        <f>Gmden!E1327</f>
        <v>2243</v>
      </c>
      <c r="F1328" s="40">
        <f>Gmden!N1327</f>
        <v>0</v>
      </c>
      <c r="G1328" s="8">
        <f t="shared" si="102"/>
        <v>0</v>
      </c>
      <c r="H1328" s="25">
        <f>ROUND(Anteile!$B$29/'Abs3'!$G$2107*'Abs3'!G1328,0)</f>
        <v>0</v>
      </c>
      <c r="I1328" s="40">
        <f>Gmden!O1327</f>
        <v>0</v>
      </c>
      <c r="J1328" s="8">
        <f t="shared" si="103"/>
        <v>0</v>
      </c>
      <c r="K1328" s="25">
        <f>ROUND(Anteile!$B$30/'Abs3'!$J$2107*'Abs3'!J1328,0)</f>
        <v>0</v>
      </c>
      <c r="L1328" s="8">
        <f>Gmden!M1327</f>
        <v>2805767.6226795227</v>
      </c>
      <c r="M1328" s="8">
        <f ca="1">IF(AND(E1328&gt;10000,Gmden!J1327=500,Gmden!K1327=500),MAX(0,OFFSET('Fk Abs3'!$E$7,'Abs3'!C1328,0)*0.95*E1328-L1328),0)</f>
        <v>0</v>
      </c>
      <c r="N1328" s="25">
        <f ca="1">ROUND(Anteile!$B$31/'Abs3'!$M$2107*'Abs3'!M1328,0)</f>
        <v>0</v>
      </c>
      <c r="O1328" s="27"/>
      <c r="P1328" s="25">
        <f t="shared" ca="1" si="104"/>
        <v>0</v>
      </c>
    </row>
    <row r="1329" spans="1:16" x14ac:dyDescent="0.25">
      <c r="A1329" s="9">
        <f>Gmden!A1328</f>
        <v>50204</v>
      </c>
      <c r="B1329" s="9">
        <f t="shared" si="100"/>
        <v>5</v>
      </c>
      <c r="C1329" s="9">
        <f t="shared" si="101"/>
        <v>0</v>
      </c>
      <c r="D1329" s="7" t="str">
        <f>Gmden!D1328</f>
        <v>Golling an der Salzach</v>
      </c>
      <c r="E1329" s="8">
        <f>Gmden!E1328</f>
        <v>4211</v>
      </c>
      <c r="F1329" s="40">
        <f>Gmden!N1328</f>
        <v>0</v>
      </c>
      <c r="G1329" s="8">
        <f t="shared" si="102"/>
        <v>0</v>
      </c>
      <c r="H1329" s="25">
        <f>ROUND(Anteile!$B$29/'Abs3'!$G$2107*'Abs3'!G1329,0)</f>
        <v>0</v>
      </c>
      <c r="I1329" s="40">
        <f>Gmden!O1328</f>
        <v>0</v>
      </c>
      <c r="J1329" s="8">
        <f t="shared" si="103"/>
        <v>0</v>
      </c>
      <c r="K1329" s="25">
        <f>ROUND(Anteile!$B$30/'Abs3'!$J$2107*'Abs3'!J1329,0)</f>
        <v>0</v>
      </c>
      <c r="L1329" s="8">
        <f>Gmden!M1328</f>
        <v>5265776.9264455643</v>
      </c>
      <c r="M1329" s="8">
        <f ca="1">IF(AND(E1329&gt;10000,Gmden!J1328=500,Gmden!K1328=500),MAX(0,OFFSET('Fk Abs3'!$E$7,'Abs3'!C1329,0)*0.95*E1329-L1329),0)</f>
        <v>0</v>
      </c>
      <c r="N1329" s="25">
        <f ca="1">ROUND(Anteile!$B$31/'Abs3'!$M$2107*'Abs3'!M1329,0)</f>
        <v>0</v>
      </c>
      <c r="O1329" s="27"/>
      <c r="P1329" s="25">
        <f t="shared" ca="1" si="104"/>
        <v>0</v>
      </c>
    </row>
    <row r="1330" spans="1:16" x14ac:dyDescent="0.25">
      <c r="A1330" s="9">
        <f>Gmden!A1329</f>
        <v>50205</v>
      </c>
      <c r="B1330" s="9">
        <f t="shared" si="100"/>
        <v>5</v>
      </c>
      <c r="C1330" s="9">
        <f t="shared" si="101"/>
        <v>2</v>
      </c>
      <c r="D1330" s="7" t="str">
        <f>Gmden!D1329</f>
        <v>Hallein</v>
      </c>
      <c r="E1330" s="8">
        <f>Gmden!E1329</f>
        <v>20596</v>
      </c>
      <c r="F1330" s="40">
        <f>Gmden!N1329</f>
        <v>0</v>
      </c>
      <c r="G1330" s="8">
        <f t="shared" si="102"/>
        <v>0</v>
      </c>
      <c r="H1330" s="25">
        <f>ROUND(Anteile!$B$29/'Abs3'!$G$2107*'Abs3'!G1330,0)</f>
        <v>0</v>
      </c>
      <c r="I1330" s="40">
        <f>Gmden!O1329</f>
        <v>0</v>
      </c>
      <c r="J1330" s="8">
        <f t="shared" si="103"/>
        <v>0</v>
      </c>
      <c r="K1330" s="25">
        <f>ROUND(Anteile!$B$30/'Abs3'!$J$2107*'Abs3'!J1330,0)</f>
        <v>0</v>
      </c>
      <c r="L1330" s="8">
        <f>Gmden!M1329</f>
        <v>33023124.400210746</v>
      </c>
      <c r="M1330" s="8">
        <f ca="1">IF(AND(E1330&gt;10000,Gmden!J1329=500,Gmden!K1329=500),MAX(0,OFFSET('Fk Abs3'!$E$7,'Abs3'!C1330,0)*0.95*E1330-L1330),0)</f>
        <v>0</v>
      </c>
      <c r="N1330" s="25">
        <f ca="1">ROUND(Anteile!$B$31/'Abs3'!$M$2107*'Abs3'!M1330,0)</f>
        <v>0</v>
      </c>
      <c r="O1330" s="27"/>
      <c r="P1330" s="25">
        <f t="shared" ca="1" si="104"/>
        <v>0</v>
      </c>
    </row>
    <row r="1331" spans="1:16" x14ac:dyDescent="0.25">
      <c r="A1331" s="9">
        <f>Gmden!A1330</f>
        <v>50206</v>
      </c>
      <c r="B1331" s="9">
        <f t="shared" si="100"/>
        <v>5</v>
      </c>
      <c r="C1331" s="9">
        <f t="shared" si="101"/>
        <v>0</v>
      </c>
      <c r="D1331" s="7" t="str">
        <f>Gmden!D1330</f>
        <v>Krispl</v>
      </c>
      <c r="E1331" s="8">
        <f>Gmden!E1330</f>
        <v>869</v>
      </c>
      <c r="F1331" s="40">
        <f>Gmden!N1330</f>
        <v>0</v>
      </c>
      <c r="G1331" s="8">
        <f t="shared" si="102"/>
        <v>0</v>
      </c>
      <c r="H1331" s="25">
        <f>ROUND(Anteile!$B$29/'Abs3'!$G$2107*'Abs3'!G1331,0)</f>
        <v>0</v>
      </c>
      <c r="I1331" s="40">
        <f>Gmden!O1330</f>
        <v>0</v>
      </c>
      <c r="J1331" s="8">
        <f t="shared" si="103"/>
        <v>0</v>
      </c>
      <c r="K1331" s="25">
        <f>ROUND(Anteile!$B$30/'Abs3'!$J$2107*'Abs3'!J1331,0)</f>
        <v>0</v>
      </c>
      <c r="L1331" s="8">
        <f>Gmden!M1330</f>
        <v>898135.18538238748</v>
      </c>
      <c r="M1331" s="8">
        <f ca="1">IF(AND(E1331&gt;10000,Gmden!J1330=500,Gmden!K1330=500),MAX(0,OFFSET('Fk Abs3'!$E$7,'Abs3'!C1331,0)*0.95*E1331-L1331),0)</f>
        <v>0</v>
      </c>
      <c r="N1331" s="25">
        <f ca="1">ROUND(Anteile!$B$31/'Abs3'!$M$2107*'Abs3'!M1331,0)</f>
        <v>0</v>
      </c>
      <c r="O1331" s="27"/>
      <c r="P1331" s="25">
        <f t="shared" ca="1" si="104"/>
        <v>0</v>
      </c>
    </row>
    <row r="1332" spans="1:16" x14ac:dyDescent="0.25">
      <c r="A1332" s="9">
        <f>Gmden!A1331</f>
        <v>50207</v>
      </c>
      <c r="B1332" s="9">
        <f t="shared" si="100"/>
        <v>5</v>
      </c>
      <c r="C1332" s="9">
        <f t="shared" si="101"/>
        <v>0</v>
      </c>
      <c r="D1332" s="7" t="str">
        <f>Gmden!D1331</f>
        <v>Kuchl</v>
      </c>
      <c r="E1332" s="8">
        <f>Gmden!E1331</f>
        <v>7060</v>
      </c>
      <c r="F1332" s="40">
        <f>Gmden!N1331</f>
        <v>0</v>
      </c>
      <c r="G1332" s="8">
        <f t="shared" si="102"/>
        <v>0</v>
      </c>
      <c r="H1332" s="25">
        <f>ROUND(Anteile!$B$29/'Abs3'!$G$2107*'Abs3'!G1332,0)</f>
        <v>0</v>
      </c>
      <c r="I1332" s="40">
        <f>Gmden!O1331</f>
        <v>0</v>
      </c>
      <c r="J1332" s="8">
        <f t="shared" si="103"/>
        <v>0</v>
      </c>
      <c r="K1332" s="25">
        <f>ROUND(Anteile!$B$30/'Abs3'!$J$2107*'Abs3'!J1332,0)</f>
        <v>0</v>
      </c>
      <c r="L1332" s="8">
        <f>Gmden!M1331</f>
        <v>8505802.4332736507</v>
      </c>
      <c r="M1332" s="8">
        <f ca="1">IF(AND(E1332&gt;10000,Gmden!J1331=500,Gmden!K1331=500),MAX(0,OFFSET('Fk Abs3'!$E$7,'Abs3'!C1332,0)*0.95*E1332-L1332),0)</f>
        <v>0</v>
      </c>
      <c r="N1332" s="25">
        <f ca="1">ROUND(Anteile!$B$31/'Abs3'!$M$2107*'Abs3'!M1332,0)</f>
        <v>0</v>
      </c>
      <c r="O1332" s="27"/>
      <c r="P1332" s="25">
        <f t="shared" ca="1" si="104"/>
        <v>0</v>
      </c>
    </row>
    <row r="1333" spans="1:16" x14ac:dyDescent="0.25">
      <c r="A1333" s="9">
        <f>Gmden!A1332</f>
        <v>50208</v>
      </c>
      <c r="B1333" s="9">
        <f t="shared" si="100"/>
        <v>5</v>
      </c>
      <c r="C1333" s="9">
        <f t="shared" si="101"/>
        <v>0</v>
      </c>
      <c r="D1333" s="7" t="str">
        <f>Gmden!D1332</f>
        <v>Oberalm</v>
      </c>
      <c r="E1333" s="8">
        <f>Gmden!E1332</f>
        <v>4262</v>
      </c>
      <c r="F1333" s="40">
        <f>Gmden!N1332</f>
        <v>0</v>
      </c>
      <c r="G1333" s="8">
        <f t="shared" si="102"/>
        <v>0</v>
      </c>
      <c r="H1333" s="25">
        <f>ROUND(Anteile!$B$29/'Abs3'!$G$2107*'Abs3'!G1333,0)</f>
        <v>0</v>
      </c>
      <c r="I1333" s="40">
        <f>Gmden!O1332</f>
        <v>0</v>
      </c>
      <c r="J1333" s="8">
        <f t="shared" si="103"/>
        <v>0</v>
      </c>
      <c r="K1333" s="25">
        <f>ROUND(Anteile!$B$30/'Abs3'!$J$2107*'Abs3'!J1333,0)</f>
        <v>0</v>
      </c>
      <c r="L1333" s="8">
        <f>Gmden!M1332</f>
        <v>4805757.7972058468</v>
      </c>
      <c r="M1333" s="8">
        <f ca="1">IF(AND(E1333&gt;10000,Gmden!J1332=500,Gmden!K1332=500),MAX(0,OFFSET('Fk Abs3'!$E$7,'Abs3'!C1333,0)*0.95*E1333-L1333),0)</f>
        <v>0</v>
      </c>
      <c r="N1333" s="25">
        <f ca="1">ROUND(Anteile!$B$31/'Abs3'!$M$2107*'Abs3'!M1333,0)</f>
        <v>0</v>
      </c>
      <c r="O1333" s="27"/>
      <c r="P1333" s="25">
        <f t="shared" ca="1" si="104"/>
        <v>0</v>
      </c>
    </row>
    <row r="1334" spans="1:16" x14ac:dyDescent="0.25">
      <c r="A1334" s="9">
        <f>Gmden!A1333</f>
        <v>50209</v>
      </c>
      <c r="B1334" s="9">
        <f t="shared" si="100"/>
        <v>5</v>
      </c>
      <c r="C1334" s="9">
        <f t="shared" si="101"/>
        <v>0</v>
      </c>
      <c r="D1334" s="7" t="str">
        <f>Gmden!D1333</f>
        <v>Puch bei Hallein</v>
      </c>
      <c r="E1334" s="8">
        <f>Gmden!E1333</f>
        <v>4476</v>
      </c>
      <c r="F1334" s="40">
        <f>Gmden!N1333</f>
        <v>0</v>
      </c>
      <c r="G1334" s="8">
        <f t="shared" si="102"/>
        <v>0</v>
      </c>
      <c r="H1334" s="25">
        <f>ROUND(Anteile!$B$29/'Abs3'!$G$2107*'Abs3'!G1334,0)</f>
        <v>0</v>
      </c>
      <c r="I1334" s="40">
        <f>Gmden!O1333</f>
        <v>0</v>
      </c>
      <c r="J1334" s="8">
        <f t="shared" si="103"/>
        <v>0</v>
      </c>
      <c r="K1334" s="25">
        <f>ROUND(Anteile!$B$30/'Abs3'!$J$2107*'Abs3'!J1334,0)</f>
        <v>0</v>
      </c>
      <c r="L1334" s="8">
        <f>Gmden!M1333</f>
        <v>5621416.7088672305</v>
      </c>
      <c r="M1334" s="8">
        <f ca="1">IF(AND(E1334&gt;10000,Gmden!J1333=500,Gmden!K1333=500),MAX(0,OFFSET('Fk Abs3'!$E$7,'Abs3'!C1334,0)*0.95*E1334-L1334),0)</f>
        <v>0</v>
      </c>
      <c r="N1334" s="25">
        <f ca="1">ROUND(Anteile!$B$31/'Abs3'!$M$2107*'Abs3'!M1334,0)</f>
        <v>0</v>
      </c>
      <c r="O1334" s="27"/>
      <c r="P1334" s="25">
        <f t="shared" ca="1" si="104"/>
        <v>0</v>
      </c>
    </row>
    <row r="1335" spans="1:16" x14ac:dyDescent="0.25">
      <c r="A1335" s="9">
        <f>Gmden!A1334</f>
        <v>50210</v>
      </c>
      <c r="B1335" s="9">
        <f t="shared" si="100"/>
        <v>5</v>
      </c>
      <c r="C1335" s="9">
        <f t="shared" si="101"/>
        <v>0</v>
      </c>
      <c r="D1335" s="7" t="str">
        <f>Gmden!D1334</f>
        <v>Rußbach am Paß Gschütt</v>
      </c>
      <c r="E1335" s="8">
        <f>Gmden!E1334</f>
        <v>785</v>
      </c>
      <c r="F1335" s="40">
        <f>Gmden!N1334</f>
        <v>0</v>
      </c>
      <c r="G1335" s="8">
        <f t="shared" si="102"/>
        <v>0</v>
      </c>
      <c r="H1335" s="25">
        <f>ROUND(Anteile!$B$29/'Abs3'!$G$2107*'Abs3'!G1335,0)</f>
        <v>0</v>
      </c>
      <c r="I1335" s="40">
        <f>Gmden!O1334</f>
        <v>0</v>
      </c>
      <c r="J1335" s="8">
        <f t="shared" si="103"/>
        <v>0</v>
      </c>
      <c r="K1335" s="25">
        <f>ROUND(Anteile!$B$30/'Abs3'!$J$2107*'Abs3'!J1335,0)</f>
        <v>0</v>
      </c>
      <c r="L1335" s="8">
        <f>Gmden!M1334</f>
        <v>959804.10194580408</v>
      </c>
      <c r="M1335" s="8">
        <f ca="1">IF(AND(E1335&gt;10000,Gmden!J1334=500,Gmden!K1334=500),MAX(0,OFFSET('Fk Abs3'!$E$7,'Abs3'!C1335,0)*0.95*E1335-L1335),0)</f>
        <v>0</v>
      </c>
      <c r="N1335" s="25">
        <f ca="1">ROUND(Anteile!$B$31/'Abs3'!$M$2107*'Abs3'!M1335,0)</f>
        <v>0</v>
      </c>
      <c r="O1335" s="27"/>
      <c r="P1335" s="25">
        <f t="shared" ca="1" si="104"/>
        <v>0</v>
      </c>
    </row>
    <row r="1336" spans="1:16" x14ac:dyDescent="0.25">
      <c r="A1336" s="9">
        <f>Gmden!A1335</f>
        <v>50211</v>
      </c>
      <c r="B1336" s="9">
        <f t="shared" si="100"/>
        <v>5</v>
      </c>
      <c r="C1336" s="9">
        <f t="shared" si="101"/>
        <v>0</v>
      </c>
      <c r="D1336" s="7" t="str">
        <f>Gmden!D1335</f>
        <v>Sankt Koloman</v>
      </c>
      <c r="E1336" s="8">
        <f>Gmden!E1335</f>
        <v>1663</v>
      </c>
      <c r="F1336" s="40">
        <f>Gmden!N1335</f>
        <v>0</v>
      </c>
      <c r="G1336" s="8">
        <f t="shared" si="102"/>
        <v>0</v>
      </c>
      <c r="H1336" s="25">
        <f>ROUND(Anteile!$B$29/'Abs3'!$G$2107*'Abs3'!G1336,0)</f>
        <v>0</v>
      </c>
      <c r="I1336" s="40">
        <f>Gmden!O1335</f>
        <v>0</v>
      </c>
      <c r="J1336" s="8">
        <f t="shared" si="103"/>
        <v>0</v>
      </c>
      <c r="K1336" s="25">
        <f>ROUND(Anteile!$B$30/'Abs3'!$J$2107*'Abs3'!J1336,0)</f>
        <v>0</v>
      </c>
      <c r="L1336" s="8">
        <f>Gmden!M1335</f>
        <v>1695442.2186365095</v>
      </c>
      <c r="M1336" s="8">
        <f ca="1">IF(AND(E1336&gt;10000,Gmden!J1335=500,Gmden!K1335=500),MAX(0,OFFSET('Fk Abs3'!$E$7,'Abs3'!C1336,0)*0.95*E1336-L1336),0)</f>
        <v>0</v>
      </c>
      <c r="N1336" s="25">
        <f ca="1">ROUND(Anteile!$B$31/'Abs3'!$M$2107*'Abs3'!M1336,0)</f>
        <v>0</v>
      </c>
      <c r="O1336" s="27"/>
      <c r="P1336" s="25">
        <f t="shared" ca="1" si="104"/>
        <v>0</v>
      </c>
    </row>
    <row r="1337" spans="1:16" x14ac:dyDescent="0.25">
      <c r="A1337" s="9">
        <f>Gmden!A1336</f>
        <v>50212</v>
      </c>
      <c r="B1337" s="9">
        <f t="shared" si="100"/>
        <v>5</v>
      </c>
      <c r="C1337" s="9">
        <f t="shared" si="101"/>
        <v>0</v>
      </c>
      <c r="D1337" s="7" t="str">
        <f>Gmden!D1336</f>
        <v>Scheffau am Tennengebirge</v>
      </c>
      <c r="E1337" s="8">
        <f>Gmden!E1336</f>
        <v>1356</v>
      </c>
      <c r="F1337" s="40">
        <f>Gmden!N1336</f>
        <v>0</v>
      </c>
      <c r="G1337" s="8">
        <f t="shared" si="102"/>
        <v>0</v>
      </c>
      <c r="H1337" s="25">
        <f>ROUND(Anteile!$B$29/'Abs3'!$G$2107*'Abs3'!G1337,0)</f>
        <v>0</v>
      </c>
      <c r="I1337" s="40">
        <f>Gmden!O1336</f>
        <v>0</v>
      </c>
      <c r="J1337" s="8">
        <f t="shared" si="103"/>
        <v>0</v>
      </c>
      <c r="K1337" s="25">
        <f>ROUND(Anteile!$B$30/'Abs3'!$J$2107*'Abs3'!J1337,0)</f>
        <v>0</v>
      </c>
      <c r="L1337" s="8">
        <f>Gmden!M1336</f>
        <v>1463710.1059680069</v>
      </c>
      <c r="M1337" s="8">
        <f ca="1">IF(AND(E1337&gt;10000,Gmden!J1336=500,Gmden!K1336=500),MAX(0,OFFSET('Fk Abs3'!$E$7,'Abs3'!C1337,0)*0.95*E1337-L1337),0)</f>
        <v>0</v>
      </c>
      <c r="N1337" s="25">
        <f ca="1">ROUND(Anteile!$B$31/'Abs3'!$M$2107*'Abs3'!M1337,0)</f>
        <v>0</v>
      </c>
      <c r="O1337" s="27"/>
      <c r="P1337" s="25">
        <f t="shared" ca="1" si="104"/>
        <v>0</v>
      </c>
    </row>
    <row r="1338" spans="1:16" x14ac:dyDescent="0.25">
      <c r="A1338" s="9">
        <f>Gmden!A1337</f>
        <v>50213</v>
      </c>
      <c r="B1338" s="9">
        <f t="shared" si="100"/>
        <v>5</v>
      </c>
      <c r="C1338" s="9">
        <f t="shared" si="101"/>
        <v>0</v>
      </c>
      <c r="D1338" s="7" t="str">
        <f>Gmden!D1337</f>
        <v>Bad Vigaun</v>
      </c>
      <c r="E1338" s="8">
        <f>Gmden!E1337</f>
        <v>2060</v>
      </c>
      <c r="F1338" s="40">
        <f>Gmden!N1337</f>
        <v>0</v>
      </c>
      <c r="G1338" s="8">
        <f t="shared" si="102"/>
        <v>0</v>
      </c>
      <c r="H1338" s="25">
        <f>ROUND(Anteile!$B$29/'Abs3'!$G$2107*'Abs3'!G1338,0)</f>
        <v>0</v>
      </c>
      <c r="I1338" s="40">
        <f>Gmden!O1337</f>
        <v>0</v>
      </c>
      <c r="J1338" s="8">
        <f t="shared" si="103"/>
        <v>0</v>
      </c>
      <c r="K1338" s="25">
        <f>ROUND(Anteile!$B$30/'Abs3'!$J$2107*'Abs3'!J1338,0)</f>
        <v>0</v>
      </c>
      <c r="L1338" s="8">
        <f>Gmden!M1337</f>
        <v>2432506.5976669528</v>
      </c>
      <c r="M1338" s="8">
        <f ca="1">IF(AND(E1338&gt;10000,Gmden!J1337=500,Gmden!K1337=500),MAX(0,OFFSET('Fk Abs3'!$E$7,'Abs3'!C1338,0)*0.95*E1338-L1338),0)</f>
        <v>0</v>
      </c>
      <c r="N1338" s="25">
        <f ca="1">ROUND(Anteile!$B$31/'Abs3'!$M$2107*'Abs3'!M1338,0)</f>
        <v>0</v>
      </c>
      <c r="O1338" s="27"/>
      <c r="P1338" s="25">
        <f t="shared" ca="1" si="104"/>
        <v>0</v>
      </c>
    </row>
    <row r="1339" spans="1:16" x14ac:dyDescent="0.25">
      <c r="A1339" s="9">
        <f>Gmden!A1338</f>
        <v>50301</v>
      </c>
      <c r="B1339" s="9">
        <f t="shared" si="100"/>
        <v>5</v>
      </c>
      <c r="C1339" s="9">
        <f t="shared" si="101"/>
        <v>0</v>
      </c>
      <c r="D1339" s="7" t="str">
        <f>Gmden!D1338</f>
        <v>Anif</v>
      </c>
      <c r="E1339" s="8">
        <f>Gmden!E1338</f>
        <v>4032</v>
      </c>
      <c r="F1339" s="40">
        <f>Gmden!N1338</f>
        <v>0</v>
      </c>
      <c r="G1339" s="8">
        <f t="shared" si="102"/>
        <v>0</v>
      </c>
      <c r="H1339" s="25">
        <f>ROUND(Anteile!$B$29/'Abs3'!$G$2107*'Abs3'!G1339,0)</f>
        <v>0</v>
      </c>
      <c r="I1339" s="40">
        <f>Gmden!O1338</f>
        <v>0</v>
      </c>
      <c r="J1339" s="8">
        <f t="shared" si="103"/>
        <v>0</v>
      </c>
      <c r="K1339" s="25">
        <f>ROUND(Anteile!$B$30/'Abs3'!$J$2107*'Abs3'!J1339,0)</f>
        <v>0</v>
      </c>
      <c r="L1339" s="8">
        <f>Gmden!M1338</f>
        <v>6824542.9519478045</v>
      </c>
      <c r="M1339" s="8">
        <f ca="1">IF(AND(E1339&gt;10000,Gmden!J1338=500,Gmden!K1338=500),MAX(0,OFFSET('Fk Abs3'!$E$7,'Abs3'!C1339,0)*0.95*E1339-L1339),0)</f>
        <v>0</v>
      </c>
      <c r="N1339" s="25">
        <f ca="1">ROUND(Anteile!$B$31/'Abs3'!$M$2107*'Abs3'!M1339,0)</f>
        <v>0</v>
      </c>
      <c r="O1339" s="27"/>
      <c r="P1339" s="25">
        <f t="shared" ca="1" si="104"/>
        <v>0</v>
      </c>
    </row>
    <row r="1340" spans="1:16" x14ac:dyDescent="0.25">
      <c r="A1340" s="9">
        <f>Gmden!A1339</f>
        <v>50302</v>
      </c>
      <c r="B1340" s="9">
        <f t="shared" si="100"/>
        <v>5</v>
      </c>
      <c r="C1340" s="9">
        <f t="shared" si="101"/>
        <v>0</v>
      </c>
      <c r="D1340" s="7" t="str">
        <f>Gmden!D1339</f>
        <v>Anthering</v>
      </c>
      <c r="E1340" s="8">
        <f>Gmden!E1339</f>
        <v>3678</v>
      </c>
      <c r="F1340" s="40">
        <f>Gmden!N1339</f>
        <v>0</v>
      </c>
      <c r="G1340" s="8">
        <f t="shared" si="102"/>
        <v>0</v>
      </c>
      <c r="H1340" s="25">
        <f>ROUND(Anteile!$B$29/'Abs3'!$G$2107*'Abs3'!G1340,0)</f>
        <v>0</v>
      </c>
      <c r="I1340" s="40">
        <f>Gmden!O1339</f>
        <v>0</v>
      </c>
      <c r="J1340" s="8">
        <f t="shared" si="103"/>
        <v>0</v>
      </c>
      <c r="K1340" s="25">
        <f>ROUND(Anteile!$B$30/'Abs3'!$J$2107*'Abs3'!J1340,0)</f>
        <v>0</v>
      </c>
      <c r="L1340" s="8">
        <f>Gmden!M1339</f>
        <v>4485159.6738884822</v>
      </c>
      <c r="M1340" s="8">
        <f ca="1">IF(AND(E1340&gt;10000,Gmden!J1339=500,Gmden!K1339=500),MAX(0,OFFSET('Fk Abs3'!$E$7,'Abs3'!C1340,0)*0.95*E1340-L1340),0)</f>
        <v>0</v>
      </c>
      <c r="N1340" s="25">
        <f ca="1">ROUND(Anteile!$B$31/'Abs3'!$M$2107*'Abs3'!M1340,0)</f>
        <v>0</v>
      </c>
      <c r="O1340" s="27"/>
      <c r="P1340" s="25">
        <f t="shared" ca="1" si="104"/>
        <v>0</v>
      </c>
    </row>
    <row r="1341" spans="1:16" x14ac:dyDescent="0.25">
      <c r="A1341" s="9">
        <f>Gmden!A1340</f>
        <v>50303</v>
      </c>
      <c r="B1341" s="9">
        <f t="shared" si="100"/>
        <v>5</v>
      </c>
      <c r="C1341" s="9">
        <f t="shared" si="101"/>
        <v>0</v>
      </c>
      <c r="D1341" s="7" t="str">
        <f>Gmden!D1340</f>
        <v>Bergheim</v>
      </c>
      <c r="E1341" s="8">
        <f>Gmden!E1340</f>
        <v>5053</v>
      </c>
      <c r="F1341" s="40">
        <f>Gmden!N1340</f>
        <v>0</v>
      </c>
      <c r="G1341" s="8">
        <f t="shared" si="102"/>
        <v>0</v>
      </c>
      <c r="H1341" s="25">
        <f>ROUND(Anteile!$B$29/'Abs3'!$G$2107*'Abs3'!G1341,0)</f>
        <v>0</v>
      </c>
      <c r="I1341" s="40">
        <f>Gmden!O1340</f>
        <v>0</v>
      </c>
      <c r="J1341" s="8">
        <f t="shared" si="103"/>
        <v>0</v>
      </c>
      <c r="K1341" s="25">
        <f>ROUND(Anteile!$B$30/'Abs3'!$J$2107*'Abs3'!J1341,0)</f>
        <v>0</v>
      </c>
      <c r="L1341" s="8">
        <f>Gmden!M1340</f>
        <v>9581959.3294601291</v>
      </c>
      <c r="M1341" s="8">
        <f ca="1">IF(AND(E1341&gt;10000,Gmden!J1340=500,Gmden!K1340=500),MAX(0,OFFSET('Fk Abs3'!$E$7,'Abs3'!C1341,0)*0.95*E1341-L1341),0)</f>
        <v>0</v>
      </c>
      <c r="N1341" s="25">
        <f ca="1">ROUND(Anteile!$B$31/'Abs3'!$M$2107*'Abs3'!M1341,0)</f>
        <v>0</v>
      </c>
      <c r="O1341" s="27"/>
      <c r="P1341" s="25">
        <f t="shared" ca="1" si="104"/>
        <v>0</v>
      </c>
    </row>
    <row r="1342" spans="1:16" x14ac:dyDescent="0.25">
      <c r="A1342" s="9">
        <f>Gmden!A1341</f>
        <v>50304</v>
      </c>
      <c r="B1342" s="9">
        <f t="shared" si="100"/>
        <v>5</v>
      </c>
      <c r="C1342" s="9">
        <f t="shared" si="101"/>
        <v>0</v>
      </c>
      <c r="D1342" s="7" t="str">
        <f>Gmden!D1341</f>
        <v>Berndorf bei Salzburg</v>
      </c>
      <c r="E1342" s="8">
        <f>Gmden!E1341</f>
        <v>1658</v>
      </c>
      <c r="F1342" s="40">
        <f>Gmden!N1341</f>
        <v>0</v>
      </c>
      <c r="G1342" s="8">
        <f t="shared" si="102"/>
        <v>0</v>
      </c>
      <c r="H1342" s="25">
        <f>ROUND(Anteile!$B$29/'Abs3'!$G$2107*'Abs3'!G1342,0)</f>
        <v>0</v>
      </c>
      <c r="I1342" s="40">
        <f>Gmden!O1341</f>
        <v>0</v>
      </c>
      <c r="J1342" s="8">
        <f t="shared" si="103"/>
        <v>0</v>
      </c>
      <c r="K1342" s="25">
        <f>ROUND(Anteile!$B$30/'Abs3'!$J$2107*'Abs3'!J1342,0)</f>
        <v>0</v>
      </c>
      <c r="L1342" s="8">
        <f>Gmden!M1341</f>
        <v>1812314.8137231898</v>
      </c>
      <c r="M1342" s="8">
        <f ca="1">IF(AND(E1342&gt;10000,Gmden!J1341=500,Gmden!K1341=500),MAX(0,OFFSET('Fk Abs3'!$E$7,'Abs3'!C1342,0)*0.95*E1342-L1342),0)</f>
        <v>0</v>
      </c>
      <c r="N1342" s="25">
        <f ca="1">ROUND(Anteile!$B$31/'Abs3'!$M$2107*'Abs3'!M1342,0)</f>
        <v>0</v>
      </c>
      <c r="O1342" s="27"/>
      <c r="P1342" s="25">
        <f t="shared" ca="1" si="104"/>
        <v>0</v>
      </c>
    </row>
    <row r="1343" spans="1:16" x14ac:dyDescent="0.25">
      <c r="A1343" s="9">
        <f>Gmden!A1342</f>
        <v>50305</v>
      </c>
      <c r="B1343" s="9">
        <f t="shared" si="100"/>
        <v>5</v>
      </c>
      <c r="C1343" s="9">
        <f t="shared" si="101"/>
        <v>0</v>
      </c>
      <c r="D1343" s="7" t="str">
        <f>Gmden!D1342</f>
        <v>Bürmoos</v>
      </c>
      <c r="E1343" s="8">
        <f>Gmden!E1342</f>
        <v>4788</v>
      </c>
      <c r="F1343" s="40">
        <f>Gmden!N1342</f>
        <v>0</v>
      </c>
      <c r="G1343" s="8">
        <f t="shared" si="102"/>
        <v>0</v>
      </c>
      <c r="H1343" s="25">
        <f>ROUND(Anteile!$B$29/'Abs3'!$G$2107*'Abs3'!G1343,0)</f>
        <v>0</v>
      </c>
      <c r="I1343" s="40">
        <f>Gmden!O1342</f>
        <v>0</v>
      </c>
      <c r="J1343" s="8">
        <f t="shared" si="103"/>
        <v>0</v>
      </c>
      <c r="K1343" s="25">
        <f>ROUND(Anteile!$B$30/'Abs3'!$J$2107*'Abs3'!J1343,0)</f>
        <v>0</v>
      </c>
      <c r="L1343" s="8">
        <f>Gmden!M1342</f>
        <v>6044991.5059861206</v>
      </c>
      <c r="M1343" s="8">
        <f ca="1">IF(AND(E1343&gt;10000,Gmden!J1342=500,Gmden!K1342=500),MAX(0,OFFSET('Fk Abs3'!$E$7,'Abs3'!C1343,0)*0.95*E1343-L1343),0)</f>
        <v>0</v>
      </c>
      <c r="N1343" s="25">
        <f ca="1">ROUND(Anteile!$B$31/'Abs3'!$M$2107*'Abs3'!M1343,0)</f>
        <v>0</v>
      </c>
      <c r="O1343" s="27"/>
      <c r="P1343" s="25">
        <f t="shared" ca="1" si="104"/>
        <v>0</v>
      </c>
    </row>
    <row r="1344" spans="1:16" x14ac:dyDescent="0.25">
      <c r="A1344" s="9">
        <f>Gmden!A1343</f>
        <v>50306</v>
      </c>
      <c r="B1344" s="9">
        <f t="shared" si="100"/>
        <v>5</v>
      </c>
      <c r="C1344" s="9">
        <f t="shared" si="101"/>
        <v>0</v>
      </c>
      <c r="D1344" s="7" t="str">
        <f>Gmden!D1343</f>
        <v>Dorfbeuern</v>
      </c>
      <c r="E1344" s="8">
        <f>Gmden!E1343</f>
        <v>1503</v>
      </c>
      <c r="F1344" s="40">
        <f>Gmden!N1343</f>
        <v>0</v>
      </c>
      <c r="G1344" s="8">
        <f t="shared" si="102"/>
        <v>0</v>
      </c>
      <c r="H1344" s="25">
        <f>ROUND(Anteile!$B$29/'Abs3'!$G$2107*'Abs3'!G1344,0)</f>
        <v>0</v>
      </c>
      <c r="I1344" s="40">
        <f>Gmden!O1343</f>
        <v>0</v>
      </c>
      <c r="J1344" s="8">
        <f t="shared" si="103"/>
        <v>0</v>
      </c>
      <c r="K1344" s="25">
        <f>ROUND(Anteile!$B$30/'Abs3'!$J$2107*'Abs3'!J1344,0)</f>
        <v>0</v>
      </c>
      <c r="L1344" s="8">
        <f>Gmden!M1343</f>
        <v>1491975.4673821568</v>
      </c>
      <c r="M1344" s="8">
        <f ca="1">IF(AND(E1344&gt;10000,Gmden!J1343=500,Gmden!K1343=500),MAX(0,OFFSET('Fk Abs3'!$E$7,'Abs3'!C1344,0)*0.95*E1344-L1344),0)</f>
        <v>0</v>
      </c>
      <c r="N1344" s="25">
        <f ca="1">ROUND(Anteile!$B$31/'Abs3'!$M$2107*'Abs3'!M1344,0)</f>
        <v>0</v>
      </c>
      <c r="O1344" s="27"/>
      <c r="P1344" s="25">
        <f t="shared" ca="1" si="104"/>
        <v>0</v>
      </c>
    </row>
    <row r="1345" spans="1:16" x14ac:dyDescent="0.25">
      <c r="A1345" s="9">
        <f>Gmden!A1344</f>
        <v>50307</v>
      </c>
      <c r="B1345" s="9">
        <f t="shared" si="100"/>
        <v>5</v>
      </c>
      <c r="C1345" s="9">
        <f t="shared" si="101"/>
        <v>0</v>
      </c>
      <c r="D1345" s="7" t="str">
        <f>Gmden!D1344</f>
        <v>Ebenau</v>
      </c>
      <c r="E1345" s="8">
        <f>Gmden!E1344</f>
        <v>1379</v>
      </c>
      <c r="F1345" s="40">
        <f>Gmden!N1344</f>
        <v>0</v>
      </c>
      <c r="G1345" s="8">
        <f t="shared" si="102"/>
        <v>0</v>
      </c>
      <c r="H1345" s="25">
        <f>ROUND(Anteile!$B$29/'Abs3'!$G$2107*'Abs3'!G1345,0)</f>
        <v>0</v>
      </c>
      <c r="I1345" s="40">
        <f>Gmden!O1344</f>
        <v>0</v>
      </c>
      <c r="J1345" s="8">
        <f t="shared" si="103"/>
        <v>0</v>
      </c>
      <c r="K1345" s="25">
        <f>ROUND(Anteile!$B$30/'Abs3'!$J$2107*'Abs3'!J1345,0)</f>
        <v>0</v>
      </c>
      <c r="L1345" s="8">
        <f>Gmden!M1344</f>
        <v>1383128.1282044803</v>
      </c>
      <c r="M1345" s="8">
        <f ca="1">IF(AND(E1345&gt;10000,Gmden!J1344=500,Gmden!K1344=500),MAX(0,OFFSET('Fk Abs3'!$E$7,'Abs3'!C1345,0)*0.95*E1345-L1345),0)</f>
        <v>0</v>
      </c>
      <c r="N1345" s="25">
        <f ca="1">ROUND(Anteile!$B$31/'Abs3'!$M$2107*'Abs3'!M1345,0)</f>
        <v>0</v>
      </c>
      <c r="O1345" s="27"/>
      <c r="P1345" s="25">
        <f t="shared" ca="1" si="104"/>
        <v>0</v>
      </c>
    </row>
    <row r="1346" spans="1:16" x14ac:dyDescent="0.25">
      <c r="A1346" s="9">
        <f>Gmden!A1345</f>
        <v>50308</v>
      </c>
      <c r="B1346" s="9">
        <f t="shared" si="100"/>
        <v>5</v>
      </c>
      <c r="C1346" s="9">
        <f t="shared" si="101"/>
        <v>0</v>
      </c>
      <c r="D1346" s="7" t="str">
        <f>Gmden!D1345</f>
        <v>Elixhausen</v>
      </c>
      <c r="E1346" s="8">
        <f>Gmden!E1345</f>
        <v>2826</v>
      </c>
      <c r="F1346" s="40">
        <f>Gmden!N1345</f>
        <v>0</v>
      </c>
      <c r="G1346" s="8">
        <f t="shared" si="102"/>
        <v>0</v>
      </c>
      <c r="H1346" s="25">
        <f>ROUND(Anteile!$B$29/'Abs3'!$G$2107*'Abs3'!G1346,0)</f>
        <v>0</v>
      </c>
      <c r="I1346" s="40">
        <f>Gmden!O1345</f>
        <v>0</v>
      </c>
      <c r="J1346" s="8">
        <f t="shared" si="103"/>
        <v>0</v>
      </c>
      <c r="K1346" s="25">
        <f>ROUND(Anteile!$B$30/'Abs3'!$J$2107*'Abs3'!J1346,0)</f>
        <v>0</v>
      </c>
      <c r="L1346" s="8">
        <f>Gmden!M1345</f>
        <v>3318602.5399735328</v>
      </c>
      <c r="M1346" s="8">
        <f ca="1">IF(AND(E1346&gt;10000,Gmden!J1345=500,Gmden!K1345=500),MAX(0,OFFSET('Fk Abs3'!$E$7,'Abs3'!C1346,0)*0.95*E1346-L1346),0)</f>
        <v>0</v>
      </c>
      <c r="N1346" s="25">
        <f ca="1">ROUND(Anteile!$B$31/'Abs3'!$M$2107*'Abs3'!M1346,0)</f>
        <v>0</v>
      </c>
      <c r="O1346" s="27"/>
      <c r="P1346" s="25">
        <f t="shared" ca="1" si="104"/>
        <v>0</v>
      </c>
    </row>
    <row r="1347" spans="1:16" x14ac:dyDescent="0.25">
      <c r="A1347" s="9">
        <f>Gmden!A1346</f>
        <v>50309</v>
      </c>
      <c r="B1347" s="9">
        <f t="shared" si="100"/>
        <v>5</v>
      </c>
      <c r="C1347" s="9">
        <f t="shared" si="101"/>
        <v>0</v>
      </c>
      <c r="D1347" s="7" t="str">
        <f>Gmden!D1346</f>
        <v>Elsbethen</v>
      </c>
      <c r="E1347" s="8">
        <f>Gmden!E1346</f>
        <v>5341</v>
      </c>
      <c r="F1347" s="40">
        <f>Gmden!N1346</f>
        <v>0</v>
      </c>
      <c r="G1347" s="8">
        <f t="shared" si="102"/>
        <v>0</v>
      </c>
      <c r="H1347" s="25">
        <f>ROUND(Anteile!$B$29/'Abs3'!$G$2107*'Abs3'!G1347,0)</f>
        <v>0</v>
      </c>
      <c r="I1347" s="40">
        <f>Gmden!O1346</f>
        <v>0</v>
      </c>
      <c r="J1347" s="8">
        <f t="shared" si="103"/>
        <v>0</v>
      </c>
      <c r="K1347" s="25">
        <f>ROUND(Anteile!$B$30/'Abs3'!$J$2107*'Abs3'!J1347,0)</f>
        <v>0</v>
      </c>
      <c r="L1347" s="8">
        <f>Gmden!M1346</f>
        <v>6394355.1985682473</v>
      </c>
      <c r="M1347" s="8">
        <f ca="1">IF(AND(E1347&gt;10000,Gmden!J1346=500,Gmden!K1346=500),MAX(0,OFFSET('Fk Abs3'!$E$7,'Abs3'!C1347,0)*0.95*E1347-L1347),0)</f>
        <v>0</v>
      </c>
      <c r="N1347" s="25">
        <f ca="1">ROUND(Anteile!$B$31/'Abs3'!$M$2107*'Abs3'!M1347,0)</f>
        <v>0</v>
      </c>
      <c r="O1347" s="27"/>
      <c r="P1347" s="25">
        <f t="shared" ca="1" si="104"/>
        <v>0</v>
      </c>
    </row>
    <row r="1348" spans="1:16" x14ac:dyDescent="0.25">
      <c r="A1348" s="9">
        <f>Gmden!A1347</f>
        <v>50310</v>
      </c>
      <c r="B1348" s="9">
        <f t="shared" si="100"/>
        <v>5</v>
      </c>
      <c r="C1348" s="9">
        <f t="shared" si="101"/>
        <v>0</v>
      </c>
      <c r="D1348" s="7" t="str">
        <f>Gmden!D1347</f>
        <v>Eugendorf</v>
      </c>
      <c r="E1348" s="8">
        <f>Gmden!E1347</f>
        <v>6847</v>
      </c>
      <c r="F1348" s="40">
        <f>Gmden!N1347</f>
        <v>0</v>
      </c>
      <c r="G1348" s="8">
        <f t="shared" si="102"/>
        <v>0</v>
      </c>
      <c r="H1348" s="25">
        <f>ROUND(Anteile!$B$29/'Abs3'!$G$2107*'Abs3'!G1348,0)</f>
        <v>0</v>
      </c>
      <c r="I1348" s="40">
        <f>Gmden!O1347</f>
        <v>0</v>
      </c>
      <c r="J1348" s="8">
        <f t="shared" si="103"/>
        <v>0</v>
      </c>
      <c r="K1348" s="25">
        <f>ROUND(Anteile!$B$30/'Abs3'!$J$2107*'Abs3'!J1348,0)</f>
        <v>0</v>
      </c>
      <c r="L1348" s="8">
        <f>Gmden!M1347</f>
        <v>10211596.118463948</v>
      </c>
      <c r="M1348" s="8">
        <f ca="1">IF(AND(E1348&gt;10000,Gmden!J1347=500,Gmden!K1347=500),MAX(0,OFFSET('Fk Abs3'!$E$7,'Abs3'!C1348,0)*0.95*E1348-L1348),0)</f>
        <v>0</v>
      </c>
      <c r="N1348" s="25">
        <f ca="1">ROUND(Anteile!$B$31/'Abs3'!$M$2107*'Abs3'!M1348,0)</f>
        <v>0</v>
      </c>
      <c r="O1348" s="27"/>
      <c r="P1348" s="25">
        <f t="shared" ca="1" si="104"/>
        <v>0</v>
      </c>
    </row>
    <row r="1349" spans="1:16" x14ac:dyDescent="0.25">
      <c r="A1349" s="9">
        <f>Gmden!A1348</f>
        <v>50311</v>
      </c>
      <c r="B1349" s="9">
        <f t="shared" si="100"/>
        <v>5</v>
      </c>
      <c r="C1349" s="9">
        <f t="shared" si="101"/>
        <v>0</v>
      </c>
      <c r="D1349" s="7" t="str">
        <f>Gmden!D1348</f>
        <v>Faistenau</v>
      </c>
      <c r="E1349" s="8">
        <f>Gmden!E1348</f>
        <v>2983</v>
      </c>
      <c r="F1349" s="40">
        <f>Gmden!N1348</f>
        <v>0</v>
      </c>
      <c r="G1349" s="8">
        <f t="shared" si="102"/>
        <v>0</v>
      </c>
      <c r="H1349" s="25">
        <f>ROUND(Anteile!$B$29/'Abs3'!$G$2107*'Abs3'!G1349,0)</f>
        <v>0</v>
      </c>
      <c r="I1349" s="40">
        <f>Gmden!O1348</f>
        <v>0</v>
      </c>
      <c r="J1349" s="8">
        <f t="shared" si="103"/>
        <v>0</v>
      </c>
      <c r="K1349" s="25">
        <f>ROUND(Anteile!$B$30/'Abs3'!$J$2107*'Abs3'!J1349,0)</f>
        <v>0</v>
      </c>
      <c r="L1349" s="8">
        <f>Gmden!M1348</f>
        <v>3103762.3765445561</v>
      </c>
      <c r="M1349" s="8">
        <f ca="1">IF(AND(E1349&gt;10000,Gmden!J1348=500,Gmden!K1348=500),MAX(0,OFFSET('Fk Abs3'!$E$7,'Abs3'!C1349,0)*0.95*E1349-L1349),0)</f>
        <v>0</v>
      </c>
      <c r="N1349" s="25">
        <f ca="1">ROUND(Anteile!$B$31/'Abs3'!$M$2107*'Abs3'!M1349,0)</f>
        <v>0</v>
      </c>
      <c r="O1349" s="27"/>
      <c r="P1349" s="25">
        <f t="shared" ca="1" si="104"/>
        <v>0</v>
      </c>
    </row>
    <row r="1350" spans="1:16" x14ac:dyDescent="0.25">
      <c r="A1350" s="9">
        <f>Gmden!A1349</f>
        <v>50312</v>
      </c>
      <c r="B1350" s="9">
        <f t="shared" si="100"/>
        <v>5</v>
      </c>
      <c r="C1350" s="9">
        <f t="shared" si="101"/>
        <v>0</v>
      </c>
      <c r="D1350" s="7" t="str">
        <f>Gmden!D1349</f>
        <v>Fuschl am See</v>
      </c>
      <c r="E1350" s="8">
        <f>Gmden!E1349</f>
        <v>1500</v>
      </c>
      <c r="F1350" s="40">
        <f>Gmden!N1349</f>
        <v>0</v>
      </c>
      <c r="G1350" s="8">
        <f t="shared" si="102"/>
        <v>0</v>
      </c>
      <c r="H1350" s="25">
        <f>ROUND(Anteile!$B$29/'Abs3'!$G$2107*'Abs3'!G1350,0)</f>
        <v>0</v>
      </c>
      <c r="I1350" s="40">
        <f>Gmden!O1349</f>
        <v>0</v>
      </c>
      <c r="J1350" s="8">
        <f t="shared" si="103"/>
        <v>0</v>
      </c>
      <c r="K1350" s="25">
        <f>ROUND(Anteile!$B$30/'Abs3'!$J$2107*'Abs3'!J1350,0)</f>
        <v>0</v>
      </c>
      <c r="L1350" s="8">
        <f>Gmden!M1349</f>
        <v>4646476.6526838001</v>
      </c>
      <c r="M1350" s="8">
        <f ca="1">IF(AND(E1350&gt;10000,Gmden!J1349=500,Gmden!K1349=500),MAX(0,OFFSET('Fk Abs3'!$E$7,'Abs3'!C1350,0)*0.95*E1350-L1350),0)</f>
        <v>0</v>
      </c>
      <c r="N1350" s="25">
        <f ca="1">ROUND(Anteile!$B$31/'Abs3'!$M$2107*'Abs3'!M1350,0)</f>
        <v>0</v>
      </c>
      <c r="O1350" s="27"/>
      <c r="P1350" s="25">
        <f t="shared" ca="1" si="104"/>
        <v>0</v>
      </c>
    </row>
    <row r="1351" spans="1:16" x14ac:dyDescent="0.25">
      <c r="A1351" s="9">
        <f>Gmden!A1350</f>
        <v>50313</v>
      </c>
      <c r="B1351" s="9">
        <f t="shared" si="100"/>
        <v>5</v>
      </c>
      <c r="C1351" s="9">
        <f t="shared" si="101"/>
        <v>0</v>
      </c>
      <c r="D1351" s="7" t="str">
        <f>Gmden!D1350</f>
        <v>Göming</v>
      </c>
      <c r="E1351" s="8">
        <f>Gmden!E1350</f>
        <v>736</v>
      </c>
      <c r="F1351" s="40">
        <f>Gmden!N1350</f>
        <v>0</v>
      </c>
      <c r="G1351" s="8">
        <f t="shared" si="102"/>
        <v>0</v>
      </c>
      <c r="H1351" s="25">
        <f>ROUND(Anteile!$B$29/'Abs3'!$G$2107*'Abs3'!G1351,0)</f>
        <v>0</v>
      </c>
      <c r="I1351" s="40">
        <f>Gmden!O1350</f>
        <v>0</v>
      </c>
      <c r="J1351" s="8">
        <f t="shared" si="103"/>
        <v>0</v>
      </c>
      <c r="K1351" s="25">
        <f>ROUND(Anteile!$B$30/'Abs3'!$J$2107*'Abs3'!J1351,0)</f>
        <v>0</v>
      </c>
      <c r="L1351" s="8">
        <f>Gmden!M1350</f>
        <v>1024514.3400523246</v>
      </c>
      <c r="M1351" s="8">
        <f ca="1">IF(AND(E1351&gt;10000,Gmden!J1350=500,Gmden!K1350=500),MAX(0,OFFSET('Fk Abs3'!$E$7,'Abs3'!C1351,0)*0.95*E1351-L1351),0)</f>
        <v>0</v>
      </c>
      <c r="N1351" s="25">
        <f ca="1">ROUND(Anteile!$B$31/'Abs3'!$M$2107*'Abs3'!M1351,0)</f>
        <v>0</v>
      </c>
      <c r="O1351" s="27"/>
      <c r="P1351" s="25">
        <f t="shared" ca="1" si="104"/>
        <v>0</v>
      </c>
    </row>
    <row r="1352" spans="1:16" x14ac:dyDescent="0.25">
      <c r="A1352" s="9">
        <f>Gmden!A1351</f>
        <v>50314</v>
      </c>
      <c r="B1352" s="9">
        <f t="shared" ref="B1352:B1415" si="105">INT(A1352/10000)</f>
        <v>5</v>
      </c>
      <c r="C1352" s="9">
        <f t="shared" ref="C1352:C1415" si="106">IF(E1352&lt;=10000,0,IF(E1352&lt;=20000,1,IF(E1352&lt;=50000,2,3)))</f>
        <v>0</v>
      </c>
      <c r="D1352" s="7" t="str">
        <f>Gmden!D1351</f>
        <v>Grödig</v>
      </c>
      <c r="E1352" s="8">
        <f>Gmden!E1351</f>
        <v>7011</v>
      </c>
      <c r="F1352" s="40">
        <f>Gmden!N1351</f>
        <v>0</v>
      </c>
      <c r="G1352" s="8">
        <f t="shared" ref="G1352:G1415" si="107">IF(AND(E1352&gt;$G$5,F1352=1),E1352,0)</f>
        <v>0</v>
      </c>
      <c r="H1352" s="25">
        <f>ROUND(Anteile!$B$29/'Abs3'!$G$2107*'Abs3'!G1352,0)</f>
        <v>0</v>
      </c>
      <c r="I1352" s="40">
        <f>Gmden!O1351</f>
        <v>0</v>
      </c>
      <c r="J1352" s="8">
        <f t="shared" ref="J1352:J1415" si="108">IF(I1352=1,E1352,0)</f>
        <v>0</v>
      </c>
      <c r="K1352" s="25">
        <f>ROUND(Anteile!$B$30/'Abs3'!$J$2107*'Abs3'!J1352,0)</f>
        <v>0</v>
      </c>
      <c r="L1352" s="8">
        <f>Gmden!M1351</f>
        <v>10137673.380561244</v>
      </c>
      <c r="M1352" s="8">
        <f ca="1">IF(AND(E1352&gt;10000,Gmden!J1351=500,Gmden!K1351=500),MAX(0,OFFSET('Fk Abs3'!$E$7,'Abs3'!C1352,0)*0.95*E1352-L1352),0)</f>
        <v>0</v>
      </c>
      <c r="N1352" s="25">
        <f ca="1">ROUND(Anteile!$B$31/'Abs3'!$M$2107*'Abs3'!M1352,0)</f>
        <v>0</v>
      </c>
      <c r="O1352" s="27"/>
      <c r="P1352" s="25">
        <f t="shared" ref="P1352:P1415" ca="1" si="109">H1352+K1352+N1352+O1352</f>
        <v>0</v>
      </c>
    </row>
    <row r="1353" spans="1:16" x14ac:dyDescent="0.25">
      <c r="A1353" s="9">
        <f>Gmden!A1352</f>
        <v>50315</v>
      </c>
      <c r="B1353" s="9">
        <f t="shared" si="105"/>
        <v>5</v>
      </c>
      <c r="C1353" s="9">
        <f t="shared" si="106"/>
        <v>0</v>
      </c>
      <c r="D1353" s="7" t="str">
        <f>Gmden!D1352</f>
        <v>Großgmain</v>
      </c>
      <c r="E1353" s="8">
        <f>Gmden!E1352</f>
        <v>2541</v>
      </c>
      <c r="F1353" s="40">
        <f>Gmden!N1352</f>
        <v>0</v>
      </c>
      <c r="G1353" s="8">
        <f t="shared" si="107"/>
        <v>0</v>
      </c>
      <c r="H1353" s="25">
        <f>ROUND(Anteile!$B$29/'Abs3'!$G$2107*'Abs3'!G1353,0)</f>
        <v>0</v>
      </c>
      <c r="I1353" s="40">
        <f>Gmden!O1352</f>
        <v>0</v>
      </c>
      <c r="J1353" s="8">
        <f t="shared" si="108"/>
        <v>0</v>
      </c>
      <c r="K1353" s="25">
        <f>ROUND(Anteile!$B$30/'Abs3'!$J$2107*'Abs3'!J1353,0)</f>
        <v>0</v>
      </c>
      <c r="L1353" s="8">
        <f>Gmden!M1352</f>
        <v>2943467.3113992726</v>
      </c>
      <c r="M1353" s="8">
        <f ca="1">IF(AND(E1353&gt;10000,Gmden!J1352=500,Gmden!K1352=500),MAX(0,OFFSET('Fk Abs3'!$E$7,'Abs3'!C1353,0)*0.95*E1353-L1353),0)</f>
        <v>0</v>
      </c>
      <c r="N1353" s="25">
        <f ca="1">ROUND(Anteile!$B$31/'Abs3'!$M$2107*'Abs3'!M1353,0)</f>
        <v>0</v>
      </c>
      <c r="O1353" s="27"/>
      <c r="P1353" s="25">
        <f t="shared" ca="1" si="109"/>
        <v>0</v>
      </c>
    </row>
    <row r="1354" spans="1:16" x14ac:dyDescent="0.25">
      <c r="A1354" s="9">
        <f>Gmden!A1353</f>
        <v>50316</v>
      </c>
      <c r="B1354" s="9">
        <f t="shared" si="105"/>
        <v>5</v>
      </c>
      <c r="C1354" s="9">
        <f t="shared" si="106"/>
        <v>0</v>
      </c>
      <c r="D1354" s="7" t="str">
        <f>Gmden!D1353</f>
        <v>Hallwang</v>
      </c>
      <c r="E1354" s="8">
        <f>Gmden!E1353</f>
        <v>3998</v>
      </c>
      <c r="F1354" s="40">
        <f>Gmden!N1353</f>
        <v>0</v>
      </c>
      <c r="G1354" s="8">
        <f t="shared" si="107"/>
        <v>0</v>
      </c>
      <c r="H1354" s="25">
        <f>ROUND(Anteile!$B$29/'Abs3'!$G$2107*'Abs3'!G1354,0)</f>
        <v>0</v>
      </c>
      <c r="I1354" s="40">
        <f>Gmden!O1353</f>
        <v>0</v>
      </c>
      <c r="J1354" s="8">
        <f t="shared" si="108"/>
        <v>0</v>
      </c>
      <c r="K1354" s="25">
        <f>ROUND(Anteile!$B$30/'Abs3'!$J$2107*'Abs3'!J1354,0)</f>
        <v>0</v>
      </c>
      <c r="L1354" s="8">
        <f>Gmden!M1353</f>
        <v>5613659.2747679595</v>
      </c>
      <c r="M1354" s="8">
        <f ca="1">IF(AND(E1354&gt;10000,Gmden!J1353=500,Gmden!K1353=500),MAX(0,OFFSET('Fk Abs3'!$E$7,'Abs3'!C1354,0)*0.95*E1354-L1354),0)</f>
        <v>0</v>
      </c>
      <c r="N1354" s="25">
        <f ca="1">ROUND(Anteile!$B$31/'Abs3'!$M$2107*'Abs3'!M1354,0)</f>
        <v>0</v>
      </c>
      <c r="O1354" s="27"/>
      <c r="P1354" s="25">
        <f t="shared" ca="1" si="109"/>
        <v>0</v>
      </c>
    </row>
    <row r="1355" spans="1:16" x14ac:dyDescent="0.25">
      <c r="A1355" s="9">
        <f>Gmden!A1354</f>
        <v>50317</v>
      </c>
      <c r="B1355" s="9">
        <f t="shared" si="105"/>
        <v>5</v>
      </c>
      <c r="C1355" s="9">
        <f t="shared" si="106"/>
        <v>0</v>
      </c>
      <c r="D1355" s="7" t="str">
        <f>Gmden!D1354</f>
        <v>Henndorf am Wallersee</v>
      </c>
      <c r="E1355" s="8">
        <f>Gmden!E1354</f>
        <v>4814</v>
      </c>
      <c r="F1355" s="40">
        <f>Gmden!N1354</f>
        <v>0</v>
      </c>
      <c r="G1355" s="8">
        <f t="shared" si="107"/>
        <v>0</v>
      </c>
      <c r="H1355" s="25">
        <f>ROUND(Anteile!$B$29/'Abs3'!$G$2107*'Abs3'!G1355,0)</f>
        <v>0</v>
      </c>
      <c r="I1355" s="40">
        <f>Gmden!O1354</f>
        <v>0</v>
      </c>
      <c r="J1355" s="8">
        <f t="shared" si="108"/>
        <v>0</v>
      </c>
      <c r="K1355" s="25">
        <f>ROUND(Anteile!$B$30/'Abs3'!$J$2107*'Abs3'!J1355,0)</f>
        <v>0</v>
      </c>
      <c r="L1355" s="8">
        <f>Gmden!M1354</f>
        <v>5845909.2994915619</v>
      </c>
      <c r="M1355" s="8">
        <f ca="1">IF(AND(E1355&gt;10000,Gmden!J1354=500,Gmden!K1354=500),MAX(0,OFFSET('Fk Abs3'!$E$7,'Abs3'!C1355,0)*0.95*E1355-L1355),0)</f>
        <v>0</v>
      </c>
      <c r="N1355" s="25">
        <f ca="1">ROUND(Anteile!$B$31/'Abs3'!$M$2107*'Abs3'!M1355,0)</f>
        <v>0</v>
      </c>
      <c r="O1355" s="27"/>
      <c r="P1355" s="25">
        <f t="shared" ca="1" si="109"/>
        <v>0</v>
      </c>
    </row>
    <row r="1356" spans="1:16" x14ac:dyDescent="0.25">
      <c r="A1356" s="9">
        <f>Gmden!A1355</f>
        <v>50318</v>
      </c>
      <c r="B1356" s="9">
        <f t="shared" si="105"/>
        <v>5</v>
      </c>
      <c r="C1356" s="9">
        <f t="shared" si="106"/>
        <v>0</v>
      </c>
      <c r="D1356" s="7" t="str">
        <f>Gmden!D1355</f>
        <v>Hintersee</v>
      </c>
      <c r="E1356" s="8">
        <f>Gmden!E1355</f>
        <v>441</v>
      </c>
      <c r="F1356" s="40">
        <f>Gmden!N1355</f>
        <v>0</v>
      </c>
      <c r="G1356" s="8">
        <f t="shared" si="107"/>
        <v>0</v>
      </c>
      <c r="H1356" s="25">
        <f>ROUND(Anteile!$B$29/'Abs3'!$G$2107*'Abs3'!G1356,0)</f>
        <v>0</v>
      </c>
      <c r="I1356" s="40">
        <f>Gmden!O1355</f>
        <v>0</v>
      </c>
      <c r="J1356" s="8">
        <f t="shared" si="108"/>
        <v>0</v>
      </c>
      <c r="K1356" s="25">
        <f>ROUND(Anteile!$B$30/'Abs3'!$J$2107*'Abs3'!J1356,0)</f>
        <v>0</v>
      </c>
      <c r="L1356" s="8">
        <f>Gmden!M1355</f>
        <v>473910.67626751645</v>
      </c>
      <c r="M1356" s="8">
        <f ca="1">IF(AND(E1356&gt;10000,Gmden!J1355=500,Gmden!K1355=500),MAX(0,OFFSET('Fk Abs3'!$E$7,'Abs3'!C1356,0)*0.95*E1356-L1356),0)</f>
        <v>0</v>
      </c>
      <c r="N1356" s="25">
        <f ca="1">ROUND(Anteile!$B$31/'Abs3'!$M$2107*'Abs3'!M1356,0)</f>
        <v>0</v>
      </c>
      <c r="O1356" s="27"/>
      <c r="P1356" s="25">
        <f t="shared" ca="1" si="109"/>
        <v>0</v>
      </c>
    </row>
    <row r="1357" spans="1:16" x14ac:dyDescent="0.25">
      <c r="A1357" s="9">
        <f>Gmden!A1356</f>
        <v>50319</v>
      </c>
      <c r="B1357" s="9">
        <f t="shared" si="105"/>
        <v>5</v>
      </c>
      <c r="C1357" s="9">
        <f t="shared" si="106"/>
        <v>0</v>
      </c>
      <c r="D1357" s="7" t="str">
        <f>Gmden!D1356</f>
        <v>Hof bei Salzburg</v>
      </c>
      <c r="E1357" s="8">
        <f>Gmden!E1356</f>
        <v>3393</v>
      </c>
      <c r="F1357" s="40">
        <f>Gmden!N1356</f>
        <v>0</v>
      </c>
      <c r="G1357" s="8">
        <f t="shared" si="107"/>
        <v>0</v>
      </c>
      <c r="H1357" s="25">
        <f>ROUND(Anteile!$B$29/'Abs3'!$G$2107*'Abs3'!G1357,0)</f>
        <v>0</v>
      </c>
      <c r="I1357" s="40">
        <f>Gmden!O1356</f>
        <v>0</v>
      </c>
      <c r="J1357" s="8">
        <f t="shared" si="108"/>
        <v>0</v>
      </c>
      <c r="K1357" s="25">
        <f>ROUND(Anteile!$B$30/'Abs3'!$J$2107*'Abs3'!J1357,0)</f>
        <v>0</v>
      </c>
      <c r="L1357" s="8">
        <f>Gmden!M1356</f>
        <v>4366517.2564557027</v>
      </c>
      <c r="M1357" s="8">
        <f ca="1">IF(AND(E1357&gt;10000,Gmden!J1356=500,Gmden!K1356=500),MAX(0,OFFSET('Fk Abs3'!$E$7,'Abs3'!C1357,0)*0.95*E1357-L1357),0)</f>
        <v>0</v>
      </c>
      <c r="N1357" s="25">
        <f ca="1">ROUND(Anteile!$B$31/'Abs3'!$M$2107*'Abs3'!M1357,0)</f>
        <v>0</v>
      </c>
      <c r="O1357" s="27"/>
      <c r="P1357" s="25">
        <f t="shared" ca="1" si="109"/>
        <v>0</v>
      </c>
    </row>
    <row r="1358" spans="1:16" x14ac:dyDescent="0.25">
      <c r="A1358" s="9">
        <f>Gmden!A1357</f>
        <v>50320</v>
      </c>
      <c r="B1358" s="9">
        <f t="shared" si="105"/>
        <v>5</v>
      </c>
      <c r="C1358" s="9">
        <f t="shared" si="106"/>
        <v>0</v>
      </c>
      <c r="D1358" s="7" t="str">
        <f>Gmden!D1357</f>
        <v>Köstendorf</v>
      </c>
      <c r="E1358" s="8">
        <f>Gmden!E1357</f>
        <v>2535</v>
      </c>
      <c r="F1358" s="40">
        <f>Gmden!N1357</f>
        <v>0</v>
      </c>
      <c r="G1358" s="8">
        <f t="shared" si="107"/>
        <v>0</v>
      </c>
      <c r="H1358" s="25">
        <f>ROUND(Anteile!$B$29/'Abs3'!$G$2107*'Abs3'!G1358,0)</f>
        <v>0</v>
      </c>
      <c r="I1358" s="40">
        <f>Gmden!O1357</f>
        <v>0</v>
      </c>
      <c r="J1358" s="8">
        <f t="shared" si="108"/>
        <v>0</v>
      </c>
      <c r="K1358" s="25">
        <f>ROUND(Anteile!$B$30/'Abs3'!$J$2107*'Abs3'!J1358,0)</f>
        <v>0</v>
      </c>
      <c r="L1358" s="8">
        <f>Gmden!M1357</f>
        <v>3283316.0781606077</v>
      </c>
      <c r="M1358" s="8">
        <f ca="1">IF(AND(E1358&gt;10000,Gmden!J1357=500,Gmden!K1357=500),MAX(0,OFFSET('Fk Abs3'!$E$7,'Abs3'!C1358,0)*0.95*E1358-L1358),0)</f>
        <v>0</v>
      </c>
      <c r="N1358" s="25">
        <f ca="1">ROUND(Anteile!$B$31/'Abs3'!$M$2107*'Abs3'!M1358,0)</f>
        <v>0</v>
      </c>
      <c r="O1358" s="27"/>
      <c r="P1358" s="25">
        <f t="shared" ca="1" si="109"/>
        <v>0</v>
      </c>
    </row>
    <row r="1359" spans="1:16" x14ac:dyDescent="0.25">
      <c r="A1359" s="9">
        <f>Gmden!A1358</f>
        <v>50321</v>
      </c>
      <c r="B1359" s="9">
        <f t="shared" si="105"/>
        <v>5</v>
      </c>
      <c r="C1359" s="9">
        <f t="shared" si="106"/>
        <v>0</v>
      </c>
      <c r="D1359" s="7" t="str">
        <f>Gmden!D1358</f>
        <v>Koppl</v>
      </c>
      <c r="E1359" s="8">
        <f>Gmden!E1358</f>
        <v>3331</v>
      </c>
      <c r="F1359" s="40">
        <f>Gmden!N1358</f>
        <v>0</v>
      </c>
      <c r="G1359" s="8">
        <f t="shared" si="107"/>
        <v>0</v>
      </c>
      <c r="H1359" s="25">
        <f>ROUND(Anteile!$B$29/'Abs3'!$G$2107*'Abs3'!G1359,0)</f>
        <v>0</v>
      </c>
      <c r="I1359" s="40">
        <f>Gmden!O1358</f>
        <v>0</v>
      </c>
      <c r="J1359" s="8">
        <f t="shared" si="108"/>
        <v>0</v>
      </c>
      <c r="K1359" s="25">
        <f>ROUND(Anteile!$B$30/'Abs3'!$J$2107*'Abs3'!J1359,0)</f>
        <v>0</v>
      </c>
      <c r="L1359" s="8">
        <f>Gmden!M1358</f>
        <v>3784203.4059333671</v>
      </c>
      <c r="M1359" s="8">
        <f ca="1">IF(AND(E1359&gt;10000,Gmden!J1358=500,Gmden!K1358=500),MAX(0,OFFSET('Fk Abs3'!$E$7,'Abs3'!C1359,0)*0.95*E1359-L1359),0)</f>
        <v>0</v>
      </c>
      <c r="N1359" s="25">
        <f ca="1">ROUND(Anteile!$B$31/'Abs3'!$M$2107*'Abs3'!M1359,0)</f>
        <v>0</v>
      </c>
      <c r="O1359" s="27"/>
      <c r="P1359" s="25">
        <f t="shared" ca="1" si="109"/>
        <v>0</v>
      </c>
    </row>
    <row r="1360" spans="1:16" x14ac:dyDescent="0.25">
      <c r="A1360" s="9">
        <f>Gmden!A1359</f>
        <v>50322</v>
      </c>
      <c r="B1360" s="9">
        <f t="shared" si="105"/>
        <v>5</v>
      </c>
      <c r="C1360" s="9">
        <f t="shared" si="106"/>
        <v>0</v>
      </c>
      <c r="D1360" s="7" t="str">
        <f>Gmden!D1359</f>
        <v>Lamprechtshausen</v>
      </c>
      <c r="E1360" s="8">
        <f>Gmden!E1359</f>
        <v>3848</v>
      </c>
      <c r="F1360" s="40">
        <f>Gmden!N1359</f>
        <v>0</v>
      </c>
      <c r="G1360" s="8">
        <f t="shared" si="107"/>
        <v>0</v>
      </c>
      <c r="H1360" s="25">
        <f>ROUND(Anteile!$B$29/'Abs3'!$G$2107*'Abs3'!G1360,0)</f>
        <v>0</v>
      </c>
      <c r="I1360" s="40">
        <f>Gmden!O1359</f>
        <v>0</v>
      </c>
      <c r="J1360" s="8">
        <f t="shared" si="108"/>
        <v>0</v>
      </c>
      <c r="K1360" s="25">
        <f>ROUND(Anteile!$B$30/'Abs3'!$J$2107*'Abs3'!J1360,0)</f>
        <v>0</v>
      </c>
      <c r="L1360" s="8">
        <f>Gmden!M1359</f>
        <v>5064446.2726339558</v>
      </c>
      <c r="M1360" s="8">
        <f ca="1">IF(AND(E1360&gt;10000,Gmden!J1359=500,Gmden!K1359=500),MAX(0,OFFSET('Fk Abs3'!$E$7,'Abs3'!C1360,0)*0.95*E1360-L1360),0)</f>
        <v>0</v>
      </c>
      <c r="N1360" s="25">
        <f ca="1">ROUND(Anteile!$B$31/'Abs3'!$M$2107*'Abs3'!M1360,0)</f>
        <v>0</v>
      </c>
      <c r="O1360" s="27"/>
      <c r="P1360" s="25">
        <f t="shared" ca="1" si="109"/>
        <v>0</v>
      </c>
    </row>
    <row r="1361" spans="1:16" x14ac:dyDescent="0.25">
      <c r="A1361" s="9">
        <f>Gmden!A1360</f>
        <v>50323</v>
      </c>
      <c r="B1361" s="9">
        <f t="shared" si="105"/>
        <v>5</v>
      </c>
      <c r="C1361" s="9">
        <f t="shared" si="106"/>
        <v>0</v>
      </c>
      <c r="D1361" s="7" t="str">
        <f>Gmden!D1360</f>
        <v>Mattsee</v>
      </c>
      <c r="E1361" s="8">
        <f>Gmden!E1360</f>
        <v>3107</v>
      </c>
      <c r="F1361" s="40">
        <f>Gmden!N1360</f>
        <v>0</v>
      </c>
      <c r="G1361" s="8">
        <f t="shared" si="107"/>
        <v>0</v>
      </c>
      <c r="H1361" s="25">
        <f>ROUND(Anteile!$B$29/'Abs3'!$G$2107*'Abs3'!G1361,0)</f>
        <v>0</v>
      </c>
      <c r="I1361" s="40">
        <f>Gmden!O1360</f>
        <v>0</v>
      </c>
      <c r="J1361" s="8">
        <f t="shared" si="108"/>
        <v>0</v>
      </c>
      <c r="K1361" s="25">
        <f>ROUND(Anteile!$B$30/'Abs3'!$J$2107*'Abs3'!J1361,0)</f>
        <v>0</v>
      </c>
      <c r="L1361" s="8">
        <f>Gmden!M1360</f>
        <v>3700267.3746644026</v>
      </c>
      <c r="M1361" s="8">
        <f ca="1">IF(AND(E1361&gt;10000,Gmden!J1360=500,Gmden!K1360=500),MAX(0,OFFSET('Fk Abs3'!$E$7,'Abs3'!C1361,0)*0.95*E1361-L1361),0)</f>
        <v>0</v>
      </c>
      <c r="N1361" s="25">
        <f ca="1">ROUND(Anteile!$B$31/'Abs3'!$M$2107*'Abs3'!M1361,0)</f>
        <v>0</v>
      </c>
      <c r="O1361" s="27"/>
      <c r="P1361" s="25">
        <f t="shared" ca="1" si="109"/>
        <v>0</v>
      </c>
    </row>
    <row r="1362" spans="1:16" x14ac:dyDescent="0.25">
      <c r="A1362" s="9">
        <f>Gmden!A1361</f>
        <v>50324</v>
      </c>
      <c r="B1362" s="9">
        <f t="shared" si="105"/>
        <v>5</v>
      </c>
      <c r="C1362" s="9">
        <f t="shared" si="106"/>
        <v>0</v>
      </c>
      <c r="D1362" s="7" t="str">
        <f>Gmden!D1361</f>
        <v>Neumarkt am Wallersee</v>
      </c>
      <c r="E1362" s="8">
        <f>Gmden!E1361</f>
        <v>6109</v>
      </c>
      <c r="F1362" s="40">
        <f>Gmden!N1361</f>
        <v>0</v>
      </c>
      <c r="G1362" s="8">
        <f t="shared" si="107"/>
        <v>0</v>
      </c>
      <c r="H1362" s="25">
        <f>ROUND(Anteile!$B$29/'Abs3'!$G$2107*'Abs3'!G1362,0)</f>
        <v>0</v>
      </c>
      <c r="I1362" s="40">
        <f>Gmden!O1361</f>
        <v>0</v>
      </c>
      <c r="J1362" s="8">
        <f t="shared" si="108"/>
        <v>0</v>
      </c>
      <c r="K1362" s="25">
        <f>ROUND(Anteile!$B$30/'Abs3'!$J$2107*'Abs3'!J1362,0)</f>
        <v>0</v>
      </c>
      <c r="L1362" s="8">
        <f>Gmden!M1361</f>
        <v>7669351.6453132927</v>
      </c>
      <c r="M1362" s="8">
        <f ca="1">IF(AND(E1362&gt;10000,Gmden!J1361=500,Gmden!K1361=500),MAX(0,OFFSET('Fk Abs3'!$E$7,'Abs3'!C1362,0)*0.95*E1362-L1362),0)</f>
        <v>0</v>
      </c>
      <c r="N1362" s="25">
        <f ca="1">ROUND(Anteile!$B$31/'Abs3'!$M$2107*'Abs3'!M1362,0)</f>
        <v>0</v>
      </c>
      <c r="O1362" s="27"/>
      <c r="P1362" s="25">
        <f t="shared" ca="1" si="109"/>
        <v>0</v>
      </c>
    </row>
    <row r="1363" spans="1:16" x14ac:dyDescent="0.25">
      <c r="A1363" s="9">
        <f>Gmden!A1362</f>
        <v>50325</v>
      </c>
      <c r="B1363" s="9">
        <f t="shared" si="105"/>
        <v>5</v>
      </c>
      <c r="C1363" s="9">
        <f t="shared" si="106"/>
        <v>0</v>
      </c>
      <c r="D1363" s="7" t="str">
        <f>Gmden!D1362</f>
        <v>Nußdorf am Haunsberg</v>
      </c>
      <c r="E1363" s="8">
        <f>Gmden!E1362</f>
        <v>2326</v>
      </c>
      <c r="F1363" s="40">
        <f>Gmden!N1362</f>
        <v>0</v>
      </c>
      <c r="G1363" s="8">
        <f t="shared" si="107"/>
        <v>0</v>
      </c>
      <c r="H1363" s="25">
        <f>ROUND(Anteile!$B$29/'Abs3'!$G$2107*'Abs3'!G1363,0)</f>
        <v>0</v>
      </c>
      <c r="I1363" s="40">
        <f>Gmden!O1362</f>
        <v>0</v>
      </c>
      <c r="J1363" s="8">
        <f t="shared" si="108"/>
        <v>0</v>
      </c>
      <c r="K1363" s="25">
        <f>ROUND(Anteile!$B$30/'Abs3'!$J$2107*'Abs3'!J1363,0)</f>
        <v>0</v>
      </c>
      <c r="L1363" s="8">
        <f>Gmden!M1362</f>
        <v>2648929.0872682333</v>
      </c>
      <c r="M1363" s="8">
        <f ca="1">IF(AND(E1363&gt;10000,Gmden!J1362=500,Gmden!K1362=500),MAX(0,OFFSET('Fk Abs3'!$E$7,'Abs3'!C1363,0)*0.95*E1363-L1363),0)</f>
        <v>0</v>
      </c>
      <c r="N1363" s="25">
        <f ca="1">ROUND(Anteile!$B$31/'Abs3'!$M$2107*'Abs3'!M1363,0)</f>
        <v>0</v>
      </c>
      <c r="O1363" s="27"/>
      <c r="P1363" s="25">
        <f t="shared" ca="1" si="109"/>
        <v>0</v>
      </c>
    </row>
    <row r="1364" spans="1:16" x14ac:dyDescent="0.25">
      <c r="A1364" s="9">
        <f>Gmden!A1363</f>
        <v>50326</v>
      </c>
      <c r="B1364" s="9">
        <f t="shared" si="105"/>
        <v>5</v>
      </c>
      <c r="C1364" s="9">
        <f t="shared" si="106"/>
        <v>0</v>
      </c>
      <c r="D1364" s="7" t="str">
        <f>Gmden!D1363</f>
        <v>Oberndorf bei Salzburg</v>
      </c>
      <c r="E1364" s="8">
        <f>Gmden!E1363</f>
        <v>5445</v>
      </c>
      <c r="F1364" s="40">
        <f>Gmden!N1363</f>
        <v>0</v>
      </c>
      <c r="G1364" s="8">
        <f t="shared" si="107"/>
        <v>0</v>
      </c>
      <c r="H1364" s="25">
        <f>ROUND(Anteile!$B$29/'Abs3'!$G$2107*'Abs3'!G1364,0)</f>
        <v>0</v>
      </c>
      <c r="I1364" s="40">
        <f>Gmden!O1363</f>
        <v>0</v>
      </c>
      <c r="J1364" s="8">
        <f t="shared" si="108"/>
        <v>0</v>
      </c>
      <c r="K1364" s="25">
        <f>ROUND(Anteile!$B$30/'Abs3'!$J$2107*'Abs3'!J1364,0)</f>
        <v>0</v>
      </c>
      <c r="L1364" s="8">
        <f>Gmden!M1363</f>
        <v>6449119.3528908119</v>
      </c>
      <c r="M1364" s="8">
        <f ca="1">IF(AND(E1364&gt;10000,Gmden!J1363=500,Gmden!K1363=500),MAX(0,OFFSET('Fk Abs3'!$E$7,'Abs3'!C1364,0)*0.95*E1364-L1364),0)</f>
        <v>0</v>
      </c>
      <c r="N1364" s="25">
        <f ca="1">ROUND(Anteile!$B$31/'Abs3'!$M$2107*'Abs3'!M1364,0)</f>
        <v>0</v>
      </c>
      <c r="O1364" s="27"/>
      <c r="P1364" s="25">
        <f t="shared" ca="1" si="109"/>
        <v>0</v>
      </c>
    </row>
    <row r="1365" spans="1:16" x14ac:dyDescent="0.25">
      <c r="A1365" s="9">
        <f>Gmden!A1364</f>
        <v>50327</v>
      </c>
      <c r="B1365" s="9">
        <f t="shared" si="105"/>
        <v>5</v>
      </c>
      <c r="C1365" s="9">
        <f t="shared" si="106"/>
        <v>0</v>
      </c>
      <c r="D1365" s="7" t="str">
        <f>Gmden!D1364</f>
        <v>Obertrum am See</v>
      </c>
      <c r="E1365" s="8">
        <f>Gmden!E1364</f>
        <v>4651</v>
      </c>
      <c r="F1365" s="40">
        <f>Gmden!N1364</f>
        <v>0</v>
      </c>
      <c r="G1365" s="8">
        <f t="shared" si="107"/>
        <v>0</v>
      </c>
      <c r="H1365" s="25">
        <f>ROUND(Anteile!$B$29/'Abs3'!$G$2107*'Abs3'!G1365,0)</f>
        <v>0</v>
      </c>
      <c r="I1365" s="40">
        <f>Gmden!O1364</f>
        <v>0</v>
      </c>
      <c r="J1365" s="8">
        <f t="shared" si="108"/>
        <v>0</v>
      </c>
      <c r="K1365" s="25">
        <f>ROUND(Anteile!$B$30/'Abs3'!$J$2107*'Abs3'!J1365,0)</f>
        <v>0</v>
      </c>
      <c r="L1365" s="8">
        <f>Gmden!M1364</f>
        <v>5615648.9984715935</v>
      </c>
      <c r="M1365" s="8">
        <f ca="1">IF(AND(E1365&gt;10000,Gmden!J1364=500,Gmden!K1364=500),MAX(0,OFFSET('Fk Abs3'!$E$7,'Abs3'!C1365,0)*0.95*E1365-L1365),0)</f>
        <v>0</v>
      </c>
      <c r="N1365" s="25">
        <f ca="1">ROUND(Anteile!$B$31/'Abs3'!$M$2107*'Abs3'!M1365,0)</f>
        <v>0</v>
      </c>
      <c r="O1365" s="27"/>
      <c r="P1365" s="25">
        <f t="shared" ca="1" si="109"/>
        <v>0</v>
      </c>
    </row>
    <row r="1366" spans="1:16" x14ac:dyDescent="0.25">
      <c r="A1366" s="9">
        <f>Gmden!A1365</f>
        <v>50328</v>
      </c>
      <c r="B1366" s="9">
        <f t="shared" si="105"/>
        <v>5</v>
      </c>
      <c r="C1366" s="9">
        <f t="shared" si="106"/>
        <v>0</v>
      </c>
      <c r="D1366" s="7" t="str">
        <f>Gmden!D1365</f>
        <v>Plainfeld</v>
      </c>
      <c r="E1366" s="8">
        <f>Gmden!E1365</f>
        <v>1257</v>
      </c>
      <c r="F1366" s="40">
        <f>Gmden!N1365</f>
        <v>0</v>
      </c>
      <c r="G1366" s="8">
        <f t="shared" si="107"/>
        <v>0</v>
      </c>
      <c r="H1366" s="25">
        <f>ROUND(Anteile!$B$29/'Abs3'!$G$2107*'Abs3'!G1366,0)</f>
        <v>0</v>
      </c>
      <c r="I1366" s="40">
        <f>Gmden!O1365</f>
        <v>0</v>
      </c>
      <c r="J1366" s="8">
        <f t="shared" si="108"/>
        <v>0</v>
      </c>
      <c r="K1366" s="25">
        <f>ROUND(Anteile!$B$30/'Abs3'!$J$2107*'Abs3'!J1366,0)</f>
        <v>0</v>
      </c>
      <c r="L1366" s="8">
        <f>Gmden!M1365</f>
        <v>1359595.7264780323</v>
      </c>
      <c r="M1366" s="8">
        <f ca="1">IF(AND(E1366&gt;10000,Gmden!J1365=500,Gmden!K1365=500),MAX(0,OFFSET('Fk Abs3'!$E$7,'Abs3'!C1366,0)*0.95*E1366-L1366),0)</f>
        <v>0</v>
      </c>
      <c r="N1366" s="25">
        <f ca="1">ROUND(Anteile!$B$31/'Abs3'!$M$2107*'Abs3'!M1366,0)</f>
        <v>0</v>
      </c>
      <c r="O1366" s="27"/>
      <c r="P1366" s="25">
        <f t="shared" ca="1" si="109"/>
        <v>0</v>
      </c>
    </row>
    <row r="1367" spans="1:16" x14ac:dyDescent="0.25">
      <c r="A1367" s="9">
        <f>Gmden!A1366</f>
        <v>50329</v>
      </c>
      <c r="B1367" s="9">
        <f t="shared" si="105"/>
        <v>5</v>
      </c>
      <c r="C1367" s="9">
        <f t="shared" si="106"/>
        <v>0</v>
      </c>
      <c r="D1367" s="7" t="str">
        <f>Gmden!D1366</f>
        <v>Sankt Georgen bei Salzburg</v>
      </c>
      <c r="E1367" s="8">
        <f>Gmden!E1366</f>
        <v>2867</v>
      </c>
      <c r="F1367" s="40">
        <f>Gmden!N1366</f>
        <v>0</v>
      </c>
      <c r="G1367" s="8">
        <f t="shared" si="107"/>
        <v>0</v>
      </c>
      <c r="H1367" s="25">
        <f>ROUND(Anteile!$B$29/'Abs3'!$G$2107*'Abs3'!G1367,0)</f>
        <v>0</v>
      </c>
      <c r="I1367" s="40">
        <f>Gmden!O1366</f>
        <v>0</v>
      </c>
      <c r="J1367" s="8">
        <f t="shared" si="108"/>
        <v>0</v>
      </c>
      <c r="K1367" s="25">
        <f>ROUND(Anteile!$B$30/'Abs3'!$J$2107*'Abs3'!J1367,0)</f>
        <v>0</v>
      </c>
      <c r="L1367" s="8">
        <f>Gmden!M1366</f>
        <v>3216380.9746200158</v>
      </c>
      <c r="M1367" s="8">
        <f ca="1">IF(AND(E1367&gt;10000,Gmden!J1366=500,Gmden!K1366=500),MAX(0,OFFSET('Fk Abs3'!$E$7,'Abs3'!C1367,0)*0.95*E1367-L1367),0)</f>
        <v>0</v>
      </c>
      <c r="N1367" s="25">
        <f ca="1">ROUND(Anteile!$B$31/'Abs3'!$M$2107*'Abs3'!M1367,0)</f>
        <v>0</v>
      </c>
      <c r="O1367" s="27"/>
      <c r="P1367" s="25">
        <f t="shared" ca="1" si="109"/>
        <v>0</v>
      </c>
    </row>
    <row r="1368" spans="1:16" x14ac:dyDescent="0.25">
      <c r="A1368" s="9">
        <f>Gmden!A1367</f>
        <v>50330</v>
      </c>
      <c r="B1368" s="9">
        <f t="shared" si="105"/>
        <v>5</v>
      </c>
      <c r="C1368" s="9">
        <f t="shared" si="106"/>
        <v>0</v>
      </c>
      <c r="D1368" s="7" t="str">
        <f>Gmden!D1367</f>
        <v>Sankt Gilgen</v>
      </c>
      <c r="E1368" s="8">
        <f>Gmden!E1367</f>
        <v>3832</v>
      </c>
      <c r="F1368" s="40">
        <f>Gmden!N1367</f>
        <v>0</v>
      </c>
      <c r="G1368" s="8">
        <f t="shared" si="107"/>
        <v>0</v>
      </c>
      <c r="H1368" s="25">
        <f>ROUND(Anteile!$B$29/'Abs3'!$G$2107*'Abs3'!G1368,0)</f>
        <v>0</v>
      </c>
      <c r="I1368" s="40">
        <f>Gmden!O1367</f>
        <v>0</v>
      </c>
      <c r="J1368" s="8">
        <f t="shared" si="108"/>
        <v>0</v>
      </c>
      <c r="K1368" s="25">
        <f>ROUND(Anteile!$B$30/'Abs3'!$J$2107*'Abs3'!J1368,0)</f>
        <v>0</v>
      </c>
      <c r="L1368" s="8">
        <f>Gmden!M1367</f>
        <v>5325808.1921930881</v>
      </c>
      <c r="M1368" s="8">
        <f ca="1">IF(AND(E1368&gt;10000,Gmden!J1367=500,Gmden!K1367=500),MAX(0,OFFSET('Fk Abs3'!$E$7,'Abs3'!C1368,0)*0.95*E1368-L1368),0)</f>
        <v>0</v>
      </c>
      <c r="N1368" s="25">
        <f ca="1">ROUND(Anteile!$B$31/'Abs3'!$M$2107*'Abs3'!M1368,0)</f>
        <v>0</v>
      </c>
      <c r="O1368" s="27"/>
      <c r="P1368" s="25">
        <f t="shared" ca="1" si="109"/>
        <v>0</v>
      </c>
    </row>
    <row r="1369" spans="1:16" x14ac:dyDescent="0.25">
      <c r="A1369" s="9">
        <f>Gmden!A1368</f>
        <v>50331</v>
      </c>
      <c r="B1369" s="9">
        <f t="shared" si="105"/>
        <v>5</v>
      </c>
      <c r="C1369" s="9">
        <f t="shared" si="106"/>
        <v>0</v>
      </c>
      <c r="D1369" s="7" t="str">
        <f>Gmden!D1368</f>
        <v>Schleedorf</v>
      </c>
      <c r="E1369" s="8">
        <f>Gmden!E1368</f>
        <v>1057</v>
      </c>
      <c r="F1369" s="40">
        <f>Gmden!N1368</f>
        <v>0</v>
      </c>
      <c r="G1369" s="8">
        <f t="shared" si="107"/>
        <v>0</v>
      </c>
      <c r="H1369" s="25">
        <f>ROUND(Anteile!$B$29/'Abs3'!$G$2107*'Abs3'!G1369,0)</f>
        <v>0</v>
      </c>
      <c r="I1369" s="40">
        <f>Gmden!O1368</f>
        <v>0</v>
      </c>
      <c r="J1369" s="8">
        <f t="shared" si="108"/>
        <v>0</v>
      </c>
      <c r="K1369" s="25">
        <f>ROUND(Anteile!$B$30/'Abs3'!$J$2107*'Abs3'!J1369,0)</f>
        <v>0</v>
      </c>
      <c r="L1369" s="8">
        <f>Gmden!M1368</f>
        <v>1071407.4615528861</v>
      </c>
      <c r="M1369" s="8">
        <f ca="1">IF(AND(E1369&gt;10000,Gmden!J1368=500,Gmden!K1368=500),MAX(0,OFFSET('Fk Abs3'!$E$7,'Abs3'!C1369,0)*0.95*E1369-L1369),0)</f>
        <v>0</v>
      </c>
      <c r="N1369" s="25">
        <f ca="1">ROUND(Anteile!$B$31/'Abs3'!$M$2107*'Abs3'!M1369,0)</f>
        <v>0</v>
      </c>
      <c r="O1369" s="27"/>
      <c r="P1369" s="25">
        <f t="shared" ca="1" si="109"/>
        <v>0</v>
      </c>
    </row>
    <row r="1370" spans="1:16" x14ac:dyDescent="0.25">
      <c r="A1370" s="9">
        <f>Gmden!A1369</f>
        <v>50332</v>
      </c>
      <c r="B1370" s="9">
        <f t="shared" si="105"/>
        <v>5</v>
      </c>
      <c r="C1370" s="9">
        <f t="shared" si="106"/>
        <v>0</v>
      </c>
      <c r="D1370" s="7" t="str">
        <f>Gmden!D1369</f>
        <v>Seeham</v>
      </c>
      <c r="E1370" s="8">
        <f>Gmden!E1369</f>
        <v>1793</v>
      </c>
      <c r="F1370" s="40">
        <f>Gmden!N1369</f>
        <v>0</v>
      </c>
      <c r="G1370" s="8">
        <f t="shared" si="107"/>
        <v>0</v>
      </c>
      <c r="H1370" s="25">
        <f>ROUND(Anteile!$B$29/'Abs3'!$G$2107*'Abs3'!G1370,0)</f>
        <v>0</v>
      </c>
      <c r="I1370" s="40">
        <f>Gmden!O1369</f>
        <v>0</v>
      </c>
      <c r="J1370" s="8">
        <f t="shared" si="108"/>
        <v>0</v>
      </c>
      <c r="K1370" s="25">
        <f>ROUND(Anteile!$B$30/'Abs3'!$J$2107*'Abs3'!J1370,0)</f>
        <v>0</v>
      </c>
      <c r="L1370" s="8">
        <f>Gmden!M1369</f>
        <v>1942160.3356181844</v>
      </c>
      <c r="M1370" s="8">
        <f ca="1">IF(AND(E1370&gt;10000,Gmden!J1369=500,Gmden!K1369=500),MAX(0,OFFSET('Fk Abs3'!$E$7,'Abs3'!C1370,0)*0.95*E1370-L1370),0)</f>
        <v>0</v>
      </c>
      <c r="N1370" s="25">
        <f ca="1">ROUND(Anteile!$B$31/'Abs3'!$M$2107*'Abs3'!M1370,0)</f>
        <v>0</v>
      </c>
      <c r="O1370" s="27"/>
      <c r="P1370" s="25">
        <f t="shared" ca="1" si="109"/>
        <v>0</v>
      </c>
    </row>
    <row r="1371" spans="1:16" x14ac:dyDescent="0.25">
      <c r="A1371" s="9">
        <f>Gmden!A1370</f>
        <v>50335</v>
      </c>
      <c r="B1371" s="9">
        <f t="shared" si="105"/>
        <v>5</v>
      </c>
      <c r="C1371" s="9">
        <f t="shared" si="106"/>
        <v>0</v>
      </c>
      <c r="D1371" s="7" t="str">
        <f>Gmden!D1370</f>
        <v>Straßwalchen</v>
      </c>
      <c r="E1371" s="8">
        <f>Gmden!E1370</f>
        <v>7160</v>
      </c>
      <c r="F1371" s="40">
        <f>Gmden!N1370</f>
        <v>0</v>
      </c>
      <c r="G1371" s="8">
        <f t="shared" si="107"/>
        <v>0</v>
      </c>
      <c r="H1371" s="25">
        <f>ROUND(Anteile!$B$29/'Abs3'!$G$2107*'Abs3'!G1371,0)</f>
        <v>0</v>
      </c>
      <c r="I1371" s="40">
        <f>Gmden!O1370</f>
        <v>0</v>
      </c>
      <c r="J1371" s="8">
        <f t="shared" si="108"/>
        <v>0</v>
      </c>
      <c r="K1371" s="25">
        <f>ROUND(Anteile!$B$30/'Abs3'!$J$2107*'Abs3'!J1371,0)</f>
        <v>0</v>
      </c>
      <c r="L1371" s="8">
        <f>Gmden!M1370</f>
        <v>9566023.6636428405</v>
      </c>
      <c r="M1371" s="8">
        <f ca="1">IF(AND(E1371&gt;10000,Gmden!J1370=500,Gmden!K1370=500),MAX(0,OFFSET('Fk Abs3'!$E$7,'Abs3'!C1371,0)*0.95*E1371-L1371),0)</f>
        <v>0</v>
      </c>
      <c r="N1371" s="25">
        <f ca="1">ROUND(Anteile!$B$31/'Abs3'!$M$2107*'Abs3'!M1371,0)</f>
        <v>0</v>
      </c>
      <c r="O1371" s="27"/>
      <c r="P1371" s="25">
        <f t="shared" ca="1" si="109"/>
        <v>0</v>
      </c>
    </row>
    <row r="1372" spans="1:16" x14ac:dyDescent="0.25">
      <c r="A1372" s="9">
        <f>Gmden!A1371</f>
        <v>50336</v>
      </c>
      <c r="B1372" s="9">
        <f t="shared" si="105"/>
        <v>5</v>
      </c>
      <c r="C1372" s="9">
        <f t="shared" si="106"/>
        <v>0</v>
      </c>
      <c r="D1372" s="7" t="str">
        <f>Gmden!D1371</f>
        <v>Strobl</v>
      </c>
      <c r="E1372" s="8">
        <f>Gmden!E1371</f>
        <v>3599</v>
      </c>
      <c r="F1372" s="40">
        <f>Gmden!N1371</f>
        <v>0</v>
      </c>
      <c r="G1372" s="8">
        <f t="shared" si="107"/>
        <v>0</v>
      </c>
      <c r="H1372" s="25">
        <f>ROUND(Anteile!$B$29/'Abs3'!$G$2107*'Abs3'!G1372,0)</f>
        <v>0</v>
      </c>
      <c r="I1372" s="40">
        <f>Gmden!O1371</f>
        <v>0</v>
      </c>
      <c r="J1372" s="8">
        <f t="shared" si="108"/>
        <v>0</v>
      </c>
      <c r="K1372" s="25">
        <f>ROUND(Anteile!$B$30/'Abs3'!$J$2107*'Abs3'!J1372,0)</f>
        <v>0</v>
      </c>
      <c r="L1372" s="8">
        <f>Gmden!M1371</f>
        <v>4460494.2732675672</v>
      </c>
      <c r="M1372" s="8">
        <f ca="1">IF(AND(E1372&gt;10000,Gmden!J1371=500,Gmden!K1371=500),MAX(0,OFFSET('Fk Abs3'!$E$7,'Abs3'!C1372,0)*0.95*E1372-L1372),0)</f>
        <v>0</v>
      </c>
      <c r="N1372" s="25">
        <f ca="1">ROUND(Anteile!$B$31/'Abs3'!$M$2107*'Abs3'!M1372,0)</f>
        <v>0</v>
      </c>
      <c r="O1372" s="27"/>
      <c r="P1372" s="25">
        <f t="shared" ca="1" si="109"/>
        <v>0</v>
      </c>
    </row>
    <row r="1373" spans="1:16" x14ac:dyDescent="0.25">
      <c r="A1373" s="9">
        <f>Gmden!A1372</f>
        <v>50337</v>
      </c>
      <c r="B1373" s="9">
        <f t="shared" si="105"/>
        <v>5</v>
      </c>
      <c r="C1373" s="9">
        <f t="shared" si="106"/>
        <v>0</v>
      </c>
      <c r="D1373" s="7" t="str">
        <f>Gmden!D1372</f>
        <v>Thalgau</v>
      </c>
      <c r="E1373" s="8">
        <f>Gmden!E1372</f>
        <v>5721</v>
      </c>
      <c r="F1373" s="40">
        <f>Gmden!N1372</f>
        <v>0</v>
      </c>
      <c r="G1373" s="8">
        <f t="shared" si="107"/>
        <v>0</v>
      </c>
      <c r="H1373" s="25">
        <f>ROUND(Anteile!$B$29/'Abs3'!$G$2107*'Abs3'!G1373,0)</f>
        <v>0</v>
      </c>
      <c r="I1373" s="40">
        <f>Gmden!O1372</f>
        <v>0</v>
      </c>
      <c r="J1373" s="8">
        <f t="shared" si="108"/>
        <v>0</v>
      </c>
      <c r="K1373" s="25">
        <f>ROUND(Anteile!$B$30/'Abs3'!$J$2107*'Abs3'!J1373,0)</f>
        <v>0</v>
      </c>
      <c r="L1373" s="8">
        <f>Gmden!M1372</f>
        <v>7653128.647308154</v>
      </c>
      <c r="M1373" s="8">
        <f ca="1">IF(AND(E1373&gt;10000,Gmden!J1372=500,Gmden!K1372=500),MAX(0,OFFSET('Fk Abs3'!$E$7,'Abs3'!C1373,0)*0.95*E1373-L1373),0)</f>
        <v>0</v>
      </c>
      <c r="N1373" s="25">
        <f ca="1">ROUND(Anteile!$B$31/'Abs3'!$M$2107*'Abs3'!M1373,0)</f>
        <v>0</v>
      </c>
      <c r="O1373" s="27"/>
      <c r="P1373" s="25">
        <f t="shared" ca="1" si="109"/>
        <v>0</v>
      </c>
    </row>
    <row r="1374" spans="1:16" x14ac:dyDescent="0.25">
      <c r="A1374" s="9">
        <f>Gmden!A1373</f>
        <v>50338</v>
      </c>
      <c r="B1374" s="9">
        <f t="shared" si="105"/>
        <v>5</v>
      </c>
      <c r="C1374" s="9">
        <f t="shared" si="106"/>
        <v>1</v>
      </c>
      <c r="D1374" s="7" t="str">
        <f>Gmden!D1373</f>
        <v>Wals-Siezenheim</v>
      </c>
      <c r="E1374" s="8">
        <f>Gmden!E1373</f>
        <v>12701</v>
      </c>
      <c r="F1374" s="40">
        <f>Gmden!N1373</f>
        <v>0</v>
      </c>
      <c r="G1374" s="8">
        <f t="shared" si="107"/>
        <v>0</v>
      </c>
      <c r="H1374" s="25">
        <f>ROUND(Anteile!$B$29/'Abs3'!$G$2107*'Abs3'!G1374,0)</f>
        <v>0</v>
      </c>
      <c r="I1374" s="40">
        <f>Gmden!O1373</f>
        <v>0</v>
      </c>
      <c r="J1374" s="8">
        <f t="shared" si="108"/>
        <v>0</v>
      </c>
      <c r="K1374" s="25">
        <f>ROUND(Anteile!$B$30/'Abs3'!$J$2107*'Abs3'!J1374,0)</f>
        <v>0</v>
      </c>
      <c r="L1374" s="8">
        <f>Gmden!M1373</f>
        <v>26920958.686105054</v>
      </c>
      <c r="M1374" s="8">
        <f ca="1">IF(AND(E1374&gt;10000,Gmden!J1373=500,Gmden!K1373=500),MAX(0,OFFSET('Fk Abs3'!$E$7,'Abs3'!C1374,0)*0.95*E1374-L1374),0)</f>
        <v>0</v>
      </c>
      <c r="N1374" s="25">
        <f ca="1">ROUND(Anteile!$B$31/'Abs3'!$M$2107*'Abs3'!M1374,0)</f>
        <v>0</v>
      </c>
      <c r="O1374" s="27"/>
      <c r="P1374" s="25">
        <f t="shared" ca="1" si="109"/>
        <v>0</v>
      </c>
    </row>
    <row r="1375" spans="1:16" x14ac:dyDescent="0.25">
      <c r="A1375" s="9">
        <f>Gmden!A1374</f>
        <v>50339</v>
      </c>
      <c r="B1375" s="9">
        <f t="shared" si="105"/>
        <v>5</v>
      </c>
      <c r="C1375" s="9">
        <f t="shared" si="106"/>
        <v>1</v>
      </c>
      <c r="D1375" s="7" t="str">
        <f>Gmden!D1374</f>
        <v>Seekirchen am Wallersee</v>
      </c>
      <c r="E1375" s="8">
        <f>Gmden!E1374</f>
        <v>10275</v>
      </c>
      <c r="F1375" s="40">
        <f>Gmden!N1374</f>
        <v>0</v>
      </c>
      <c r="G1375" s="8">
        <f t="shared" si="107"/>
        <v>0</v>
      </c>
      <c r="H1375" s="25">
        <f>ROUND(Anteile!$B$29/'Abs3'!$G$2107*'Abs3'!G1375,0)</f>
        <v>0</v>
      </c>
      <c r="I1375" s="40">
        <f>Gmden!O1374</f>
        <v>0</v>
      </c>
      <c r="J1375" s="8">
        <f t="shared" si="108"/>
        <v>0</v>
      </c>
      <c r="K1375" s="25">
        <f>ROUND(Anteile!$B$30/'Abs3'!$J$2107*'Abs3'!J1375,0)</f>
        <v>0</v>
      </c>
      <c r="L1375" s="8">
        <f>Gmden!M1374</f>
        <v>14061250.962087894</v>
      </c>
      <c r="M1375" s="8">
        <f ca="1">IF(AND(E1375&gt;10000,Gmden!J1374=500,Gmden!K1374=500),MAX(0,OFFSET('Fk Abs3'!$E$7,'Abs3'!C1375,0)*0.95*E1375-L1375),0)</f>
        <v>0</v>
      </c>
      <c r="N1375" s="25">
        <f ca="1">ROUND(Anteile!$B$31/'Abs3'!$M$2107*'Abs3'!M1375,0)</f>
        <v>0</v>
      </c>
      <c r="O1375" s="27"/>
      <c r="P1375" s="25">
        <f t="shared" ca="1" si="109"/>
        <v>0</v>
      </c>
    </row>
    <row r="1376" spans="1:16" x14ac:dyDescent="0.25">
      <c r="A1376" s="9">
        <f>Gmden!A1375</f>
        <v>50401</v>
      </c>
      <c r="B1376" s="9">
        <f t="shared" si="105"/>
        <v>5</v>
      </c>
      <c r="C1376" s="9">
        <f t="shared" si="106"/>
        <v>0</v>
      </c>
      <c r="D1376" s="7" t="str">
        <f>Gmden!D1375</f>
        <v>Altenmarkt im Pongau</v>
      </c>
      <c r="E1376" s="8">
        <f>Gmden!E1375</f>
        <v>3889</v>
      </c>
      <c r="F1376" s="40">
        <f>Gmden!N1375</f>
        <v>0</v>
      </c>
      <c r="G1376" s="8">
        <f t="shared" si="107"/>
        <v>0</v>
      </c>
      <c r="H1376" s="25">
        <f>ROUND(Anteile!$B$29/'Abs3'!$G$2107*'Abs3'!G1376,0)</f>
        <v>0</v>
      </c>
      <c r="I1376" s="40">
        <f>Gmden!O1375</f>
        <v>0</v>
      </c>
      <c r="J1376" s="8">
        <f t="shared" si="108"/>
        <v>0</v>
      </c>
      <c r="K1376" s="25">
        <f>ROUND(Anteile!$B$30/'Abs3'!$J$2107*'Abs3'!J1376,0)</f>
        <v>0</v>
      </c>
      <c r="L1376" s="8">
        <f>Gmden!M1375</f>
        <v>6532705.4146682508</v>
      </c>
      <c r="M1376" s="8">
        <f ca="1">IF(AND(E1376&gt;10000,Gmden!J1375=500,Gmden!K1375=500),MAX(0,OFFSET('Fk Abs3'!$E$7,'Abs3'!C1376,0)*0.95*E1376-L1376),0)</f>
        <v>0</v>
      </c>
      <c r="N1376" s="25">
        <f ca="1">ROUND(Anteile!$B$31/'Abs3'!$M$2107*'Abs3'!M1376,0)</f>
        <v>0</v>
      </c>
      <c r="O1376" s="27"/>
      <c r="P1376" s="25">
        <f t="shared" ca="1" si="109"/>
        <v>0</v>
      </c>
    </row>
    <row r="1377" spans="1:16" x14ac:dyDescent="0.25">
      <c r="A1377" s="9">
        <f>Gmden!A1376</f>
        <v>50402</v>
      </c>
      <c r="B1377" s="9">
        <f t="shared" si="105"/>
        <v>5</v>
      </c>
      <c r="C1377" s="9">
        <f t="shared" si="106"/>
        <v>0</v>
      </c>
      <c r="D1377" s="7" t="str">
        <f>Gmden!D1376</f>
        <v>Bad Hofgastein</v>
      </c>
      <c r="E1377" s="8">
        <f>Gmden!E1376</f>
        <v>6782</v>
      </c>
      <c r="F1377" s="40">
        <f>Gmden!N1376</f>
        <v>0</v>
      </c>
      <c r="G1377" s="8">
        <f t="shared" si="107"/>
        <v>0</v>
      </c>
      <c r="H1377" s="25">
        <f>ROUND(Anteile!$B$29/'Abs3'!$G$2107*'Abs3'!G1377,0)</f>
        <v>0</v>
      </c>
      <c r="I1377" s="40">
        <f>Gmden!O1376</f>
        <v>0</v>
      </c>
      <c r="J1377" s="8">
        <f t="shared" si="108"/>
        <v>0</v>
      </c>
      <c r="K1377" s="25">
        <f>ROUND(Anteile!$B$30/'Abs3'!$J$2107*'Abs3'!J1377,0)</f>
        <v>0</v>
      </c>
      <c r="L1377" s="8">
        <f>Gmden!M1376</f>
        <v>9469405.6642070487</v>
      </c>
      <c r="M1377" s="8">
        <f ca="1">IF(AND(E1377&gt;10000,Gmden!J1376=500,Gmden!K1376=500),MAX(0,OFFSET('Fk Abs3'!$E$7,'Abs3'!C1377,0)*0.95*E1377-L1377),0)</f>
        <v>0</v>
      </c>
      <c r="N1377" s="25">
        <f ca="1">ROUND(Anteile!$B$31/'Abs3'!$M$2107*'Abs3'!M1377,0)</f>
        <v>0</v>
      </c>
      <c r="O1377" s="27"/>
      <c r="P1377" s="25">
        <f t="shared" ca="1" si="109"/>
        <v>0</v>
      </c>
    </row>
    <row r="1378" spans="1:16" x14ac:dyDescent="0.25">
      <c r="A1378" s="9">
        <f>Gmden!A1377</f>
        <v>50403</v>
      </c>
      <c r="B1378" s="9">
        <f t="shared" si="105"/>
        <v>5</v>
      </c>
      <c r="C1378" s="9">
        <f t="shared" si="106"/>
        <v>0</v>
      </c>
      <c r="D1378" s="7" t="str">
        <f>Gmden!D1377</f>
        <v>Bad Gastein</v>
      </c>
      <c r="E1378" s="8">
        <f>Gmden!E1377</f>
        <v>4206</v>
      </c>
      <c r="F1378" s="40">
        <f>Gmden!N1377</f>
        <v>0</v>
      </c>
      <c r="G1378" s="8">
        <f t="shared" si="107"/>
        <v>0</v>
      </c>
      <c r="H1378" s="25">
        <f>ROUND(Anteile!$B$29/'Abs3'!$G$2107*'Abs3'!G1378,0)</f>
        <v>0</v>
      </c>
      <c r="I1378" s="40">
        <f>Gmden!O1377</f>
        <v>0</v>
      </c>
      <c r="J1378" s="8">
        <f t="shared" si="108"/>
        <v>0</v>
      </c>
      <c r="K1378" s="25">
        <f>ROUND(Anteile!$B$30/'Abs3'!$J$2107*'Abs3'!J1378,0)</f>
        <v>0</v>
      </c>
      <c r="L1378" s="8">
        <f>Gmden!M1377</f>
        <v>6563891.4054356571</v>
      </c>
      <c r="M1378" s="8">
        <f ca="1">IF(AND(E1378&gt;10000,Gmden!J1377=500,Gmden!K1377=500),MAX(0,OFFSET('Fk Abs3'!$E$7,'Abs3'!C1378,0)*0.95*E1378-L1378),0)</f>
        <v>0</v>
      </c>
      <c r="N1378" s="25">
        <f ca="1">ROUND(Anteile!$B$31/'Abs3'!$M$2107*'Abs3'!M1378,0)</f>
        <v>0</v>
      </c>
      <c r="O1378" s="27"/>
      <c r="P1378" s="25">
        <f t="shared" ca="1" si="109"/>
        <v>0</v>
      </c>
    </row>
    <row r="1379" spans="1:16" x14ac:dyDescent="0.25">
      <c r="A1379" s="9">
        <f>Gmden!A1378</f>
        <v>50404</v>
      </c>
      <c r="B1379" s="9">
        <f t="shared" si="105"/>
        <v>5</v>
      </c>
      <c r="C1379" s="9">
        <f t="shared" si="106"/>
        <v>1</v>
      </c>
      <c r="D1379" s="7" t="str">
        <f>Gmden!D1378</f>
        <v>Bischofshofen</v>
      </c>
      <c r="E1379" s="8">
        <f>Gmden!E1378</f>
        <v>10320</v>
      </c>
      <c r="F1379" s="40">
        <f>Gmden!N1378</f>
        <v>0</v>
      </c>
      <c r="G1379" s="8">
        <f t="shared" si="107"/>
        <v>0</v>
      </c>
      <c r="H1379" s="25">
        <f>ROUND(Anteile!$B$29/'Abs3'!$G$2107*'Abs3'!G1379,0)</f>
        <v>0</v>
      </c>
      <c r="I1379" s="40">
        <f>Gmden!O1378</f>
        <v>0</v>
      </c>
      <c r="J1379" s="8">
        <f t="shared" si="108"/>
        <v>0</v>
      </c>
      <c r="K1379" s="25">
        <f>ROUND(Anteile!$B$30/'Abs3'!$J$2107*'Abs3'!J1379,0)</f>
        <v>0</v>
      </c>
      <c r="L1379" s="8">
        <f>Gmden!M1378</f>
        <v>14613491.335787479</v>
      </c>
      <c r="M1379" s="8">
        <f ca="1">IF(AND(E1379&gt;10000,Gmden!J1378=500,Gmden!K1378=500),MAX(0,OFFSET('Fk Abs3'!$E$7,'Abs3'!C1379,0)*0.95*E1379-L1379),0)</f>
        <v>0</v>
      </c>
      <c r="N1379" s="25">
        <f ca="1">ROUND(Anteile!$B$31/'Abs3'!$M$2107*'Abs3'!M1379,0)</f>
        <v>0</v>
      </c>
      <c r="O1379" s="27"/>
      <c r="P1379" s="25">
        <f t="shared" ca="1" si="109"/>
        <v>0</v>
      </c>
    </row>
    <row r="1380" spans="1:16" x14ac:dyDescent="0.25">
      <c r="A1380" s="9">
        <f>Gmden!A1379</f>
        <v>50405</v>
      </c>
      <c r="B1380" s="9">
        <f t="shared" si="105"/>
        <v>5</v>
      </c>
      <c r="C1380" s="9">
        <f t="shared" si="106"/>
        <v>0</v>
      </c>
      <c r="D1380" s="7" t="str">
        <f>Gmden!D1379</f>
        <v>Dorfgastein</v>
      </c>
      <c r="E1380" s="8">
        <f>Gmden!E1379</f>
        <v>1644</v>
      </c>
      <c r="F1380" s="40">
        <f>Gmden!N1379</f>
        <v>0</v>
      </c>
      <c r="G1380" s="8">
        <f t="shared" si="107"/>
        <v>0</v>
      </c>
      <c r="H1380" s="25">
        <f>ROUND(Anteile!$B$29/'Abs3'!$G$2107*'Abs3'!G1380,0)</f>
        <v>0</v>
      </c>
      <c r="I1380" s="40">
        <f>Gmden!O1379</f>
        <v>0</v>
      </c>
      <c r="J1380" s="8">
        <f t="shared" si="108"/>
        <v>0</v>
      </c>
      <c r="K1380" s="25">
        <f>ROUND(Anteile!$B$30/'Abs3'!$J$2107*'Abs3'!J1380,0)</f>
        <v>0</v>
      </c>
      <c r="L1380" s="8">
        <f>Gmden!M1379</f>
        <v>2002803.0763402202</v>
      </c>
      <c r="M1380" s="8">
        <f ca="1">IF(AND(E1380&gt;10000,Gmden!J1379=500,Gmden!K1379=500),MAX(0,OFFSET('Fk Abs3'!$E$7,'Abs3'!C1380,0)*0.95*E1380-L1380),0)</f>
        <v>0</v>
      </c>
      <c r="N1380" s="25">
        <f ca="1">ROUND(Anteile!$B$31/'Abs3'!$M$2107*'Abs3'!M1380,0)</f>
        <v>0</v>
      </c>
      <c r="O1380" s="27"/>
      <c r="P1380" s="25">
        <f t="shared" ca="1" si="109"/>
        <v>0</v>
      </c>
    </row>
    <row r="1381" spans="1:16" x14ac:dyDescent="0.25">
      <c r="A1381" s="9">
        <f>Gmden!A1380</f>
        <v>50406</v>
      </c>
      <c r="B1381" s="9">
        <f t="shared" si="105"/>
        <v>5</v>
      </c>
      <c r="C1381" s="9">
        <f t="shared" si="106"/>
        <v>0</v>
      </c>
      <c r="D1381" s="7" t="str">
        <f>Gmden!D1380</f>
        <v>Eben im Pongau</v>
      </c>
      <c r="E1381" s="8">
        <f>Gmden!E1380</f>
        <v>2280</v>
      </c>
      <c r="F1381" s="40">
        <f>Gmden!N1380</f>
        <v>0</v>
      </c>
      <c r="G1381" s="8">
        <f t="shared" si="107"/>
        <v>0</v>
      </c>
      <c r="H1381" s="25">
        <f>ROUND(Anteile!$B$29/'Abs3'!$G$2107*'Abs3'!G1381,0)</f>
        <v>0</v>
      </c>
      <c r="I1381" s="40">
        <f>Gmden!O1380</f>
        <v>0</v>
      </c>
      <c r="J1381" s="8">
        <f t="shared" si="108"/>
        <v>0</v>
      </c>
      <c r="K1381" s="25">
        <f>ROUND(Anteile!$B$30/'Abs3'!$J$2107*'Abs3'!J1381,0)</f>
        <v>0</v>
      </c>
      <c r="L1381" s="8">
        <f>Gmden!M1380</f>
        <v>2878992.0417574141</v>
      </c>
      <c r="M1381" s="8">
        <f ca="1">IF(AND(E1381&gt;10000,Gmden!J1380=500,Gmden!K1380=500),MAX(0,OFFSET('Fk Abs3'!$E$7,'Abs3'!C1381,0)*0.95*E1381-L1381),0)</f>
        <v>0</v>
      </c>
      <c r="N1381" s="25">
        <f ca="1">ROUND(Anteile!$B$31/'Abs3'!$M$2107*'Abs3'!M1381,0)</f>
        <v>0</v>
      </c>
      <c r="O1381" s="27"/>
      <c r="P1381" s="25">
        <f t="shared" ca="1" si="109"/>
        <v>0</v>
      </c>
    </row>
    <row r="1382" spans="1:16" x14ac:dyDescent="0.25">
      <c r="A1382" s="9">
        <f>Gmden!A1381</f>
        <v>50407</v>
      </c>
      <c r="B1382" s="9">
        <f t="shared" si="105"/>
        <v>5</v>
      </c>
      <c r="C1382" s="9">
        <f t="shared" si="106"/>
        <v>0</v>
      </c>
      <c r="D1382" s="7" t="str">
        <f>Gmden!D1381</f>
        <v>Filzmoos</v>
      </c>
      <c r="E1382" s="8">
        <f>Gmden!E1381</f>
        <v>1466</v>
      </c>
      <c r="F1382" s="40">
        <f>Gmden!N1381</f>
        <v>0</v>
      </c>
      <c r="G1382" s="8">
        <f t="shared" si="107"/>
        <v>0</v>
      </c>
      <c r="H1382" s="25">
        <f>ROUND(Anteile!$B$29/'Abs3'!$G$2107*'Abs3'!G1382,0)</f>
        <v>0</v>
      </c>
      <c r="I1382" s="40">
        <f>Gmden!O1381</f>
        <v>0</v>
      </c>
      <c r="J1382" s="8">
        <f t="shared" si="108"/>
        <v>0</v>
      </c>
      <c r="K1382" s="25">
        <f>ROUND(Anteile!$B$30/'Abs3'!$J$2107*'Abs3'!J1382,0)</f>
        <v>0</v>
      </c>
      <c r="L1382" s="8">
        <f>Gmden!M1381</f>
        <v>2221979.4648233186</v>
      </c>
      <c r="M1382" s="8">
        <f ca="1">IF(AND(E1382&gt;10000,Gmden!J1381=500,Gmden!K1381=500),MAX(0,OFFSET('Fk Abs3'!$E$7,'Abs3'!C1382,0)*0.95*E1382-L1382),0)</f>
        <v>0</v>
      </c>
      <c r="N1382" s="25">
        <f ca="1">ROUND(Anteile!$B$31/'Abs3'!$M$2107*'Abs3'!M1382,0)</f>
        <v>0</v>
      </c>
      <c r="O1382" s="27"/>
      <c r="P1382" s="25">
        <f t="shared" ca="1" si="109"/>
        <v>0</v>
      </c>
    </row>
    <row r="1383" spans="1:16" x14ac:dyDescent="0.25">
      <c r="A1383" s="9">
        <f>Gmden!A1382</f>
        <v>50408</v>
      </c>
      <c r="B1383" s="9">
        <f t="shared" si="105"/>
        <v>5</v>
      </c>
      <c r="C1383" s="9">
        <f t="shared" si="106"/>
        <v>0</v>
      </c>
      <c r="D1383" s="7" t="str">
        <f>Gmden!D1382</f>
        <v>Flachau</v>
      </c>
      <c r="E1383" s="8">
        <f>Gmden!E1382</f>
        <v>2722</v>
      </c>
      <c r="F1383" s="40">
        <f>Gmden!N1382</f>
        <v>0</v>
      </c>
      <c r="G1383" s="8">
        <f t="shared" si="107"/>
        <v>0</v>
      </c>
      <c r="H1383" s="25">
        <f>ROUND(Anteile!$B$29/'Abs3'!$G$2107*'Abs3'!G1383,0)</f>
        <v>0</v>
      </c>
      <c r="I1383" s="40">
        <f>Gmden!O1382</f>
        <v>0</v>
      </c>
      <c r="J1383" s="8">
        <f t="shared" si="108"/>
        <v>0</v>
      </c>
      <c r="K1383" s="25">
        <f>ROUND(Anteile!$B$30/'Abs3'!$J$2107*'Abs3'!J1383,0)</f>
        <v>0</v>
      </c>
      <c r="L1383" s="8">
        <f>Gmden!M1382</f>
        <v>4990450.277630832</v>
      </c>
      <c r="M1383" s="8">
        <f ca="1">IF(AND(E1383&gt;10000,Gmden!J1382=500,Gmden!K1382=500),MAX(0,OFFSET('Fk Abs3'!$E$7,'Abs3'!C1383,0)*0.95*E1383-L1383),0)</f>
        <v>0</v>
      </c>
      <c r="N1383" s="25">
        <f ca="1">ROUND(Anteile!$B$31/'Abs3'!$M$2107*'Abs3'!M1383,0)</f>
        <v>0</v>
      </c>
      <c r="O1383" s="27"/>
      <c r="P1383" s="25">
        <f t="shared" ca="1" si="109"/>
        <v>0</v>
      </c>
    </row>
    <row r="1384" spans="1:16" x14ac:dyDescent="0.25">
      <c r="A1384" s="9">
        <f>Gmden!A1383</f>
        <v>50409</v>
      </c>
      <c r="B1384" s="9">
        <f t="shared" si="105"/>
        <v>5</v>
      </c>
      <c r="C1384" s="9">
        <f t="shared" si="106"/>
        <v>0</v>
      </c>
      <c r="D1384" s="7" t="str">
        <f>Gmden!D1383</f>
        <v>Forstau</v>
      </c>
      <c r="E1384" s="8">
        <f>Gmden!E1383</f>
        <v>526</v>
      </c>
      <c r="F1384" s="40">
        <f>Gmden!N1383</f>
        <v>0</v>
      </c>
      <c r="G1384" s="8">
        <f t="shared" si="107"/>
        <v>0</v>
      </c>
      <c r="H1384" s="25">
        <f>ROUND(Anteile!$B$29/'Abs3'!$G$2107*'Abs3'!G1384,0)</f>
        <v>0</v>
      </c>
      <c r="I1384" s="40">
        <f>Gmden!O1383</f>
        <v>0</v>
      </c>
      <c r="J1384" s="8">
        <f t="shared" si="108"/>
        <v>0</v>
      </c>
      <c r="K1384" s="25">
        <f>ROUND(Anteile!$B$30/'Abs3'!$J$2107*'Abs3'!J1384,0)</f>
        <v>0</v>
      </c>
      <c r="L1384" s="8">
        <f>Gmden!M1383</f>
        <v>796198.30019574706</v>
      </c>
      <c r="M1384" s="8">
        <f ca="1">IF(AND(E1384&gt;10000,Gmden!J1383=500,Gmden!K1383=500),MAX(0,OFFSET('Fk Abs3'!$E$7,'Abs3'!C1384,0)*0.95*E1384-L1384),0)</f>
        <v>0</v>
      </c>
      <c r="N1384" s="25">
        <f ca="1">ROUND(Anteile!$B$31/'Abs3'!$M$2107*'Abs3'!M1384,0)</f>
        <v>0</v>
      </c>
      <c r="O1384" s="27"/>
      <c r="P1384" s="25">
        <f t="shared" ca="1" si="109"/>
        <v>0</v>
      </c>
    </row>
    <row r="1385" spans="1:16" x14ac:dyDescent="0.25">
      <c r="A1385" s="9">
        <f>Gmden!A1384</f>
        <v>50410</v>
      </c>
      <c r="B1385" s="9">
        <f t="shared" si="105"/>
        <v>5</v>
      </c>
      <c r="C1385" s="9">
        <f t="shared" si="106"/>
        <v>0</v>
      </c>
      <c r="D1385" s="7" t="str">
        <f>Gmden!D1384</f>
        <v>Goldegg</v>
      </c>
      <c r="E1385" s="8">
        <f>Gmden!E1384</f>
        <v>2478</v>
      </c>
      <c r="F1385" s="40">
        <f>Gmden!N1384</f>
        <v>0</v>
      </c>
      <c r="G1385" s="8">
        <f t="shared" si="107"/>
        <v>0</v>
      </c>
      <c r="H1385" s="25">
        <f>ROUND(Anteile!$B$29/'Abs3'!$G$2107*'Abs3'!G1385,0)</f>
        <v>0</v>
      </c>
      <c r="I1385" s="40">
        <f>Gmden!O1384</f>
        <v>0</v>
      </c>
      <c r="J1385" s="8">
        <f t="shared" si="108"/>
        <v>0</v>
      </c>
      <c r="K1385" s="25">
        <f>ROUND(Anteile!$B$30/'Abs3'!$J$2107*'Abs3'!J1385,0)</f>
        <v>0</v>
      </c>
      <c r="L1385" s="8">
        <f>Gmden!M1384</f>
        <v>2544681.1462094639</v>
      </c>
      <c r="M1385" s="8">
        <f ca="1">IF(AND(E1385&gt;10000,Gmden!J1384=500,Gmden!K1384=500),MAX(0,OFFSET('Fk Abs3'!$E$7,'Abs3'!C1385,0)*0.95*E1385-L1385),0)</f>
        <v>0</v>
      </c>
      <c r="N1385" s="25">
        <f ca="1">ROUND(Anteile!$B$31/'Abs3'!$M$2107*'Abs3'!M1385,0)</f>
        <v>0</v>
      </c>
      <c r="O1385" s="27"/>
      <c r="P1385" s="25">
        <f t="shared" ca="1" si="109"/>
        <v>0</v>
      </c>
    </row>
    <row r="1386" spans="1:16" x14ac:dyDescent="0.25">
      <c r="A1386" s="9">
        <f>Gmden!A1385</f>
        <v>50411</v>
      </c>
      <c r="B1386" s="9">
        <f t="shared" si="105"/>
        <v>5</v>
      </c>
      <c r="C1386" s="9">
        <f t="shared" si="106"/>
        <v>0</v>
      </c>
      <c r="D1386" s="7" t="str">
        <f>Gmden!D1385</f>
        <v>Großarl</v>
      </c>
      <c r="E1386" s="8">
        <f>Gmden!E1385</f>
        <v>3807</v>
      </c>
      <c r="F1386" s="40">
        <f>Gmden!N1385</f>
        <v>0</v>
      </c>
      <c r="G1386" s="8">
        <f t="shared" si="107"/>
        <v>0</v>
      </c>
      <c r="H1386" s="25">
        <f>ROUND(Anteile!$B$29/'Abs3'!$G$2107*'Abs3'!G1386,0)</f>
        <v>0</v>
      </c>
      <c r="I1386" s="40">
        <f>Gmden!O1385</f>
        <v>0</v>
      </c>
      <c r="J1386" s="8">
        <f t="shared" si="108"/>
        <v>0</v>
      </c>
      <c r="K1386" s="25">
        <f>ROUND(Anteile!$B$30/'Abs3'!$J$2107*'Abs3'!J1386,0)</f>
        <v>0</v>
      </c>
      <c r="L1386" s="8">
        <f>Gmden!M1385</f>
        <v>5288647.1626825202</v>
      </c>
      <c r="M1386" s="8">
        <f ca="1">IF(AND(E1386&gt;10000,Gmden!J1385=500,Gmden!K1385=500),MAX(0,OFFSET('Fk Abs3'!$E$7,'Abs3'!C1386,0)*0.95*E1386-L1386),0)</f>
        <v>0</v>
      </c>
      <c r="N1386" s="25">
        <f ca="1">ROUND(Anteile!$B$31/'Abs3'!$M$2107*'Abs3'!M1386,0)</f>
        <v>0</v>
      </c>
      <c r="O1386" s="27"/>
      <c r="P1386" s="25">
        <f t="shared" ca="1" si="109"/>
        <v>0</v>
      </c>
    </row>
    <row r="1387" spans="1:16" x14ac:dyDescent="0.25">
      <c r="A1387" s="9">
        <f>Gmden!A1386</f>
        <v>50412</v>
      </c>
      <c r="B1387" s="9">
        <f t="shared" si="105"/>
        <v>5</v>
      </c>
      <c r="C1387" s="9">
        <f t="shared" si="106"/>
        <v>0</v>
      </c>
      <c r="D1387" s="7" t="str">
        <f>Gmden!D1386</f>
        <v>Hüttau</v>
      </c>
      <c r="E1387" s="8">
        <f>Gmden!E1386</f>
        <v>1513</v>
      </c>
      <c r="F1387" s="40">
        <f>Gmden!N1386</f>
        <v>0</v>
      </c>
      <c r="G1387" s="8">
        <f t="shared" si="107"/>
        <v>0</v>
      </c>
      <c r="H1387" s="25">
        <f>ROUND(Anteile!$B$29/'Abs3'!$G$2107*'Abs3'!G1387,0)</f>
        <v>0</v>
      </c>
      <c r="I1387" s="40">
        <f>Gmden!O1386</f>
        <v>0</v>
      </c>
      <c r="J1387" s="8">
        <f t="shared" si="108"/>
        <v>0</v>
      </c>
      <c r="K1387" s="25">
        <f>ROUND(Anteile!$B$30/'Abs3'!$J$2107*'Abs3'!J1387,0)</f>
        <v>0</v>
      </c>
      <c r="L1387" s="8">
        <f>Gmden!M1386</f>
        <v>1617835.3843817783</v>
      </c>
      <c r="M1387" s="8">
        <f ca="1">IF(AND(E1387&gt;10000,Gmden!J1386=500,Gmden!K1386=500),MAX(0,OFFSET('Fk Abs3'!$E$7,'Abs3'!C1387,0)*0.95*E1387-L1387),0)</f>
        <v>0</v>
      </c>
      <c r="N1387" s="25">
        <f ca="1">ROUND(Anteile!$B$31/'Abs3'!$M$2107*'Abs3'!M1387,0)</f>
        <v>0</v>
      </c>
      <c r="O1387" s="27"/>
      <c r="P1387" s="25">
        <f t="shared" ca="1" si="109"/>
        <v>0</v>
      </c>
    </row>
    <row r="1388" spans="1:16" x14ac:dyDescent="0.25">
      <c r="A1388" s="9">
        <f>Gmden!A1387</f>
        <v>50413</v>
      </c>
      <c r="B1388" s="9">
        <f t="shared" si="105"/>
        <v>5</v>
      </c>
      <c r="C1388" s="9">
        <f t="shared" si="106"/>
        <v>0</v>
      </c>
      <c r="D1388" s="7" t="str">
        <f>Gmden!D1387</f>
        <v>Hüttschlag</v>
      </c>
      <c r="E1388" s="8">
        <f>Gmden!E1387</f>
        <v>891</v>
      </c>
      <c r="F1388" s="40">
        <f>Gmden!N1387</f>
        <v>0</v>
      </c>
      <c r="G1388" s="8">
        <f t="shared" si="107"/>
        <v>0</v>
      </c>
      <c r="H1388" s="25">
        <f>ROUND(Anteile!$B$29/'Abs3'!$G$2107*'Abs3'!G1388,0)</f>
        <v>0</v>
      </c>
      <c r="I1388" s="40">
        <f>Gmden!O1387</f>
        <v>0</v>
      </c>
      <c r="J1388" s="8">
        <f t="shared" si="108"/>
        <v>0</v>
      </c>
      <c r="K1388" s="25">
        <f>ROUND(Anteile!$B$30/'Abs3'!$J$2107*'Abs3'!J1388,0)</f>
        <v>0</v>
      </c>
      <c r="L1388" s="8">
        <f>Gmden!M1387</f>
        <v>953207.06487332238</v>
      </c>
      <c r="M1388" s="8">
        <f ca="1">IF(AND(E1388&gt;10000,Gmden!J1387=500,Gmden!K1387=500),MAX(0,OFFSET('Fk Abs3'!$E$7,'Abs3'!C1388,0)*0.95*E1388-L1388),0)</f>
        <v>0</v>
      </c>
      <c r="N1388" s="25">
        <f ca="1">ROUND(Anteile!$B$31/'Abs3'!$M$2107*'Abs3'!M1388,0)</f>
        <v>0</v>
      </c>
      <c r="O1388" s="27"/>
      <c r="P1388" s="25">
        <f t="shared" ca="1" si="109"/>
        <v>0</v>
      </c>
    </row>
    <row r="1389" spans="1:16" x14ac:dyDescent="0.25">
      <c r="A1389" s="9">
        <f>Gmden!A1388</f>
        <v>50414</v>
      </c>
      <c r="B1389" s="9">
        <f t="shared" si="105"/>
        <v>5</v>
      </c>
      <c r="C1389" s="9">
        <f t="shared" si="106"/>
        <v>0</v>
      </c>
      <c r="D1389" s="7" t="str">
        <f>Gmden!D1388</f>
        <v>Kleinarl</v>
      </c>
      <c r="E1389" s="8">
        <f>Gmden!E1388</f>
        <v>769</v>
      </c>
      <c r="F1389" s="40">
        <f>Gmden!N1388</f>
        <v>0</v>
      </c>
      <c r="G1389" s="8">
        <f t="shared" si="107"/>
        <v>0</v>
      </c>
      <c r="H1389" s="25">
        <f>ROUND(Anteile!$B$29/'Abs3'!$G$2107*'Abs3'!G1389,0)</f>
        <v>0</v>
      </c>
      <c r="I1389" s="40">
        <f>Gmden!O1388</f>
        <v>0</v>
      </c>
      <c r="J1389" s="8">
        <f t="shared" si="108"/>
        <v>0</v>
      </c>
      <c r="K1389" s="25">
        <f>ROUND(Anteile!$B$30/'Abs3'!$J$2107*'Abs3'!J1389,0)</f>
        <v>0</v>
      </c>
      <c r="L1389" s="8">
        <f>Gmden!M1388</f>
        <v>1172601.6856548074</v>
      </c>
      <c r="M1389" s="8">
        <f ca="1">IF(AND(E1389&gt;10000,Gmden!J1388=500,Gmden!K1388=500),MAX(0,OFFSET('Fk Abs3'!$E$7,'Abs3'!C1389,0)*0.95*E1389-L1389),0)</f>
        <v>0</v>
      </c>
      <c r="N1389" s="25">
        <f ca="1">ROUND(Anteile!$B$31/'Abs3'!$M$2107*'Abs3'!M1389,0)</f>
        <v>0</v>
      </c>
      <c r="O1389" s="27"/>
      <c r="P1389" s="25">
        <f t="shared" ca="1" si="109"/>
        <v>0</v>
      </c>
    </row>
    <row r="1390" spans="1:16" x14ac:dyDescent="0.25">
      <c r="A1390" s="9">
        <f>Gmden!A1389</f>
        <v>50415</v>
      </c>
      <c r="B1390" s="9">
        <f t="shared" si="105"/>
        <v>5</v>
      </c>
      <c r="C1390" s="9">
        <f t="shared" si="106"/>
        <v>0</v>
      </c>
      <c r="D1390" s="7" t="str">
        <f>Gmden!D1389</f>
        <v>Mühlbach am Hochkönig</v>
      </c>
      <c r="E1390" s="8">
        <f>Gmden!E1389</f>
        <v>1498</v>
      </c>
      <c r="F1390" s="40">
        <f>Gmden!N1389</f>
        <v>0</v>
      </c>
      <c r="G1390" s="8">
        <f t="shared" si="107"/>
        <v>0</v>
      </c>
      <c r="H1390" s="25">
        <f>ROUND(Anteile!$B$29/'Abs3'!$G$2107*'Abs3'!G1390,0)</f>
        <v>0</v>
      </c>
      <c r="I1390" s="40">
        <f>Gmden!O1389</f>
        <v>0</v>
      </c>
      <c r="J1390" s="8">
        <f t="shared" si="108"/>
        <v>0</v>
      </c>
      <c r="K1390" s="25">
        <f>ROUND(Anteile!$B$30/'Abs3'!$J$2107*'Abs3'!J1390,0)</f>
        <v>0</v>
      </c>
      <c r="L1390" s="8">
        <f>Gmden!M1389</f>
        <v>1966788.664688576</v>
      </c>
      <c r="M1390" s="8">
        <f ca="1">IF(AND(E1390&gt;10000,Gmden!J1389=500,Gmden!K1389=500),MAX(0,OFFSET('Fk Abs3'!$E$7,'Abs3'!C1390,0)*0.95*E1390-L1390),0)</f>
        <v>0</v>
      </c>
      <c r="N1390" s="25">
        <f ca="1">ROUND(Anteile!$B$31/'Abs3'!$M$2107*'Abs3'!M1390,0)</f>
        <v>0</v>
      </c>
      <c r="O1390" s="27"/>
      <c r="P1390" s="25">
        <f t="shared" ca="1" si="109"/>
        <v>0</v>
      </c>
    </row>
    <row r="1391" spans="1:16" x14ac:dyDescent="0.25">
      <c r="A1391" s="9">
        <f>Gmden!A1390</f>
        <v>50416</v>
      </c>
      <c r="B1391" s="9">
        <f t="shared" si="105"/>
        <v>5</v>
      </c>
      <c r="C1391" s="9">
        <f t="shared" si="106"/>
        <v>0</v>
      </c>
      <c r="D1391" s="7" t="str">
        <f>Gmden!D1390</f>
        <v>Pfarrwerfen</v>
      </c>
      <c r="E1391" s="8">
        <f>Gmden!E1390</f>
        <v>2218</v>
      </c>
      <c r="F1391" s="40">
        <f>Gmden!N1390</f>
        <v>0</v>
      </c>
      <c r="G1391" s="8">
        <f t="shared" si="107"/>
        <v>0</v>
      </c>
      <c r="H1391" s="25">
        <f>ROUND(Anteile!$B$29/'Abs3'!$G$2107*'Abs3'!G1391,0)</f>
        <v>0</v>
      </c>
      <c r="I1391" s="40">
        <f>Gmden!O1390</f>
        <v>0</v>
      </c>
      <c r="J1391" s="8">
        <f t="shared" si="108"/>
        <v>0</v>
      </c>
      <c r="K1391" s="25">
        <f>ROUND(Anteile!$B$30/'Abs3'!$J$2107*'Abs3'!J1391,0)</f>
        <v>0</v>
      </c>
      <c r="L1391" s="8">
        <f>Gmden!M1390</f>
        <v>2490824.0288928719</v>
      </c>
      <c r="M1391" s="8">
        <f ca="1">IF(AND(E1391&gt;10000,Gmden!J1390=500,Gmden!K1390=500),MAX(0,OFFSET('Fk Abs3'!$E$7,'Abs3'!C1391,0)*0.95*E1391-L1391),0)</f>
        <v>0</v>
      </c>
      <c r="N1391" s="25">
        <f ca="1">ROUND(Anteile!$B$31/'Abs3'!$M$2107*'Abs3'!M1391,0)</f>
        <v>0</v>
      </c>
      <c r="O1391" s="27"/>
      <c r="P1391" s="25">
        <f t="shared" ca="1" si="109"/>
        <v>0</v>
      </c>
    </row>
    <row r="1392" spans="1:16" x14ac:dyDescent="0.25">
      <c r="A1392" s="9">
        <f>Gmden!A1391</f>
        <v>50417</v>
      </c>
      <c r="B1392" s="9">
        <f t="shared" si="105"/>
        <v>5</v>
      </c>
      <c r="C1392" s="9">
        <f t="shared" si="106"/>
        <v>0</v>
      </c>
      <c r="D1392" s="7" t="str">
        <f>Gmden!D1391</f>
        <v>Radstadt</v>
      </c>
      <c r="E1392" s="8">
        <f>Gmden!E1391</f>
        <v>4821</v>
      </c>
      <c r="F1392" s="40">
        <f>Gmden!N1391</f>
        <v>0</v>
      </c>
      <c r="G1392" s="8">
        <f t="shared" si="107"/>
        <v>0</v>
      </c>
      <c r="H1392" s="25">
        <f>ROUND(Anteile!$B$29/'Abs3'!$G$2107*'Abs3'!G1392,0)</f>
        <v>0</v>
      </c>
      <c r="I1392" s="40">
        <f>Gmden!O1391</f>
        <v>0</v>
      </c>
      <c r="J1392" s="8">
        <f t="shared" si="108"/>
        <v>0</v>
      </c>
      <c r="K1392" s="25">
        <f>ROUND(Anteile!$B$30/'Abs3'!$J$2107*'Abs3'!J1392,0)</f>
        <v>0</v>
      </c>
      <c r="L1392" s="8">
        <f>Gmden!M1391</f>
        <v>6548569.1444503348</v>
      </c>
      <c r="M1392" s="8">
        <f ca="1">IF(AND(E1392&gt;10000,Gmden!J1391=500,Gmden!K1391=500),MAX(0,OFFSET('Fk Abs3'!$E$7,'Abs3'!C1392,0)*0.95*E1392-L1392),0)</f>
        <v>0</v>
      </c>
      <c r="N1392" s="25">
        <f ca="1">ROUND(Anteile!$B$31/'Abs3'!$M$2107*'Abs3'!M1392,0)</f>
        <v>0</v>
      </c>
      <c r="O1392" s="27"/>
      <c r="P1392" s="25">
        <f t="shared" ca="1" si="109"/>
        <v>0</v>
      </c>
    </row>
    <row r="1393" spans="1:16" x14ac:dyDescent="0.25">
      <c r="A1393" s="9">
        <f>Gmden!A1392</f>
        <v>50418</v>
      </c>
      <c r="B1393" s="9">
        <f t="shared" si="105"/>
        <v>5</v>
      </c>
      <c r="C1393" s="9">
        <f t="shared" si="106"/>
        <v>1</v>
      </c>
      <c r="D1393" s="7" t="str">
        <f>Gmden!D1392</f>
        <v>Sankt Johann im Pongau</v>
      </c>
      <c r="E1393" s="8">
        <f>Gmden!E1392</f>
        <v>10840</v>
      </c>
      <c r="F1393" s="40">
        <f>Gmden!N1392</f>
        <v>0</v>
      </c>
      <c r="G1393" s="8">
        <f t="shared" si="107"/>
        <v>0</v>
      </c>
      <c r="H1393" s="25">
        <f>ROUND(Anteile!$B$29/'Abs3'!$G$2107*'Abs3'!G1393,0)</f>
        <v>0</v>
      </c>
      <c r="I1393" s="40">
        <f>Gmden!O1392</f>
        <v>0</v>
      </c>
      <c r="J1393" s="8">
        <f t="shared" si="108"/>
        <v>0</v>
      </c>
      <c r="K1393" s="25">
        <f>ROUND(Anteile!$B$30/'Abs3'!$J$2107*'Abs3'!J1393,0)</f>
        <v>0</v>
      </c>
      <c r="L1393" s="8">
        <f>Gmden!M1392</f>
        <v>16528707.271685204</v>
      </c>
      <c r="M1393" s="8">
        <f ca="1">IF(AND(E1393&gt;10000,Gmden!J1392=500,Gmden!K1392=500),MAX(0,OFFSET('Fk Abs3'!$E$7,'Abs3'!C1393,0)*0.95*E1393-L1393),0)</f>
        <v>0</v>
      </c>
      <c r="N1393" s="25">
        <f ca="1">ROUND(Anteile!$B$31/'Abs3'!$M$2107*'Abs3'!M1393,0)</f>
        <v>0</v>
      </c>
      <c r="O1393" s="27"/>
      <c r="P1393" s="25">
        <f t="shared" ca="1" si="109"/>
        <v>0</v>
      </c>
    </row>
    <row r="1394" spans="1:16" x14ac:dyDescent="0.25">
      <c r="A1394" s="9">
        <f>Gmden!A1393</f>
        <v>50419</v>
      </c>
      <c r="B1394" s="9">
        <f t="shared" si="105"/>
        <v>5</v>
      </c>
      <c r="C1394" s="9">
        <f t="shared" si="106"/>
        <v>0</v>
      </c>
      <c r="D1394" s="7" t="str">
        <f>Gmden!D1393</f>
        <v>Sankt Martin am Tennengebirge</v>
      </c>
      <c r="E1394" s="8">
        <f>Gmden!E1393</f>
        <v>1580</v>
      </c>
      <c r="F1394" s="40">
        <f>Gmden!N1393</f>
        <v>0</v>
      </c>
      <c r="G1394" s="8">
        <f t="shared" si="107"/>
        <v>0</v>
      </c>
      <c r="H1394" s="25">
        <f>ROUND(Anteile!$B$29/'Abs3'!$G$2107*'Abs3'!G1394,0)</f>
        <v>0</v>
      </c>
      <c r="I1394" s="40">
        <f>Gmden!O1393</f>
        <v>0</v>
      </c>
      <c r="J1394" s="8">
        <f t="shared" si="108"/>
        <v>0</v>
      </c>
      <c r="K1394" s="25">
        <f>ROUND(Anteile!$B$30/'Abs3'!$J$2107*'Abs3'!J1394,0)</f>
        <v>0</v>
      </c>
      <c r="L1394" s="8">
        <f>Gmden!M1393</f>
        <v>1757569.4827021293</v>
      </c>
      <c r="M1394" s="8">
        <f ca="1">IF(AND(E1394&gt;10000,Gmden!J1393=500,Gmden!K1393=500),MAX(0,OFFSET('Fk Abs3'!$E$7,'Abs3'!C1394,0)*0.95*E1394-L1394),0)</f>
        <v>0</v>
      </c>
      <c r="N1394" s="25">
        <f ca="1">ROUND(Anteile!$B$31/'Abs3'!$M$2107*'Abs3'!M1394,0)</f>
        <v>0</v>
      </c>
      <c r="O1394" s="27"/>
      <c r="P1394" s="25">
        <f t="shared" ca="1" si="109"/>
        <v>0</v>
      </c>
    </row>
    <row r="1395" spans="1:16" x14ac:dyDescent="0.25">
      <c r="A1395" s="9">
        <f>Gmden!A1394</f>
        <v>50420</v>
      </c>
      <c r="B1395" s="9">
        <f t="shared" si="105"/>
        <v>5</v>
      </c>
      <c r="C1395" s="9">
        <f t="shared" si="106"/>
        <v>0</v>
      </c>
      <c r="D1395" s="7" t="str">
        <f>Gmden!D1394</f>
        <v>Sankt Veit im Pongau</v>
      </c>
      <c r="E1395" s="8">
        <f>Gmden!E1394</f>
        <v>3613</v>
      </c>
      <c r="F1395" s="40">
        <f>Gmden!N1394</f>
        <v>0</v>
      </c>
      <c r="G1395" s="8">
        <f t="shared" si="107"/>
        <v>0</v>
      </c>
      <c r="H1395" s="25">
        <f>ROUND(Anteile!$B$29/'Abs3'!$G$2107*'Abs3'!G1395,0)</f>
        <v>0</v>
      </c>
      <c r="I1395" s="40">
        <f>Gmden!O1394</f>
        <v>0</v>
      </c>
      <c r="J1395" s="8">
        <f t="shared" si="108"/>
        <v>0</v>
      </c>
      <c r="K1395" s="25">
        <f>ROUND(Anteile!$B$30/'Abs3'!$J$2107*'Abs3'!J1395,0)</f>
        <v>0</v>
      </c>
      <c r="L1395" s="8">
        <f>Gmden!M1394</f>
        <v>4085267.4334442448</v>
      </c>
      <c r="M1395" s="8">
        <f ca="1">IF(AND(E1395&gt;10000,Gmden!J1394=500,Gmden!K1394=500),MAX(0,OFFSET('Fk Abs3'!$E$7,'Abs3'!C1395,0)*0.95*E1395-L1395),0)</f>
        <v>0</v>
      </c>
      <c r="N1395" s="25">
        <f ca="1">ROUND(Anteile!$B$31/'Abs3'!$M$2107*'Abs3'!M1395,0)</f>
        <v>0</v>
      </c>
      <c r="O1395" s="27"/>
      <c r="P1395" s="25">
        <f t="shared" ca="1" si="109"/>
        <v>0</v>
      </c>
    </row>
    <row r="1396" spans="1:16" x14ac:dyDescent="0.25">
      <c r="A1396" s="9">
        <f>Gmden!A1395</f>
        <v>50421</v>
      </c>
      <c r="B1396" s="9">
        <f t="shared" si="105"/>
        <v>5</v>
      </c>
      <c r="C1396" s="9">
        <f t="shared" si="106"/>
        <v>0</v>
      </c>
      <c r="D1396" s="7" t="str">
        <f>Gmden!D1395</f>
        <v>Schwarzach im Pongau</v>
      </c>
      <c r="E1396" s="8">
        <f>Gmden!E1395</f>
        <v>3530</v>
      </c>
      <c r="F1396" s="40">
        <f>Gmden!N1395</f>
        <v>0</v>
      </c>
      <c r="G1396" s="8">
        <f t="shared" si="107"/>
        <v>0</v>
      </c>
      <c r="H1396" s="25">
        <f>ROUND(Anteile!$B$29/'Abs3'!$G$2107*'Abs3'!G1396,0)</f>
        <v>0</v>
      </c>
      <c r="I1396" s="40">
        <f>Gmden!O1395</f>
        <v>0</v>
      </c>
      <c r="J1396" s="8">
        <f t="shared" si="108"/>
        <v>0</v>
      </c>
      <c r="K1396" s="25">
        <f>ROUND(Anteile!$B$30/'Abs3'!$J$2107*'Abs3'!J1396,0)</f>
        <v>0</v>
      </c>
      <c r="L1396" s="8">
        <f>Gmden!M1395</f>
        <v>4236923.9823530009</v>
      </c>
      <c r="M1396" s="8">
        <f ca="1">IF(AND(E1396&gt;10000,Gmden!J1395=500,Gmden!K1395=500),MAX(0,OFFSET('Fk Abs3'!$E$7,'Abs3'!C1396,0)*0.95*E1396-L1396),0)</f>
        <v>0</v>
      </c>
      <c r="N1396" s="25">
        <f ca="1">ROUND(Anteile!$B$31/'Abs3'!$M$2107*'Abs3'!M1396,0)</f>
        <v>0</v>
      </c>
      <c r="O1396" s="27"/>
      <c r="P1396" s="25">
        <f t="shared" ca="1" si="109"/>
        <v>0</v>
      </c>
    </row>
    <row r="1397" spans="1:16" x14ac:dyDescent="0.25">
      <c r="A1397" s="9">
        <f>Gmden!A1396</f>
        <v>50422</v>
      </c>
      <c r="B1397" s="9">
        <f t="shared" si="105"/>
        <v>5</v>
      </c>
      <c r="C1397" s="9">
        <f t="shared" si="106"/>
        <v>0</v>
      </c>
      <c r="D1397" s="7" t="str">
        <f>Gmden!D1396</f>
        <v>Untertauern</v>
      </c>
      <c r="E1397" s="8">
        <f>Gmden!E1396</f>
        <v>469</v>
      </c>
      <c r="F1397" s="40">
        <f>Gmden!N1396</f>
        <v>0</v>
      </c>
      <c r="G1397" s="8">
        <f t="shared" si="107"/>
        <v>0</v>
      </c>
      <c r="H1397" s="25">
        <f>ROUND(Anteile!$B$29/'Abs3'!$G$2107*'Abs3'!G1397,0)</f>
        <v>0</v>
      </c>
      <c r="I1397" s="40">
        <f>Gmden!O1396</f>
        <v>0</v>
      </c>
      <c r="J1397" s="8">
        <f t="shared" si="108"/>
        <v>0</v>
      </c>
      <c r="K1397" s="25">
        <f>ROUND(Anteile!$B$30/'Abs3'!$J$2107*'Abs3'!J1397,0)</f>
        <v>0</v>
      </c>
      <c r="L1397" s="8">
        <f>Gmden!M1396</f>
        <v>1784561.7154411576</v>
      </c>
      <c r="M1397" s="8">
        <f ca="1">IF(AND(E1397&gt;10000,Gmden!J1396=500,Gmden!K1396=500),MAX(0,OFFSET('Fk Abs3'!$E$7,'Abs3'!C1397,0)*0.95*E1397-L1397),0)</f>
        <v>0</v>
      </c>
      <c r="N1397" s="25">
        <f ca="1">ROUND(Anteile!$B$31/'Abs3'!$M$2107*'Abs3'!M1397,0)</f>
        <v>0</v>
      </c>
      <c r="O1397" s="27"/>
      <c r="P1397" s="25">
        <f t="shared" ca="1" si="109"/>
        <v>0</v>
      </c>
    </row>
    <row r="1398" spans="1:16" x14ac:dyDescent="0.25">
      <c r="A1398" s="9">
        <f>Gmden!A1397</f>
        <v>50423</v>
      </c>
      <c r="B1398" s="9">
        <f t="shared" si="105"/>
        <v>5</v>
      </c>
      <c r="C1398" s="9">
        <f t="shared" si="106"/>
        <v>0</v>
      </c>
      <c r="D1398" s="7" t="str">
        <f>Gmden!D1397</f>
        <v>Wagrain</v>
      </c>
      <c r="E1398" s="8">
        <f>Gmden!E1397</f>
        <v>3054</v>
      </c>
      <c r="F1398" s="40">
        <f>Gmden!N1397</f>
        <v>0</v>
      </c>
      <c r="G1398" s="8">
        <f t="shared" si="107"/>
        <v>0</v>
      </c>
      <c r="H1398" s="25">
        <f>ROUND(Anteile!$B$29/'Abs3'!$G$2107*'Abs3'!G1398,0)</f>
        <v>0</v>
      </c>
      <c r="I1398" s="40">
        <f>Gmden!O1397</f>
        <v>0</v>
      </c>
      <c r="J1398" s="8">
        <f t="shared" si="108"/>
        <v>0</v>
      </c>
      <c r="K1398" s="25">
        <f>ROUND(Anteile!$B$30/'Abs3'!$J$2107*'Abs3'!J1398,0)</f>
        <v>0</v>
      </c>
      <c r="L1398" s="8">
        <f>Gmden!M1397</f>
        <v>4822560.5652452027</v>
      </c>
      <c r="M1398" s="8">
        <f ca="1">IF(AND(E1398&gt;10000,Gmden!J1397=500,Gmden!K1397=500),MAX(0,OFFSET('Fk Abs3'!$E$7,'Abs3'!C1398,0)*0.95*E1398-L1398),0)</f>
        <v>0</v>
      </c>
      <c r="N1398" s="25">
        <f ca="1">ROUND(Anteile!$B$31/'Abs3'!$M$2107*'Abs3'!M1398,0)</f>
        <v>0</v>
      </c>
      <c r="O1398" s="27"/>
      <c r="P1398" s="25">
        <f t="shared" ca="1" si="109"/>
        <v>0</v>
      </c>
    </row>
    <row r="1399" spans="1:16" x14ac:dyDescent="0.25">
      <c r="A1399" s="9">
        <f>Gmden!A1398</f>
        <v>50424</v>
      </c>
      <c r="B1399" s="9">
        <f t="shared" si="105"/>
        <v>5</v>
      </c>
      <c r="C1399" s="9">
        <f t="shared" si="106"/>
        <v>0</v>
      </c>
      <c r="D1399" s="7" t="str">
        <f>Gmden!D1398</f>
        <v>Werfen</v>
      </c>
      <c r="E1399" s="8">
        <f>Gmden!E1398</f>
        <v>2981</v>
      </c>
      <c r="F1399" s="40">
        <f>Gmden!N1398</f>
        <v>0</v>
      </c>
      <c r="G1399" s="8">
        <f t="shared" si="107"/>
        <v>0</v>
      </c>
      <c r="H1399" s="25">
        <f>ROUND(Anteile!$B$29/'Abs3'!$G$2107*'Abs3'!G1399,0)</f>
        <v>0</v>
      </c>
      <c r="I1399" s="40">
        <f>Gmden!O1398</f>
        <v>0</v>
      </c>
      <c r="J1399" s="8">
        <f t="shared" si="108"/>
        <v>0</v>
      </c>
      <c r="K1399" s="25">
        <f>ROUND(Anteile!$B$30/'Abs3'!$J$2107*'Abs3'!J1399,0)</f>
        <v>0</v>
      </c>
      <c r="L1399" s="8">
        <f>Gmden!M1398</f>
        <v>3799819.8223742102</v>
      </c>
      <c r="M1399" s="8">
        <f ca="1">IF(AND(E1399&gt;10000,Gmden!J1398=500,Gmden!K1398=500),MAX(0,OFFSET('Fk Abs3'!$E$7,'Abs3'!C1399,0)*0.95*E1399-L1399),0)</f>
        <v>0</v>
      </c>
      <c r="N1399" s="25">
        <f ca="1">ROUND(Anteile!$B$31/'Abs3'!$M$2107*'Abs3'!M1399,0)</f>
        <v>0</v>
      </c>
      <c r="O1399" s="27"/>
      <c r="P1399" s="25">
        <f t="shared" ca="1" si="109"/>
        <v>0</v>
      </c>
    </row>
    <row r="1400" spans="1:16" x14ac:dyDescent="0.25">
      <c r="A1400" s="9">
        <f>Gmden!A1399</f>
        <v>50425</v>
      </c>
      <c r="B1400" s="9">
        <f t="shared" si="105"/>
        <v>5</v>
      </c>
      <c r="C1400" s="9">
        <f t="shared" si="106"/>
        <v>0</v>
      </c>
      <c r="D1400" s="7" t="str">
        <f>Gmden!D1399</f>
        <v>Werfenweng</v>
      </c>
      <c r="E1400" s="8">
        <f>Gmden!E1399</f>
        <v>936</v>
      </c>
      <c r="F1400" s="40">
        <f>Gmden!N1399</f>
        <v>0</v>
      </c>
      <c r="G1400" s="8">
        <f t="shared" si="107"/>
        <v>0</v>
      </c>
      <c r="H1400" s="25">
        <f>ROUND(Anteile!$B$29/'Abs3'!$G$2107*'Abs3'!G1400,0)</f>
        <v>0</v>
      </c>
      <c r="I1400" s="40">
        <f>Gmden!O1399</f>
        <v>0</v>
      </c>
      <c r="J1400" s="8">
        <f t="shared" si="108"/>
        <v>0</v>
      </c>
      <c r="K1400" s="25">
        <f>ROUND(Anteile!$B$30/'Abs3'!$J$2107*'Abs3'!J1400,0)</f>
        <v>0</v>
      </c>
      <c r="L1400" s="8">
        <f>Gmden!M1399</f>
        <v>1316512.7266164655</v>
      </c>
      <c r="M1400" s="8">
        <f ca="1">IF(AND(E1400&gt;10000,Gmden!J1399=500,Gmden!K1399=500),MAX(0,OFFSET('Fk Abs3'!$E$7,'Abs3'!C1400,0)*0.95*E1400-L1400),0)</f>
        <v>0</v>
      </c>
      <c r="N1400" s="25">
        <f ca="1">ROUND(Anteile!$B$31/'Abs3'!$M$2107*'Abs3'!M1400,0)</f>
        <v>0</v>
      </c>
      <c r="O1400" s="27"/>
      <c r="P1400" s="25">
        <f t="shared" ca="1" si="109"/>
        <v>0</v>
      </c>
    </row>
    <row r="1401" spans="1:16" x14ac:dyDescent="0.25">
      <c r="A1401" s="9">
        <f>Gmden!A1400</f>
        <v>50501</v>
      </c>
      <c r="B1401" s="9">
        <f t="shared" si="105"/>
        <v>5</v>
      </c>
      <c r="C1401" s="9">
        <f t="shared" si="106"/>
        <v>0</v>
      </c>
      <c r="D1401" s="7" t="str">
        <f>Gmden!D1400</f>
        <v>Göriach</v>
      </c>
      <c r="E1401" s="8">
        <f>Gmden!E1400</f>
        <v>352</v>
      </c>
      <c r="F1401" s="40">
        <f>Gmden!N1400</f>
        <v>0</v>
      </c>
      <c r="G1401" s="8">
        <f t="shared" si="107"/>
        <v>0</v>
      </c>
      <c r="H1401" s="25">
        <f>ROUND(Anteile!$B$29/'Abs3'!$G$2107*'Abs3'!G1401,0)</f>
        <v>0</v>
      </c>
      <c r="I1401" s="40">
        <f>Gmden!O1400</f>
        <v>0</v>
      </c>
      <c r="J1401" s="8">
        <f t="shared" si="108"/>
        <v>0</v>
      </c>
      <c r="K1401" s="25">
        <f>ROUND(Anteile!$B$30/'Abs3'!$J$2107*'Abs3'!J1401,0)</f>
        <v>0</v>
      </c>
      <c r="L1401" s="8">
        <f>Gmden!M1400</f>
        <v>345052.74752601027</v>
      </c>
      <c r="M1401" s="8">
        <f ca="1">IF(AND(E1401&gt;10000,Gmden!J1400=500,Gmden!K1400=500),MAX(0,OFFSET('Fk Abs3'!$E$7,'Abs3'!C1401,0)*0.95*E1401-L1401),0)</f>
        <v>0</v>
      </c>
      <c r="N1401" s="25">
        <f ca="1">ROUND(Anteile!$B$31/'Abs3'!$M$2107*'Abs3'!M1401,0)</f>
        <v>0</v>
      </c>
      <c r="O1401" s="27"/>
      <c r="P1401" s="25">
        <f t="shared" ca="1" si="109"/>
        <v>0</v>
      </c>
    </row>
    <row r="1402" spans="1:16" x14ac:dyDescent="0.25">
      <c r="A1402" s="9">
        <f>Gmden!A1401</f>
        <v>50502</v>
      </c>
      <c r="B1402" s="9">
        <f t="shared" si="105"/>
        <v>5</v>
      </c>
      <c r="C1402" s="9">
        <f t="shared" si="106"/>
        <v>0</v>
      </c>
      <c r="D1402" s="7" t="str">
        <f>Gmden!D1401</f>
        <v>Lessach</v>
      </c>
      <c r="E1402" s="8">
        <f>Gmden!E1401</f>
        <v>572</v>
      </c>
      <c r="F1402" s="40">
        <f>Gmden!N1401</f>
        <v>0</v>
      </c>
      <c r="G1402" s="8">
        <f t="shared" si="107"/>
        <v>0</v>
      </c>
      <c r="H1402" s="25">
        <f>ROUND(Anteile!$B$29/'Abs3'!$G$2107*'Abs3'!G1402,0)</f>
        <v>0</v>
      </c>
      <c r="I1402" s="40">
        <f>Gmden!O1401</f>
        <v>0</v>
      </c>
      <c r="J1402" s="8">
        <f t="shared" si="108"/>
        <v>0</v>
      </c>
      <c r="K1402" s="25">
        <f>ROUND(Anteile!$B$30/'Abs3'!$J$2107*'Abs3'!J1402,0)</f>
        <v>0</v>
      </c>
      <c r="L1402" s="8">
        <f>Gmden!M1401</f>
        <v>545864.89621813712</v>
      </c>
      <c r="M1402" s="8">
        <f ca="1">IF(AND(E1402&gt;10000,Gmden!J1401=500,Gmden!K1401=500),MAX(0,OFFSET('Fk Abs3'!$E$7,'Abs3'!C1402,0)*0.95*E1402-L1402),0)</f>
        <v>0</v>
      </c>
      <c r="N1402" s="25">
        <f ca="1">ROUND(Anteile!$B$31/'Abs3'!$M$2107*'Abs3'!M1402,0)</f>
        <v>0</v>
      </c>
      <c r="O1402" s="27"/>
      <c r="P1402" s="25">
        <f t="shared" ca="1" si="109"/>
        <v>0</v>
      </c>
    </row>
    <row r="1403" spans="1:16" x14ac:dyDescent="0.25">
      <c r="A1403" s="9">
        <f>Gmden!A1402</f>
        <v>50503</v>
      </c>
      <c r="B1403" s="9">
        <f t="shared" si="105"/>
        <v>5</v>
      </c>
      <c r="C1403" s="9">
        <f t="shared" si="106"/>
        <v>0</v>
      </c>
      <c r="D1403" s="7" t="str">
        <f>Gmden!D1402</f>
        <v>Mariapfarr</v>
      </c>
      <c r="E1403" s="8">
        <f>Gmden!E1402</f>
        <v>2458</v>
      </c>
      <c r="F1403" s="40">
        <f>Gmden!N1402</f>
        <v>0</v>
      </c>
      <c r="G1403" s="8">
        <f t="shared" si="107"/>
        <v>0</v>
      </c>
      <c r="H1403" s="25">
        <f>ROUND(Anteile!$B$29/'Abs3'!$G$2107*'Abs3'!G1403,0)</f>
        <v>0</v>
      </c>
      <c r="I1403" s="40">
        <f>Gmden!O1402</f>
        <v>0</v>
      </c>
      <c r="J1403" s="8">
        <f t="shared" si="108"/>
        <v>0</v>
      </c>
      <c r="K1403" s="25">
        <f>ROUND(Anteile!$B$30/'Abs3'!$J$2107*'Abs3'!J1403,0)</f>
        <v>0</v>
      </c>
      <c r="L1403" s="8">
        <f>Gmden!M1402</f>
        <v>2703333.7314895615</v>
      </c>
      <c r="M1403" s="8">
        <f ca="1">IF(AND(E1403&gt;10000,Gmden!J1402=500,Gmden!K1402=500),MAX(0,OFFSET('Fk Abs3'!$E$7,'Abs3'!C1403,0)*0.95*E1403-L1403),0)</f>
        <v>0</v>
      </c>
      <c r="N1403" s="25">
        <f ca="1">ROUND(Anteile!$B$31/'Abs3'!$M$2107*'Abs3'!M1403,0)</f>
        <v>0</v>
      </c>
      <c r="O1403" s="27"/>
      <c r="P1403" s="25">
        <f t="shared" ca="1" si="109"/>
        <v>0</v>
      </c>
    </row>
    <row r="1404" spans="1:16" x14ac:dyDescent="0.25">
      <c r="A1404" s="9">
        <f>Gmden!A1403</f>
        <v>50504</v>
      </c>
      <c r="B1404" s="9">
        <f t="shared" si="105"/>
        <v>5</v>
      </c>
      <c r="C1404" s="9">
        <f t="shared" si="106"/>
        <v>0</v>
      </c>
      <c r="D1404" s="7" t="str">
        <f>Gmden!D1403</f>
        <v>Mauterndorf</v>
      </c>
      <c r="E1404" s="8">
        <f>Gmden!E1403</f>
        <v>1690</v>
      </c>
      <c r="F1404" s="40">
        <f>Gmden!N1403</f>
        <v>0</v>
      </c>
      <c r="G1404" s="8">
        <f t="shared" si="107"/>
        <v>0</v>
      </c>
      <c r="H1404" s="25">
        <f>ROUND(Anteile!$B$29/'Abs3'!$G$2107*'Abs3'!G1404,0)</f>
        <v>0</v>
      </c>
      <c r="I1404" s="40">
        <f>Gmden!O1403</f>
        <v>0</v>
      </c>
      <c r="J1404" s="8">
        <f t="shared" si="108"/>
        <v>0</v>
      </c>
      <c r="K1404" s="25">
        <f>ROUND(Anteile!$B$30/'Abs3'!$J$2107*'Abs3'!J1404,0)</f>
        <v>0</v>
      </c>
      <c r="L1404" s="8">
        <f>Gmden!M1403</f>
        <v>2392388.1788783707</v>
      </c>
      <c r="M1404" s="8">
        <f ca="1">IF(AND(E1404&gt;10000,Gmden!J1403=500,Gmden!K1403=500),MAX(0,OFFSET('Fk Abs3'!$E$7,'Abs3'!C1404,0)*0.95*E1404-L1404),0)</f>
        <v>0</v>
      </c>
      <c r="N1404" s="25">
        <f ca="1">ROUND(Anteile!$B$31/'Abs3'!$M$2107*'Abs3'!M1404,0)</f>
        <v>0</v>
      </c>
      <c r="O1404" s="27"/>
      <c r="P1404" s="25">
        <f t="shared" ca="1" si="109"/>
        <v>0</v>
      </c>
    </row>
    <row r="1405" spans="1:16" x14ac:dyDescent="0.25">
      <c r="A1405" s="9">
        <f>Gmden!A1404</f>
        <v>50505</v>
      </c>
      <c r="B1405" s="9">
        <f t="shared" si="105"/>
        <v>5</v>
      </c>
      <c r="C1405" s="9">
        <f t="shared" si="106"/>
        <v>0</v>
      </c>
      <c r="D1405" s="7" t="str">
        <f>Gmden!D1404</f>
        <v>Muhr</v>
      </c>
      <c r="E1405" s="8">
        <f>Gmden!E1404</f>
        <v>539</v>
      </c>
      <c r="F1405" s="40">
        <f>Gmden!N1404</f>
        <v>0</v>
      </c>
      <c r="G1405" s="8">
        <f t="shared" si="107"/>
        <v>0</v>
      </c>
      <c r="H1405" s="25">
        <f>ROUND(Anteile!$B$29/'Abs3'!$G$2107*'Abs3'!G1405,0)</f>
        <v>0</v>
      </c>
      <c r="I1405" s="40">
        <f>Gmden!O1404</f>
        <v>0</v>
      </c>
      <c r="J1405" s="8">
        <f t="shared" si="108"/>
        <v>0</v>
      </c>
      <c r="K1405" s="25">
        <f>ROUND(Anteile!$B$30/'Abs3'!$J$2107*'Abs3'!J1405,0)</f>
        <v>0</v>
      </c>
      <c r="L1405" s="8">
        <f>Gmden!M1404</f>
        <v>541891.94457004336</v>
      </c>
      <c r="M1405" s="8">
        <f ca="1">IF(AND(E1405&gt;10000,Gmden!J1404=500,Gmden!K1404=500),MAX(0,OFFSET('Fk Abs3'!$E$7,'Abs3'!C1405,0)*0.95*E1405-L1405),0)</f>
        <v>0</v>
      </c>
      <c r="N1405" s="25">
        <f ca="1">ROUND(Anteile!$B$31/'Abs3'!$M$2107*'Abs3'!M1405,0)</f>
        <v>0</v>
      </c>
      <c r="O1405" s="27"/>
      <c r="P1405" s="25">
        <f t="shared" ca="1" si="109"/>
        <v>0</v>
      </c>
    </row>
    <row r="1406" spans="1:16" x14ac:dyDescent="0.25">
      <c r="A1406" s="9">
        <f>Gmden!A1405</f>
        <v>50506</v>
      </c>
      <c r="B1406" s="9">
        <f t="shared" si="105"/>
        <v>5</v>
      </c>
      <c r="C1406" s="9">
        <f t="shared" si="106"/>
        <v>0</v>
      </c>
      <c r="D1406" s="7" t="str">
        <f>Gmden!D1405</f>
        <v>Ramingstein</v>
      </c>
      <c r="E1406" s="8">
        <f>Gmden!E1405</f>
        <v>1134</v>
      </c>
      <c r="F1406" s="40">
        <f>Gmden!N1405</f>
        <v>0</v>
      </c>
      <c r="G1406" s="8">
        <f t="shared" si="107"/>
        <v>0</v>
      </c>
      <c r="H1406" s="25">
        <f>ROUND(Anteile!$B$29/'Abs3'!$G$2107*'Abs3'!G1406,0)</f>
        <v>0</v>
      </c>
      <c r="I1406" s="40">
        <f>Gmden!O1405</f>
        <v>0</v>
      </c>
      <c r="J1406" s="8">
        <f t="shared" si="108"/>
        <v>0</v>
      </c>
      <c r="K1406" s="25">
        <f>ROUND(Anteile!$B$30/'Abs3'!$J$2107*'Abs3'!J1406,0)</f>
        <v>0</v>
      </c>
      <c r="L1406" s="8">
        <f>Gmden!M1405</f>
        <v>1166632.6893187496</v>
      </c>
      <c r="M1406" s="8">
        <f ca="1">IF(AND(E1406&gt;10000,Gmden!J1405=500,Gmden!K1405=500),MAX(0,OFFSET('Fk Abs3'!$E$7,'Abs3'!C1406,0)*0.95*E1406-L1406),0)</f>
        <v>0</v>
      </c>
      <c r="N1406" s="25">
        <f ca="1">ROUND(Anteile!$B$31/'Abs3'!$M$2107*'Abs3'!M1406,0)</f>
        <v>0</v>
      </c>
      <c r="O1406" s="27"/>
      <c r="P1406" s="25">
        <f t="shared" ca="1" si="109"/>
        <v>0</v>
      </c>
    </row>
    <row r="1407" spans="1:16" x14ac:dyDescent="0.25">
      <c r="A1407" s="9">
        <f>Gmden!A1406</f>
        <v>50507</v>
      </c>
      <c r="B1407" s="9">
        <f t="shared" si="105"/>
        <v>5</v>
      </c>
      <c r="C1407" s="9">
        <f t="shared" si="106"/>
        <v>0</v>
      </c>
      <c r="D1407" s="7" t="str">
        <f>Gmden!D1406</f>
        <v>Sankt Andrä im Lungau</v>
      </c>
      <c r="E1407" s="8">
        <f>Gmden!E1406</f>
        <v>748</v>
      </c>
      <c r="F1407" s="40">
        <f>Gmden!N1406</f>
        <v>0</v>
      </c>
      <c r="G1407" s="8">
        <f t="shared" si="107"/>
        <v>0</v>
      </c>
      <c r="H1407" s="25">
        <f>ROUND(Anteile!$B$29/'Abs3'!$G$2107*'Abs3'!G1407,0)</f>
        <v>0</v>
      </c>
      <c r="I1407" s="40">
        <f>Gmden!O1406</f>
        <v>0</v>
      </c>
      <c r="J1407" s="8">
        <f t="shared" si="108"/>
        <v>0</v>
      </c>
      <c r="K1407" s="25">
        <f>ROUND(Anteile!$B$30/'Abs3'!$J$2107*'Abs3'!J1407,0)</f>
        <v>0</v>
      </c>
      <c r="L1407" s="8">
        <f>Gmden!M1406</f>
        <v>774875.17271875159</v>
      </c>
      <c r="M1407" s="8">
        <f ca="1">IF(AND(E1407&gt;10000,Gmden!J1406=500,Gmden!K1406=500),MAX(0,OFFSET('Fk Abs3'!$E$7,'Abs3'!C1407,0)*0.95*E1407-L1407),0)</f>
        <v>0</v>
      </c>
      <c r="N1407" s="25">
        <f ca="1">ROUND(Anteile!$B$31/'Abs3'!$M$2107*'Abs3'!M1407,0)</f>
        <v>0</v>
      </c>
      <c r="O1407" s="27"/>
      <c r="P1407" s="25">
        <f t="shared" ca="1" si="109"/>
        <v>0</v>
      </c>
    </row>
    <row r="1408" spans="1:16" x14ac:dyDescent="0.25">
      <c r="A1408" s="9">
        <f>Gmden!A1407</f>
        <v>50508</v>
      </c>
      <c r="B1408" s="9">
        <f t="shared" si="105"/>
        <v>5</v>
      </c>
      <c r="C1408" s="9">
        <f t="shared" si="106"/>
        <v>0</v>
      </c>
      <c r="D1408" s="7" t="str">
        <f>Gmden!D1407</f>
        <v>Sankt Margarethen im Lungau</v>
      </c>
      <c r="E1408" s="8">
        <f>Gmden!E1407</f>
        <v>737</v>
      </c>
      <c r="F1408" s="40">
        <f>Gmden!N1407</f>
        <v>0</v>
      </c>
      <c r="G1408" s="8">
        <f t="shared" si="107"/>
        <v>0</v>
      </c>
      <c r="H1408" s="25">
        <f>ROUND(Anteile!$B$29/'Abs3'!$G$2107*'Abs3'!G1408,0)</f>
        <v>0</v>
      </c>
      <c r="I1408" s="40">
        <f>Gmden!O1407</f>
        <v>0</v>
      </c>
      <c r="J1408" s="8">
        <f t="shared" si="108"/>
        <v>0</v>
      </c>
      <c r="K1408" s="25">
        <f>ROUND(Anteile!$B$30/'Abs3'!$J$2107*'Abs3'!J1408,0)</f>
        <v>0</v>
      </c>
      <c r="L1408" s="8">
        <f>Gmden!M1407</f>
        <v>951449.26274273277</v>
      </c>
      <c r="M1408" s="8">
        <f ca="1">IF(AND(E1408&gt;10000,Gmden!J1407=500,Gmden!K1407=500),MAX(0,OFFSET('Fk Abs3'!$E$7,'Abs3'!C1408,0)*0.95*E1408-L1408),0)</f>
        <v>0</v>
      </c>
      <c r="N1408" s="25">
        <f ca="1">ROUND(Anteile!$B$31/'Abs3'!$M$2107*'Abs3'!M1408,0)</f>
        <v>0</v>
      </c>
      <c r="O1408" s="27"/>
      <c r="P1408" s="25">
        <f t="shared" ca="1" si="109"/>
        <v>0</v>
      </c>
    </row>
    <row r="1409" spans="1:16" x14ac:dyDescent="0.25">
      <c r="A1409" s="9">
        <f>Gmden!A1408</f>
        <v>50509</v>
      </c>
      <c r="B1409" s="9">
        <f t="shared" si="105"/>
        <v>5</v>
      </c>
      <c r="C1409" s="9">
        <f t="shared" si="106"/>
        <v>0</v>
      </c>
      <c r="D1409" s="7" t="str">
        <f>Gmden!D1408</f>
        <v>Sankt Michael im Lungau</v>
      </c>
      <c r="E1409" s="8">
        <f>Gmden!E1408</f>
        <v>3550</v>
      </c>
      <c r="F1409" s="40">
        <f>Gmden!N1408</f>
        <v>0</v>
      </c>
      <c r="G1409" s="8">
        <f t="shared" si="107"/>
        <v>0</v>
      </c>
      <c r="H1409" s="25">
        <f>ROUND(Anteile!$B$29/'Abs3'!$G$2107*'Abs3'!G1409,0)</f>
        <v>0</v>
      </c>
      <c r="I1409" s="40">
        <f>Gmden!O1408</f>
        <v>0</v>
      </c>
      <c r="J1409" s="8">
        <f t="shared" si="108"/>
        <v>0</v>
      </c>
      <c r="K1409" s="25">
        <f>ROUND(Anteile!$B$30/'Abs3'!$J$2107*'Abs3'!J1409,0)</f>
        <v>0</v>
      </c>
      <c r="L1409" s="8">
        <f>Gmden!M1408</f>
        <v>4985416.0615834715</v>
      </c>
      <c r="M1409" s="8">
        <f ca="1">IF(AND(E1409&gt;10000,Gmden!J1408=500,Gmden!K1408=500),MAX(0,OFFSET('Fk Abs3'!$E$7,'Abs3'!C1409,0)*0.95*E1409-L1409),0)</f>
        <v>0</v>
      </c>
      <c r="N1409" s="25">
        <f ca="1">ROUND(Anteile!$B$31/'Abs3'!$M$2107*'Abs3'!M1409,0)</f>
        <v>0</v>
      </c>
      <c r="O1409" s="27"/>
      <c r="P1409" s="25">
        <f t="shared" ca="1" si="109"/>
        <v>0</v>
      </c>
    </row>
    <row r="1410" spans="1:16" x14ac:dyDescent="0.25">
      <c r="A1410" s="9">
        <f>Gmden!A1409</f>
        <v>50510</v>
      </c>
      <c r="B1410" s="9">
        <f t="shared" si="105"/>
        <v>5</v>
      </c>
      <c r="C1410" s="9">
        <f t="shared" si="106"/>
        <v>0</v>
      </c>
      <c r="D1410" s="7" t="str">
        <f>Gmden!D1409</f>
        <v>Tamsweg</v>
      </c>
      <c r="E1410" s="8">
        <f>Gmden!E1409</f>
        <v>5642</v>
      </c>
      <c r="F1410" s="40">
        <f>Gmden!N1409</f>
        <v>0</v>
      </c>
      <c r="G1410" s="8">
        <f t="shared" si="107"/>
        <v>0</v>
      </c>
      <c r="H1410" s="25">
        <f>ROUND(Anteile!$B$29/'Abs3'!$G$2107*'Abs3'!G1410,0)</f>
        <v>0</v>
      </c>
      <c r="I1410" s="40">
        <f>Gmden!O1409</f>
        <v>0</v>
      </c>
      <c r="J1410" s="8">
        <f t="shared" si="108"/>
        <v>0</v>
      </c>
      <c r="K1410" s="25">
        <f>ROUND(Anteile!$B$30/'Abs3'!$J$2107*'Abs3'!J1410,0)</f>
        <v>0</v>
      </c>
      <c r="L1410" s="8">
        <f>Gmden!M1409</f>
        <v>6910107.501543548</v>
      </c>
      <c r="M1410" s="8">
        <f ca="1">IF(AND(E1410&gt;10000,Gmden!J1409=500,Gmden!K1409=500),MAX(0,OFFSET('Fk Abs3'!$E$7,'Abs3'!C1410,0)*0.95*E1410-L1410),0)</f>
        <v>0</v>
      </c>
      <c r="N1410" s="25">
        <f ca="1">ROUND(Anteile!$B$31/'Abs3'!$M$2107*'Abs3'!M1410,0)</f>
        <v>0</v>
      </c>
      <c r="O1410" s="27"/>
      <c r="P1410" s="25">
        <f t="shared" ca="1" si="109"/>
        <v>0</v>
      </c>
    </row>
    <row r="1411" spans="1:16" x14ac:dyDescent="0.25">
      <c r="A1411" s="9">
        <f>Gmden!A1410</f>
        <v>50511</v>
      </c>
      <c r="B1411" s="9">
        <f t="shared" si="105"/>
        <v>5</v>
      </c>
      <c r="C1411" s="9">
        <f t="shared" si="106"/>
        <v>0</v>
      </c>
      <c r="D1411" s="7" t="str">
        <f>Gmden!D1410</f>
        <v>Thomatal</v>
      </c>
      <c r="E1411" s="8">
        <f>Gmden!E1410</f>
        <v>336</v>
      </c>
      <c r="F1411" s="40">
        <f>Gmden!N1410</f>
        <v>0</v>
      </c>
      <c r="G1411" s="8">
        <f t="shared" si="107"/>
        <v>0</v>
      </c>
      <c r="H1411" s="25">
        <f>ROUND(Anteile!$B$29/'Abs3'!$G$2107*'Abs3'!G1411,0)</f>
        <v>0</v>
      </c>
      <c r="I1411" s="40">
        <f>Gmden!O1410</f>
        <v>0</v>
      </c>
      <c r="J1411" s="8">
        <f t="shared" si="108"/>
        <v>0</v>
      </c>
      <c r="K1411" s="25">
        <f>ROUND(Anteile!$B$30/'Abs3'!$J$2107*'Abs3'!J1411,0)</f>
        <v>0</v>
      </c>
      <c r="L1411" s="8">
        <f>Gmden!M1410</f>
        <v>371965.37848175265</v>
      </c>
      <c r="M1411" s="8">
        <f ca="1">IF(AND(E1411&gt;10000,Gmden!J1410=500,Gmden!K1410=500),MAX(0,OFFSET('Fk Abs3'!$E$7,'Abs3'!C1411,0)*0.95*E1411-L1411),0)</f>
        <v>0</v>
      </c>
      <c r="N1411" s="25">
        <f ca="1">ROUND(Anteile!$B$31/'Abs3'!$M$2107*'Abs3'!M1411,0)</f>
        <v>0</v>
      </c>
      <c r="O1411" s="27"/>
      <c r="P1411" s="25">
        <f t="shared" ca="1" si="109"/>
        <v>0</v>
      </c>
    </row>
    <row r="1412" spans="1:16" x14ac:dyDescent="0.25">
      <c r="A1412" s="9">
        <f>Gmden!A1411</f>
        <v>50512</v>
      </c>
      <c r="B1412" s="9">
        <f t="shared" si="105"/>
        <v>5</v>
      </c>
      <c r="C1412" s="9">
        <f t="shared" si="106"/>
        <v>0</v>
      </c>
      <c r="D1412" s="7" t="str">
        <f>Gmden!D1411</f>
        <v>Tweng</v>
      </c>
      <c r="E1412" s="8">
        <f>Gmden!E1411</f>
        <v>266</v>
      </c>
      <c r="F1412" s="40">
        <f>Gmden!N1411</f>
        <v>0</v>
      </c>
      <c r="G1412" s="8">
        <f t="shared" si="107"/>
        <v>0</v>
      </c>
      <c r="H1412" s="25">
        <f>ROUND(Anteile!$B$29/'Abs3'!$G$2107*'Abs3'!G1412,0)</f>
        <v>0</v>
      </c>
      <c r="I1412" s="40">
        <f>Gmden!O1411</f>
        <v>0</v>
      </c>
      <c r="J1412" s="8">
        <f t="shared" si="108"/>
        <v>0</v>
      </c>
      <c r="K1412" s="25">
        <f>ROUND(Anteile!$B$30/'Abs3'!$J$2107*'Abs3'!J1412,0)</f>
        <v>0</v>
      </c>
      <c r="L1412" s="8">
        <f>Gmden!M1411</f>
        <v>1274055.5409489041</v>
      </c>
      <c r="M1412" s="8">
        <f ca="1">IF(AND(E1412&gt;10000,Gmden!J1411=500,Gmden!K1411=500),MAX(0,OFFSET('Fk Abs3'!$E$7,'Abs3'!C1412,0)*0.95*E1412-L1412),0)</f>
        <v>0</v>
      </c>
      <c r="N1412" s="25">
        <f ca="1">ROUND(Anteile!$B$31/'Abs3'!$M$2107*'Abs3'!M1412,0)</f>
        <v>0</v>
      </c>
      <c r="O1412" s="27"/>
      <c r="P1412" s="25">
        <f t="shared" ca="1" si="109"/>
        <v>0</v>
      </c>
    </row>
    <row r="1413" spans="1:16" x14ac:dyDescent="0.25">
      <c r="A1413" s="9">
        <f>Gmden!A1412</f>
        <v>50513</v>
      </c>
      <c r="B1413" s="9">
        <f t="shared" si="105"/>
        <v>5</v>
      </c>
      <c r="C1413" s="9">
        <f t="shared" si="106"/>
        <v>0</v>
      </c>
      <c r="D1413" s="7" t="str">
        <f>Gmden!D1412</f>
        <v>Unternberg</v>
      </c>
      <c r="E1413" s="8">
        <f>Gmden!E1412</f>
        <v>1013</v>
      </c>
      <c r="F1413" s="40">
        <f>Gmden!N1412</f>
        <v>0</v>
      </c>
      <c r="G1413" s="8">
        <f t="shared" si="107"/>
        <v>0</v>
      </c>
      <c r="H1413" s="25">
        <f>ROUND(Anteile!$B$29/'Abs3'!$G$2107*'Abs3'!G1413,0)</f>
        <v>0</v>
      </c>
      <c r="I1413" s="40">
        <f>Gmden!O1412</f>
        <v>0</v>
      </c>
      <c r="J1413" s="8">
        <f t="shared" si="108"/>
        <v>0</v>
      </c>
      <c r="K1413" s="25">
        <f>ROUND(Anteile!$B$30/'Abs3'!$J$2107*'Abs3'!J1413,0)</f>
        <v>0</v>
      </c>
      <c r="L1413" s="8">
        <f>Gmden!M1412</f>
        <v>1370445.2464189027</v>
      </c>
      <c r="M1413" s="8">
        <f ca="1">IF(AND(E1413&gt;10000,Gmden!J1412=500,Gmden!K1412=500),MAX(0,OFFSET('Fk Abs3'!$E$7,'Abs3'!C1413,0)*0.95*E1413-L1413),0)</f>
        <v>0</v>
      </c>
      <c r="N1413" s="25">
        <f ca="1">ROUND(Anteile!$B$31/'Abs3'!$M$2107*'Abs3'!M1413,0)</f>
        <v>0</v>
      </c>
      <c r="O1413" s="27"/>
      <c r="P1413" s="25">
        <f t="shared" ca="1" si="109"/>
        <v>0</v>
      </c>
    </row>
    <row r="1414" spans="1:16" x14ac:dyDescent="0.25">
      <c r="A1414" s="9">
        <f>Gmden!A1413</f>
        <v>50514</v>
      </c>
      <c r="B1414" s="9">
        <f t="shared" si="105"/>
        <v>5</v>
      </c>
      <c r="C1414" s="9">
        <f t="shared" si="106"/>
        <v>0</v>
      </c>
      <c r="D1414" s="7" t="str">
        <f>Gmden!D1413</f>
        <v>Weißpriach</v>
      </c>
      <c r="E1414" s="8">
        <f>Gmden!E1413</f>
        <v>304</v>
      </c>
      <c r="F1414" s="40">
        <f>Gmden!N1413</f>
        <v>0</v>
      </c>
      <c r="G1414" s="8">
        <f t="shared" si="107"/>
        <v>0</v>
      </c>
      <c r="H1414" s="25">
        <f>ROUND(Anteile!$B$29/'Abs3'!$G$2107*'Abs3'!G1414,0)</f>
        <v>0</v>
      </c>
      <c r="I1414" s="40">
        <f>Gmden!O1413</f>
        <v>0</v>
      </c>
      <c r="J1414" s="8">
        <f t="shared" si="108"/>
        <v>0</v>
      </c>
      <c r="K1414" s="25">
        <f>ROUND(Anteile!$B$30/'Abs3'!$J$2107*'Abs3'!J1414,0)</f>
        <v>0</v>
      </c>
      <c r="L1414" s="8">
        <f>Gmden!M1413</f>
        <v>366952.21996328491</v>
      </c>
      <c r="M1414" s="8">
        <f ca="1">IF(AND(E1414&gt;10000,Gmden!J1413=500,Gmden!K1413=500),MAX(0,OFFSET('Fk Abs3'!$E$7,'Abs3'!C1414,0)*0.95*E1414-L1414),0)</f>
        <v>0</v>
      </c>
      <c r="N1414" s="25">
        <f ca="1">ROUND(Anteile!$B$31/'Abs3'!$M$2107*'Abs3'!M1414,0)</f>
        <v>0</v>
      </c>
      <c r="O1414" s="27"/>
      <c r="P1414" s="25">
        <f t="shared" ca="1" si="109"/>
        <v>0</v>
      </c>
    </row>
    <row r="1415" spans="1:16" x14ac:dyDescent="0.25">
      <c r="A1415" s="9">
        <f>Gmden!A1414</f>
        <v>50515</v>
      </c>
      <c r="B1415" s="9">
        <f t="shared" si="105"/>
        <v>5</v>
      </c>
      <c r="C1415" s="9">
        <f t="shared" si="106"/>
        <v>0</v>
      </c>
      <c r="D1415" s="7" t="str">
        <f>Gmden!D1414</f>
        <v>Zederhaus</v>
      </c>
      <c r="E1415" s="8">
        <f>Gmden!E1414</f>
        <v>1170</v>
      </c>
      <c r="F1415" s="40">
        <f>Gmden!N1414</f>
        <v>0</v>
      </c>
      <c r="G1415" s="8">
        <f t="shared" si="107"/>
        <v>0</v>
      </c>
      <c r="H1415" s="25">
        <f>ROUND(Anteile!$B$29/'Abs3'!$G$2107*'Abs3'!G1415,0)</f>
        <v>0</v>
      </c>
      <c r="I1415" s="40">
        <f>Gmden!O1414</f>
        <v>0</v>
      </c>
      <c r="J1415" s="8">
        <f t="shared" si="108"/>
        <v>0</v>
      </c>
      <c r="K1415" s="25">
        <f>ROUND(Anteile!$B$30/'Abs3'!$J$2107*'Abs3'!J1415,0)</f>
        <v>0</v>
      </c>
      <c r="L1415" s="8">
        <f>Gmden!M1414</f>
        <v>1239371.4051514524</v>
      </c>
      <c r="M1415" s="8">
        <f ca="1">IF(AND(E1415&gt;10000,Gmden!J1414=500,Gmden!K1414=500),MAX(0,OFFSET('Fk Abs3'!$E$7,'Abs3'!C1415,0)*0.95*E1415-L1415),0)</f>
        <v>0</v>
      </c>
      <c r="N1415" s="25">
        <f ca="1">ROUND(Anteile!$B$31/'Abs3'!$M$2107*'Abs3'!M1415,0)</f>
        <v>0</v>
      </c>
      <c r="O1415" s="27"/>
      <c r="P1415" s="25">
        <f t="shared" ca="1" si="109"/>
        <v>0</v>
      </c>
    </row>
    <row r="1416" spans="1:16" x14ac:dyDescent="0.25">
      <c r="A1416" s="9">
        <f>Gmden!A1415</f>
        <v>50601</v>
      </c>
      <c r="B1416" s="9">
        <f t="shared" ref="B1416:B1479" si="110">INT(A1416/10000)</f>
        <v>5</v>
      </c>
      <c r="C1416" s="9">
        <f t="shared" ref="C1416:C1479" si="111">IF(E1416&lt;=10000,0,IF(E1416&lt;=20000,1,IF(E1416&lt;=50000,2,3)))</f>
        <v>0</v>
      </c>
      <c r="D1416" s="7" t="str">
        <f>Gmden!D1415</f>
        <v>Bramberg am Wildkogel</v>
      </c>
      <c r="E1416" s="8">
        <f>Gmden!E1415</f>
        <v>3931</v>
      </c>
      <c r="F1416" s="40">
        <f>Gmden!N1415</f>
        <v>0</v>
      </c>
      <c r="G1416" s="8">
        <f t="shared" ref="G1416:G1479" si="112">IF(AND(E1416&gt;$G$5,F1416=1),E1416,0)</f>
        <v>0</v>
      </c>
      <c r="H1416" s="25">
        <f>ROUND(Anteile!$B$29/'Abs3'!$G$2107*'Abs3'!G1416,0)</f>
        <v>0</v>
      </c>
      <c r="I1416" s="40">
        <f>Gmden!O1415</f>
        <v>0</v>
      </c>
      <c r="J1416" s="8">
        <f t="shared" ref="J1416:J1479" si="113">IF(I1416=1,E1416,0)</f>
        <v>0</v>
      </c>
      <c r="K1416" s="25">
        <f>ROUND(Anteile!$B$30/'Abs3'!$J$2107*'Abs3'!J1416,0)</f>
        <v>0</v>
      </c>
      <c r="L1416" s="8">
        <f>Gmden!M1415</f>
        <v>4684908.4178638775</v>
      </c>
      <c r="M1416" s="8">
        <f ca="1">IF(AND(E1416&gt;10000,Gmden!J1415=500,Gmden!K1415=500),MAX(0,OFFSET('Fk Abs3'!$E$7,'Abs3'!C1416,0)*0.95*E1416-L1416),0)</f>
        <v>0</v>
      </c>
      <c r="N1416" s="25">
        <f ca="1">ROUND(Anteile!$B$31/'Abs3'!$M$2107*'Abs3'!M1416,0)</f>
        <v>0</v>
      </c>
      <c r="O1416" s="27"/>
      <c r="P1416" s="25">
        <f t="shared" ref="P1416:P1479" ca="1" si="114">H1416+K1416+N1416+O1416</f>
        <v>0</v>
      </c>
    </row>
    <row r="1417" spans="1:16" x14ac:dyDescent="0.25">
      <c r="A1417" s="9">
        <f>Gmden!A1416</f>
        <v>50602</v>
      </c>
      <c r="B1417" s="9">
        <f t="shared" si="110"/>
        <v>5</v>
      </c>
      <c r="C1417" s="9">
        <f t="shared" si="111"/>
        <v>0</v>
      </c>
      <c r="D1417" s="7" t="str">
        <f>Gmden!D1416</f>
        <v>Bruck an der Großglocknerstraße</v>
      </c>
      <c r="E1417" s="8">
        <f>Gmden!E1416</f>
        <v>4580</v>
      </c>
      <c r="F1417" s="40">
        <f>Gmden!N1416</f>
        <v>0</v>
      </c>
      <c r="G1417" s="8">
        <f t="shared" si="112"/>
        <v>0</v>
      </c>
      <c r="H1417" s="25">
        <f>ROUND(Anteile!$B$29/'Abs3'!$G$2107*'Abs3'!G1417,0)</f>
        <v>0</v>
      </c>
      <c r="I1417" s="40">
        <f>Gmden!O1416</f>
        <v>0</v>
      </c>
      <c r="J1417" s="8">
        <f t="shared" si="113"/>
        <v>0</v>
      </c>
      <c r="K1417" s="25">
        <f>ROUND(Anteile!$B$30/'Abs3'!$J$2107*'Abs3'!J1417,0)</f>
        <v>0</v>
      </c>
      <c r="L1417" s="8">
        <f>Gmden!M1416</f>
        <v>5731035.4999187291</v>
      </c>
      <c r="M1417" s="8">
        <f ca="1">IF(AND(E1417&gt;10000,Gmden!J1416=500,Gmden!K1416=500),MAX(0,OFFSET('Fk Abs3'!$E$7,'Abs3'!C1417,0)*0.95*E1417-L1417),0)</f>
        <v>0</v>
      </c>
      <c r="N1417" s="25">
        <f ca="1">ROUND(Anteile!$B$31/'Abs3'!$M$2107*'Abs3'!M1417,0)</f>
        <v>0</v>
      </c>
      <c r="O1417" s="27"/>
      <c r="P1417" s="25">
        <f t="shared" ca="1" si="114"/>
        <v>0</v>
      </c>
    </row>
    <row r="1418" spans="1:16" x14ac:dyDescent="0.25">
      <c r="A1418" s="9">
        <f>Gmden!A1417</f>
        <v>50603</v>
      </c>
      <c r="B1418" s="9">
        <f t="shared" si="110"/>
        <v>5</v>
      </c>
      <c r="C1418" s="9">
        <f t="shared" si="111"/>
        <v>0</v>
      </c>
      <c r="D1418" s="7" t="str">
        <f>Gmden!D1417</f>
        <v>Dienten am Hochkönig</v>
      </c>
      <c r="E1418" s="8">
        <f>Gmden!E1417</f>
        <v>763</v>
      </c>
      <c r="F1418" s="40">
        <f>Gmden!N1417</f>
        <v>0</v>
      </c>
      <c r="G1418" s="8">
        <f t="shared" si="112"/>
        <v>0</v>
      </c>
      <c r="H1418" s="25">
        <f>ROUND(Anteile!$B$29/'Abs3'!$G$2107*'Abs3'!G1418,0)</f>
        <v>0</v>
      </c>
      <c r="I1418" s="40">
        <f>Gmden!O1417</f>
        <v>0</v>
      </c>
      <c r="J1418" s="8">
        <f t="shared" si="113"/>
        <v>0</v>
      </c>
      <c r="K1418" s="25">
        <f>ROUND(Anteile!$B$30/'Abs3'!$J$2107*'Abs3'!J1418,0)</f>
        <v>0</v>
      </c>
      <c r="L1418" s="8">
        <f>Gmden!M1417</f>
        <v>1096759.542623244</v>
      </c>
      <c r="M1418" s="8">
        <f ca="1">IF(AND(E1418&gt;10000,Gmden!J1417=500,Gmden!K1417=500),MAX(0,OFFSET('Fk Abs3'!$E$7,'Abs3'!C1418,0)*0.95*E1418-L1418),0)</f>
        <v>0</v>
      </c>
      <c r="N1418" s="25">
        <f ca="1">ROUND(Anteile!$B$31/'Abs3'!$M$2107*'Abs3'!M1418,0)</f>
        <v>0</v>
      </c>
      <c r="O1418" s="27"/>
      <c r="P1418" s="25">
        <f t="shared" ca="1" si="114"/>
        <v>0</v>
      </c>
    </row>
    <row r="1419" spans="1:16" x14ac:dyDescent="0.25">
      <c r="A1419" s="9">
        <f>Gmden!A1418</f>
        <v>50604</v>
      </c>
      <c r="B1419" s="9">
        <f t="shared" si="110"/>
        <v>5</v>
      </c>
      <c r="C1419" s="9">
        <f t="shared" si="111"/>
        <v>0</v>
      </c>
      <c r="D1419" s="7" t="str">
        <f>Gmden!D1418</f>
        <v>Fusch an der Großglocknerstraße</v>
      </c>
      <c r="E1419" s="8">
        <f>Gmden!E1418</f>
        <v>679</v>
      </c>
      <c r="F1419" s="40">
        <f>Gmden!N1418</f>
        <v>0</v>
      </c>
      <c r="G1419" s="8">
        <f t="shared" si="112"/>
        <v>0</v>
      </c>
      <c r="H1419" s="25">
        <f>ROUND(Anteile!$B$29/'Abs3'!$G$2107*'Abs3'!G1419,0)</f>
        <v>0</v>
      </c>
      <c r="I1419" s="40">
        <f>Gmden!O1418</f>
        <v>0</v>
      </c>
      <c r="J1419" s="8">
        <f t="shared" si="113"/>
        <v>0</v>
      </c>
      <c r="K1419" s="25">
        <f>ROUND(Anteile!$B$30/'Abs3'!$J$2107*'Abs3'!J1419,0)</f>
        <v>0</v>
      </c>
      <c r="L1419" s="8">
        <f>Gmden!M1418</f>
        <v>896755.62238297542</v>
      </c>
      <c r="M1419" s="8">
        <f ca="1">IF(AND(E1419&gt;10000,Gmden!J1418=500,Gmden!K1418=500),MAX(0,OFFSET('Fk Abs3'!$E$7,'Abs3'!C1419,0)*0.95*E1419-L1419),0)</f>
        <v>0</v>
      </c>
      <c r="N1419" s="25">
        <f ca="1">ROUND(Anteile!$B$31/'Abs3'!$M$2107*'Abs3'!M1419,0)</f>
        <v>0</v>
      </c>
      <c r="O1419" s="27"/>
      <c r="P1419" s="25">
        <f t="shared" ca="1" si="114"/>
        <v>0</v>
      </c>
    </row>
    <row r="1420" spans="1:16" x14ac:dyDescent="0.25">
      <c r="A1420" s="9">
        <f>Gmden!A1419</f>
        <v>50605</v>
      </c>
      <c r="B1420" s="9">
        <f t="shared" si="110"/>
        <v>5</v>
      </c>
      <c r="C1420" s="9">
        <f t="shared" si="111"/>
        <v>0</v>
      </c>
      <c r="D1420" s="7" t="str">
        <f>Gmden!D1419</f>
        <v>Hollersbach im Pinzgau</v>
      </c>
      <c r="E1420" s="8">
        <f>Gmden!E1419</f>
        <v>1130</v>
      </c>
      <c r="F1420" s="40">
        <f>Gmden!N1419</f>
        <v>0</v>
      </c>
      <c r="G1420" s="8">
        <f t="shared" si="112"/>
        <v>0</v>
      </c>
      <c r="H1420" s="25">
        <f>ROUND(Anteile!$B$29/'Abs3'!$G$2107*'Abs3'!G1420,0)</f>
        <v>0</v>
      </c>
      <c r="I1420" s="40">
        <f>Gmden!O1419</f>
        <v>0</v>
      </c>
      <c r="J1420" s="8">
        <f t="shared" si="113"/>
        <v>0</v>
      </c>
      <c r="K1420" s="25">
        <f>ROUND(Anteile!$B$30/'Abs3'!$J$2107*'Abs3'!J1420,0)</f>
        <v>0</v>
      </c>
      <c r="L1420" s="8">
        <f>Gmden!M1419</f>
        <v>1547484.4233322004</v>
      </c>
      <c r="M1420" s="8">
        <f ca="1">IF(AND(E1420&gt;10000,Gmden!J1419=500,Gmden!K1419=500),MAX(0,OFFSET('Fk Abs3'!$E$7,'Abs3'!C1420,0)*0.95*E1420-L1420),0)</f>
        <v>0</v>
      </c>
      <c r="N1420" s="25">
        <f ca="1">ROUND(Anteile!$B$31/'Abs3'!$M$2107*'Abs3'!M1420,0)</f>
        <v>0</v>
      </c>
      <c r="O1420" s="27"/>
      <c r="P1420" s="25">
        <f t="shared" ca="1" si="114"/>
        <v>0</v>
      </c>
    </row>
    <row r="1421" spans="1:16" x14ac:dyDescent="0.25">
      <c r="A1421" s="9">
        <f>Gmden!A1420</f>
        <v>50606</v>
      </c>
      <c r="B1421" s="9">
        <f t="shared" si="110"/>
        <v>5</v>
      </c>
      <c r="C1421" s="9">
        <f t="shared" si="111"/>
        <v>0</v>
      </c>
      <c r="D1421" s="7" t="str">
        <f>Gmden!D1420</f>
        <v>Kaprun</v>
      </c>
      <c r="E1421" s="8">
        <f>Gmden!E1420</f>
        <v>3065</v>
      </c>
      <c r="F1421" s="40">
        <f>Gmden!N1420</f>
        <v>0</v>
      </c>
      <c r="G1421" s="8">
        <f t="shared" si="112"/>
        <v>0</v>
      </c>
      <c r="H1421" s="25">
        <f>ROUND(Anteile!$B$29/'Abs3'!$G$2107*'Abs3'!G1421,0)</f>
        <v>0</v>
      </c>
      <c r="I1421" s="40">
        <f>Gmden!O1420</f>
        <v>0</v>
      </c>
      <c r="J1421" s="8">
        <f t="shared" si="113"/>
        <v>0</v>
      </c>
      <c r="K1421" s="25">
        <f>ROUND(Anteile!$B$30/'Abs3'!$J$2107*'Abs3'!J1421,0)</f>
        <v>0</v>
      </c>
      <c r="L1421" s="8">
        <f>Gmden!M1420</f>
        <v>5728984.7948815804</v>
      </c>
      <c r="M1421" s="8">
        <f ca="1">IF(AND(E1421&gt;10000,Gmden!J1420=500,Gmden!K1420=500),MAX(0,OFFSET('Fk Abs3'!$E$7,'Abs3'!C1421,0)*0.95*E1421-L1421),0)</f>
        <v>0</v>
      </c>
      <c r="N1421" s="25">
        <f ca="1">ROUND(Anteile!$B$31/'Abs3'!$M$2107*'Abs3'!M1421,0)</f>
        <v>0</v>
      </c>
      <c r="O1421" s="27"/>
      <c r="P1421" s="25">
        <f t="shared" ca="1" si="114"/>
        <v>0</v>
      </c>
    </row>
    <row r="1422" spans="1:16" x14ac:dyDescent="0.25">
      <c r="A1422" s="9">
        <f>Gmden!A1421</f>
        <v>50607</v>
      </c>
      <c r="B1422" s="9">
        <f t="shared" si="110"/>
        <v>5</v>
      </c>
      <c r="C1422" s="9">
        <f t="shared" si="111"/>
        <v>0</v>
      </c>
      <c r="D1422" s="7" t="str">
        <f>Gmden!D1421</f>
        <v>Krimml</v>
      </c>
      <c r="E1422" s="8">
        <f>Gmden!E1421</f>
        <v>826</v>
      </c>
      <c r="F1422" s="40">
        <f>Gmden!N1421</f>
        <v>0</v>
      </c>
      <c r="G1422" s="8">
        <f t="shared" si="112"/>
        <v>0</v>
      </c>
      <c r="H1422" s="25">
        <f>ROUND(Anteile!$B$29/'Abs3'!$G$2107*'Abs3'!G1422,0)</f>
        <v>0</v>
      </c>
      <c r="I1422" s="40">
        <f>Gmden!O1421</f>
        <v>0</v>
      </c>
      <c r="J1422" s="8">
        <f t="shared" si="113"/>
        <v>0</v>
      </c>
      <c r="K1422" s="25">
        <f>ROUND(Anteile!$B$30/'Abs3'!$J$2107*'Abs3'!J1422,0)</f>
        <v>0</v>
      </c>
      <c r="L1422" s="8">
        <f>Gmden!M1421</f>
        <v>1374314.4759192769</v>
      </c>
      <c r="M1422" s="8">
        <f ca="1">IF(AND(E1422&gt;10000,Gmden!J1421=500,Gmden!K1421=500),MAX(0,OFFSET('Fk Abs3'!$E$7,'Abs3'!C1422,0)*0.95*E1422-L1422),0)</f>
        <v>0</v>
      </c>
      <c r="N1422" s="25">
        <f ca="1">ROUND(Anteile!$B$31/'Abs3'!$M$2107*'Abs3'!M1422,0)</f>
        <v>0</v>
      </c>
      <c r="O1422" s="27"/>
      <c r="P1422" s="25">
        <f t="shared" ca="1" si="114"/>
        <v>0</v>
      </c>
    </row>
    <row r="1423" spans="1:16" x14ac:dyDescent="0.25">
      <c r="A1423" s="9">
        <f>Gmden!A1422</f>
        <v>50608</v>
      </c>
      <c r="B1423" s="9">
        <f t="shared" si="110"/>
        <v>5</v>
      </c>
      <c r="C1423" s="9">
        <f t="shared" si="111"/>
        <v>0</v>
      </c>
      <c r="D1423" s="7" t="str">
        <f>Gmden!D1422</f>
        <v>Lend</v>
      </c>
      <c r="E1423" s="8">
        <f>Gmden!E1422</f>
        <v>1344</v>
      </c>
      <c r="F1423" s="40">
        <f>Gmden!N1422</f>
        <v>0</v>
      </c>
      <c r="G1423" s="8">
        <f t="shared" si="112"/>
        <v>0</v>
      </c>
      <c r="H1423" s="25">
        <f>ROUND(Anteile!$B$29/'Abs3'!$G$2107*'Abs3'!G1423,0)</f>
        <v>0</v>
      </c>
      <c r="I1423" s="40">
        <f>Gmden!O1422</f>
        <v>0</v>
      </c>
      <c r="J1423" s="8">
        <f t="shared" si="113"/>
        <v>0</v>
      </c>
      <c r="K1423" s="25">
        <f>ROUND(Anteile!$B$30/'Abs3'!$J$2107*'Abs3'!J1423,0)</f>
        <v>0</v>
      </c>
      <c r="L1423" s="8">
        <f>Gmden!M1422</f>
        <v>1800117.6515534716</v>
      </c>
      <c r="M1423" s="8">
        <f ca="1">IF(AND(E1423&gt;10000,Gmden!J1422=500,Gmden!K1422=500),MAX(0,OFFSET('Fk Abs3'!$E$7,'Abs3'!C1423,0)*0.95*E1423-L1423),0)</f>
        <v>0</v>
      </c>
      <c r="N1423" s="25">
        <f ca="1">ROUND(Anteile!$B$31/'Abs3'!$M$2107*'Abs3'!M1423,0)</f>
        <v>0</v>
      </c>
      <c r="O1423" s="27"/>
      <c r="P1423" s="25">
        <f t="shared" ca="1" si="114"/>
        <v>0</v>
      </c>
    </row>
    <row r="1424" spans="1:16" x14ac:dyDescent="0.25">
      <c r="A1424" s="9">
        <f>Gmden!A1423</f>
        <v>50609</v>
      </c>
      <c r="B1424" s="9">
        <f t="shared" si="110"/>
        <v>5</v>
      </c>
      <c r="C1424" s="9">
        <f t="shared" si="111"/>
        <v>0</v>
      </c>
      <c r="D1424" s="7" t="str">
        <f>Gmden!D1423</f>
        <v>Leogang</v>
      </c>
      <c r="E1424" s="8">
        <f>Gmden!E1423</f>
        <v>3199</v>
      </c>
      <c r="F1424" s="40">
        <f>Gmden!N1423</f>
        <v>0</v>
      </c>
      <c r="G1424" s="8">
        <f t="shared" si="112"/>
        <v>0</v>
      </c>
      <c r="H1424" s="25">
        <f>ROUND(Anteile!$B$29/'Abs3'!$G$2107*'Abs3'!G1424,0)</f>
        <v>0</v>
      </c>
      <c r="I1424" s="40">
        <f>Gmden!O1423</f>
        <v>0</v>
      </c>
      <c r="J1424" s="8">
        <f t="shared" si="113"/>
        <v>0</v>
      </c>
      <c r="K1424" s="25">
        <f>ROUND(Anteile!$B$30/'Abs3'!$J$2107*'Abs3'!J1424,0)</f>
        <v>0</v>
      </c>
      <c r="L1424" s="8">
        <f>Gmden!M1423</f>
        <v>4625950.0929927528</v>
      </c>
      <c r="M1424" s="8">
        <f ca="1">IF(AND(E1424&gt;10000,Gmden!J1423=500,Gmden!K1423=500),MAX(0,OFFSET('Fk Abs3'!$E$7,'Abs3'!C1424,0)*0.95*E1424-L1424),0)</f>
        <v>0</v>
      </c>
      <c r="N1424" s="25">
        <f ca="1">ROUND(Anteile!$B$31/'Abs3'!$M$2107*'Abs3'!M1424,0)</f>
        <v>0</v>
      </c>
      <c r="O1424" s="27"/>
      <c r="P1424" s="25">
        <f t="shared" ca="1" si="114"/>
        <v>0</v>
      </c>
    </row>
    <row r="1425" spans="1:16" x14ac:dyDescent="0.25">
      <c r="A1425" s="9">
        <f>Gmden!A1424</f>
        <v>50610</v>
      </c>
      <c r="B1425" s="9">
        <f t="shared" si="110"/>
        <v>5</v>
      </c>
      <c r="C1425" s="9">
        <f t="shared" si="111"/>
        <v>0</v>
      </c>
      <c r="D1425" s="7" t="str">
        <f>Gmden!D1424</f>
        <v>Lofer</v>
      </c>
      <c r="E1425" s="8">
        <f>Gmden!E1424</f>
        <v>1965</v>
      </c>
      <c r="F1425" s="40">
        <f>Gmden!N1424</f>
        <v>0</v>
      </c>
      <c r="G1425" s="8">
        <f t="shared" si="112"/>
        <v>0</v>
      </c>
      <c r="H1425" s="25">
        <f>ROUND(Anteile!$B$29/'Abs3'!$G$2107*'Abs3'!G1425,0)</f>
        <v>0</v>
      </c>
      <c r="I1425" s="40">
        <f>Gmden!O1424</f>
        <v>0</v>
      </c>
      <c r="J1425" s="8">
        <f t="shared" si="113"/>
        <v>0</v>
      </c>
      <c r="K1425" s="25">
        <f>ROUND(Anteile!$B$30/'Abs3'!$J$2107*'Abs3'!J1425,0)</f>
        <v>0</v>
      </c>
      <c r="L1425" s="8">
        <f>Gmden!M1424</f>
        <v>2588644.9921188988</v>
      </c>
      <c r="M1425" s="8">
        <f ca="1">IF(AND(E1425&gt;10000,Gmden!J1424=500,Gmden!K1424=500),MAX(0,OFFSET('Fk Abs3'!$E$7,'Abs3'!C1425,0)*0.95*E1425-L1425),0)</f>
        <v>0</v>
      </c>
      <c r="N1425" s="25">
        <f ca="1">ROUND(Anteile!$B$31/'Abs3'!$M$2107*'Abs3'!M1425,0)</f>
        <v>0</v>
      </c>
      <c r="O1425" s="27"/>
      <c r="P1425" s="25">
        <f t="shared" ca="1" si="114"/>
        <v>0</v>
      </c>
    </row>
    <row r="1426" spans="1:16" x14ac:dyDescent="0.25">
      <c r="A1426" s="9">
        <f>Gmden!A1425</f>
        <v>50611</v>
      </c>
      <c r="B1426" s="9">
        <f t="shared" si="110"/>
        <v>5</v>
      </c>
      <c r="C1426" s="9">
        <f t="shared" si="111"/>
        <v>0</v>
      </c>
      <c r="D1426" s="7" t="str">
        <f>Gmden!D1425</f>
        <v>Maishofen</v>
      </c>
      <c r="E1426" s="8">
        <f>Gmden!E1425</f>
        <v>3392</v>
      </c>
      <c r="F1426" s="40">
        <f>Gmden!N1425</f>
        <v>0</v>
      </c>
      <c r="G1426" s="8">
        <f t="shared" si="112"/>
        <v>0</v>
      </c>
      <c r="H1426" s="25">
        <f>ROUND(Anteile!$B$29/'Abs3'!$G$2107*'Abs3'!G1426,0)</f>
        <v>0</v>
      </c>
      <c r="I1426" s="40">
        <f>Gmden!O1425</f>
        <v>0</v>
      </c>
      <c r="J1426" s="8">
        <f t="shared" si="113"/>
        <v>0</v>
      </c>
      <c r="K1426" s="25">
        <f>ROUND(Anteile!$B$30/'Abs3'!$J$2107*'Abs3'!J1426,0)</f>
        <v>0</v>
      </c>
      <c r="L1426" s="8">
        <f>Gmden!M1425</f>
        <v>5039387.6070693284</v>
      </c>
      <c r="M1426" s="8">
        <f ca="1">IF(AND(E1426&gt;10000,Gmden!J1425=500,Gmden!K1425=500),MAX(0,OFFSET('Fk Abs3'!$E$7,'Abs3'!C1426,0)*0.95*E1426-L1426),0)</f>
        <v>0</v>
      </c>
      <c r="N1426" s="25">
        <f ca="1">ROUND(Anteile!$B$31/'Abs3'!$M$2107*'Abs3'!M1426,0)</f>
        <v>0</v>
      </c>
      <c r="O1426" s="27"/>
      <c r="P1426" s="25">
        <f t="shared" ca="1" si="114"/>
        <v>0</v>
      </c>
    </row>
    <row r="1427" spans="1:16" x14ac:dyDescent="0.25">
      <c r="A1427" s="9">
        <f>Gmden!A1426</f>
        <v>50612</v>
      </c>
      <c r="B1427" s="9">
        <f t="shared" si="110"/>
        <v>5</v>
      </c>
      <c r="C1427" s="9">
        <f t="shared" si="111"/>
        <v>0</v>
      </c>
      <c r="D1427" s="7" t="str">
        <f>Gmden!D1426</f>
        <v>Maria Alm am Steinernen Meer</v>
      </c>
      <c r="E1427" s="8">
        <f>Gmden!E1426</f>
        <v>2104</v>
      </c>
      <c r="F1427" s="40">
        <f>Gmden!N1426</f>
        <v>0</v>
      </c>
      <c r="G1427" s="8">
        <f t="shared" si="112"/>
        <v>0</v>
      </c>
      <c r="H1427" s="25">
        <f>ROUND(Anteile!$B$29/'Abs3'!$G$2107*'Abs3'!G1427,0)</f>
        <v>0</v>
      </c>
      <c r="I1427" s="40">
        <f>Gmden!O1426</f>
        <v>0</v>
      </c>
      <c r="J1427" s="8">
        <f t="shared" si="113"/>
        <v>0</v>
      </c>
      <c r="K1427" s="25">
        <f>ROUND(Anteile!$B$30/'Abs3'!$J$2107*'Abs3'!J1427,0)</f>
        <v>0</v>
      </c>
      <c r="L1427" s="8">
        <f>Gmden!M1426</f>
        <v>3456989.6389722521</v>
      </c>
      <c r="M1427" s="8">
        <f ca="1">IF(AND(E1427&gt;10000,Gmden!J1426=500,Gmden!K1426=500),MAX(0,OFFSET('Fk Abs3'!$E$7,'Abs3'!C1427,0)*0.95*E1427-L1427),0)</f>
        <v>0</v>
      </c>
      <c r="N1427" s="25">
        <f ca="1">ROUND(Anteile!$B$31/'Abs3'!$M$2107*'Abs3'!M1427,0)</f>
        <v>0</v>
      </c>
      <c r="O1427" s="27"/>
      <c r="P1427" s="25">
        <f t="shared" ca="1" si="114"/>
        <v>0</v>
      </c>
    </row>
    <row r="1428" spans="1:16" x14ac:dyDescent="0.25">
      <c r="A1428" s="9">
        <f>Gmden!A1427</f>
        <v>50613</v>
      </c>
      <c r="B1428" s="9">
        <f t="shared" si="110"/>
        <v>5</v>
      </c>
      <c r="C1428" s="9">
        <f t="shared" si="111"/>
        <v>0</v>
      </c>
      <c r="D1428" s="7" t="str">
        <f>Gmden!D1427</f>
        <v>Mittersill</v>
      </c>
      <c r="E1428" s="8">
        <f>Gmden!E1427</f>
        <v>5426</v>
      </c>
      <c r="F1428" s="40">
        <f>Gmden!N1427</f>
        <v>0</v>
      </c>
      <c r="G1428" s="8">
        <f t="shared" si="112"/>
        <v>0</v>
      </c>
      <c r="H1428" s="25">
        <f>ROUND(Anteile!$B$29/'Abs3'!$G$2107*'Abs3'!G1428,0)</f>
        <v>0</v>
      </c>
      <c r="I1428" s="40">
        <f>Gmden!O1427</f>
        <v>0</v>
      </c>
      <c r="J1428" s="8">
        <f t="shared" si="113"/>
        <v>0</v>
      </c>
      <c r="K1428" s="25">
        <f>ROUND(Anteile!$B$30/'Abs3'!$J$2107*'Abs3'!J1428,0)</f>
        <v>0</v>
      </c>
      <c r="L1428" s="8">
        <f>Gmden!M1427</f>
        <v>7371483.8746248111</v>
      </c>
      <c r="M1428" s="8">
        <f ca="1">IF(AND(E1428&gt;10000,Gmden!J1427=500,Gmden!K1427=500),MAX(0,OFFSET('Fk Abs3'!$E$7,'Abs3'!C1428,0)*0.95*E1428-L1428),0)</f>
        <v>0</v>
      </c>
      <c r="N1428" s="25">
        <f ca="1">ROUND(Anteile!$B$31/'Abs3'!$M$2107*'Abs3'!M1428,0)</f>
        <v>0</v>
      </c>
      <c r="O1428" s="27"/>
      <c r="P1428" s="25">
        <f t="shared" ca="1" si="114"/>
        <v>0</v>
      </c>
    </row>
    <row r="1429" spans="1:16" x14ac:dyDescent="0.25">
      <c r="A1429" s="9">
        <f>Gmden!A1428</f>
        <v>50614</v>
      </c>
      <c r="B1429" s="9">
        <f t="shared" si="110"/>
        <v>5</v>
      </c>
      <c r="C1429" s="9">
        <f t="shared" si="111"/>
        <v>0</v>
      </c>
      <c r="D1429" s="7" t="str">
        <f>Gmden!D1428</f>
        <v>Neukirchen am Großvenediger</v>
      </c>
      <c r="E1429" s="8">
        <f>Gmden!E1428</f>
        <v>2496</v>
      </c>
      <c r="F1429" s="40">
        <f>Gmden!N1428</f>
        <v>0</v>
      </c>
      <c r="G1429" s="8">
        <f t="shared" si="112"/>
        <v>0</v>
      </c>
      <c r="H1429" s="25">
        <f>ROUND(Anteile!$B$29/'Abs3'!$G$2107*'Abs3'!G1429,0)</f>
        <v>0</v>
      </c>
      <c r="I1429" s="40">
        <f>Gmden!O1428</f>
        <v>0</v>
      </c>
      <c r="J1429" s="8">
        <f t="shared" si="113"/>
        <v>0</v>
      </c>
      <c r="K1429" s="25">
        <f>ROUND(Anteile!$B$30/'Abs3'!$J$2107*'Abs3'!J1429,0)</f>
        <v>0</v>
      </c>
      <c r="L1429" s="8">
        <f>Gmden!M1428</f>
        <v>3421868.8894595602</v>
      </c>
      <c r="M1429" s="8">
        <f ca="1">IF(AND(E1429&gt;10000,Gmden!J1428=500,Gmden!K1428=500),MAX(0,OFFSET('Fk Abs3'!$E$7,'Abs3'!C1429,0)*0.95*E1429-L1429),0)</f>
        <v>0</v>
      </c>
      <c r="N1429" s="25">
        <f ca="1">ROUND(Anteile!$B$31/'Abs3'!$M$2107*'Abs3'!M1429,0)</f>
        <v>0</v>
      </c>
      <c r="O1429" s="27"/>
      <c r="P1429" s="25">
        <f t="shared" ca="1" si="114"/>
        <v>0</v>
      </c>
    </row>
    <row r="1430" spans="1:16" x14ac:dyDescent="0.25">
      <c r="A1430" s="9">
        <f>Gmden!A1429</f>
        <v>50615</v>
      </c>
      <c r="B1430" s="9">
        <f t="shared" si="110"/>
        <v>5</v>
      </c>
      <c r="C1430" s="9">
        <f t="shared" si="111"/>
        <v>0</v>
      </c>
      <c r="D1430" s="7" t="str">
        <f>Gmden!D1429</f>
        <v>Niedernsill</v>
      </c>
      <c r="E1430" s="8">
        <f>Gmden!E1429</f>
        <v>2582</v>
      </c>
      <c r="F1430" s="40">
        <f>Gmden!N1429</f>
        <v>0</v>
      </c>
      <c r="G1430" s="8">
        <f t="shared" si="112"/>
        <v>0</v>
      </c>
      <c r="H1430" s="25">
        <f>ROUND(Anteile!$B$29/'Abs3'!$G$2107*'Abs3'!G1430,0)</f>
        <v>0</v>
      </c>
      <c r="I1430" s="40">
        <f>Gmden!O1429</f>
        <v>0</v>
      </c>
      <c r="J1430" s="8">
        <f t="shared" si="113"/>
        <v>0</v>
      </c>
      <c r="K1430" s="25">
        <f>ROUND(Anteile!$B$30/'Abs3'!$J$2107*'Abs3'!J1430,0)</f>
        <v>0</v>
      </c>
      <c r="L1430" s="8">
        <f>Gmden!M1429</f>
        <v>2766798.1330549689</v>
      </c>
      <c r="M1430" s="8">
        <f ca="1">IF(AND(E1430&gt;10000,Gmden!J1429=500,Gmden!K1429=500),MAX(0,OFFSET('Fk Abs3'!$E$7,'Abs3'!C1430,0)*0.95*E1430-L1430),0)</f>
        <v>0</v>
      </c>
      <c r="N1430" s="25">
        <f ca="1">ROUND(Anteile!$B$31/'Abs3'!$M$2107*'Abs3'!M1430,0)</f>
        <v>0</v>
      </c>
      <c r="O1430" s="27"/>
      <c r="P1430" s="25">
        <f t="shared" ca="1" si="114"/>
        <v>0</v>
      </c>
    </row>
    <row r="1431" spans="1:16" x14ac:dyDescent="0.25">
      <c r="A1431" s="9">
        <f>Gmden!A1430</f>
        <v>50616</v>
      </c>
      <c r="B1431" s="9">
        <f t="shared" si="110"/>
        <v>5</v>
      </c>
      <c r="C1431" s="9">
        <f t="shared" si="111"/>
        <v>0</v>
      </c>
      <c r="D1431" s="7" t="str">
        <f>Gmden!D1430</f>
        <v>Piesendorf</v>
      </c>
      <c r="E1431" s="8">
        <f>Gmden!E1430</f>
        <v>3781</v>
      </c>
      <c r="F1431" s="40">
        <f>Gmden!N1430</f>
        <v>0</v>
      </c>
      <c r="G1431" s="8">
        <f t="shared" si="112"/>
        <v>0</v>
      </c>
      <c r="H1431" s="25">
        <f>ROUND(Anteile!$B$29/'Abs3'!$G$2107*'Abs3'!G1431,0)</f>
        <v>0</v>
      </c>
      <c r="I1431" s="40">
        <f>Gmden!O1430</f>
        <v>0</v>
      </c>
      <c r="J1431" s="8">
        <f t="shared" si="113"/>
        <v>0</v>
      </c>
      <c r="K1431" s="25">
        <f>ROUND(Anteile!$B$30/'Abs3'!$J$2107*'Abs3'!J1431,0)</f>
        <v>0</v>
      </c>
      <c r="L1431" s="8">
        <f>Gmden!M1430</f>
        <v>5005035.5078460649</v>
      </c>
      <c r="M1431" s="8">
        <f ca="1">IF(AND(E1431&gt;10000,Gmden!J1430=500,Gmden!K1430=500),MAX(0,OFFSET('Fk Abs3'!$E$7,'Abs3'!C1431,0)*0.95*E1431-L1431),0)</f>
        <v>0</v>
      </c>
      <c r="N1431" s="25">
        <f ca="1">ROUND(Anteile!$B$31/'Abs3'!$M$2107*'Abs3'!M1431,0)</f>
        <v>0</v>
      </c>
      <c r="O1431" s="27"/>
      <c r="P1431" s="25">
        <f t="shared" ca="1" si="114"/>
        <v>0</v>
      </c>
    </row>
    <row r="1432" spans="1:16" x14ac:dyDescent="0.25">
      <c r="A1432" s="9">
        <f>Gmden!A1431</f>
        <v>50617</v>
      </c>
      <c r="B1432" s="9">
        <f t="shared" si="110"/>
        <v>5</v>
      </c>
      <c r="C1432" s="9">
        <f t="shared" si="111"/>
        <v>0</v>
      </c>
      <c r="D1432" s="7" t="str">
        <f>Gmden!D1431</f>
        <v>Rauris</v>
      </c>
      <c r="E1432" s="8">
        <f>Gmden!E1431</f>
        <v>3072</v>
      </c>
      <c r="F1432" s="40">
        <f>Gmden!N1431</f>
        <v>0</v>
      </c>
      <c r="G1432" s="8">
        <f t="shared" si="112"/>
        <v>0</v>
      </c>
      <c r="H1432" s="25">
        <f>ROUND(Anteile!$B$29/'Abs3'!$G$2107*'Abs3'!G1432,0)</f>
        <v>0</v>
      </c>
      <c r="I1432" s="40">
        <f>Gmden!O1431</f>
        <v>0</v>
      </c>
      <c r="J1432" s="8">
        <f t="shared" si="113"/>
        <v>0</v>
      </c>
      <c r="K1432" s="25">
        <f>ROUND(Anteile!$B$30/'Abs3'!$J$2107*'Abs3'!J1432,0)</f>
        <v>0</v>
      </c>
      <c r="L1432" s="8">
        <f>Gmden!M1431</f>
        <v>3680870.0294648851</v>
      </c>
      <c r="M1432" s="8">
        <f ca="1">IF(AND(E1432&gt;10000,Gmden!J1431=500,Gmden!K1431=500),MAX(0,OFFSET('Fk Abs3'!$E$7,'Abs3'!C1432,0)*0.95*E1432-L1432),0)</f>
        <v>0</v>
      </c>
      <c r="N1432" s="25">
        <f ca="1">ROUND(Anteile!$B$31/'Abs3'!$M$2107*'Abs3'!M1432,0)</f>
        <v>0</v>
      </c>
      <c r="O1432" s="27"/>
      <c r="P1432" s="25">
        <f t="shared" ca="1" si="114"/>
        <v>0</v>
      </c>
    </row>
    <row r="1433" spans="1:16" x14ac:dyDescent="0.25">
      <c r="A1433" s="9">
        <f>Gmden!A1432</f>
        <v>50618</v>
      </c>
      <c r="B1433" s="9">
        <f t="shared" si="110"/>
        <v>5</v>
      </c>
      <c r="C1433" s="9">
        <f t="shared" si="111"/>
        <v>0</v>
      </c>
      <c r="D1433" s="7" t="str">
        <f>Gmden!D1432</f>
        <v>Saalbach-Hinterglemm</v>
      </c>
      <c r="E1433" s="8">
        <f>Gmden!E1432</f>
        <v>2868</v>
      </c>
      <c r="F1433" s="40">
        <f>Gmden!N1432</f>
        <v>0</v>
      </c>
      <c r="G1433" s="8">
        <f t="shared" si="112"/>
        <v>0</v>
      </c>
      <c r="H1433" s="25">
        <f>ROUND(Anteile!$B$29/'Abs3'!$G$2107*'Abs3'!G1433,0)</f>
        <v>0</v>
      </c>
      <c r="I1433" s="40">
        <f>Gmden!O1432</f>
        <v>0</v>
      </c>
      <c r="J1433" s="8">
        <f t="shared" si="113"/>
        <v>0</v>
      </c>
      <c r="K1433" s="25">
        <f>ROUND(Anteile!$B$30/'Abs3'!$J$2107*'Abs3'!J1433,0)</f>
        <v>0</v>
      </c>
      <c r="L1433" s="8">
        <f>Gmden!M1432</f>
        <v>7920994.8430045052</v>
      </c>
      <c r="M1433" s="8">
        <f ca="1">IF(AND(E1433&gt;10000,Gmden!J1432=500,Gmden!K1432=500),MAX(0,OFFSET('Fk Abs3'!$E$7,'Abs3'!C1433,0)*0.95*E1433-L1433),0)</f>
        <v>0</v>
      </c>
      <c r="N1433" s="25">
        <f ca="1">ROUND(Anteile!$B$31/'Abs3'!$M$2107*'Abs3'!M1433,0)</f>
        <v>0</v>
      </c>
      <c r="O1433" s="27"/>
      <c r="P1433" s="25">
        <f t="shared" ca="1" si="114"/>
        <v>0</v>
      </c>
    </row>
    <row r="1434" spans="1:16" x14ac:dyDescent="0.25">
      <c r="A1434" s="9">
        <f>Gmden!A1433</f>
        <v>50619</v>
      </c>
      <c r="B1434" s="9">
        <f t="shared" si="110"/>
        <v>5</v>
      </c>
      <c r="C1434" s="9">
        <f t="shared" si="111"/>
        <v>1</v>
      </c>
      <c r="D1434" s="7" t="str">
        <f>Gmden!D1433</f>
        <v>Saalfelden am Steinernen Meer</v>
      </c>
      <c r="E1434" s="8">
        <f>Gmden!E1433</f>
        <v>16223</v>
      </c>
      <c r="F1434" s="40">
        <f>Gmden!N1433</f>
        <v>0</v>
      </c>
      <c r="G1434" s="8">
        <f t="shared" si="112"/>
        <v>0</v>
      </c>
      <c r="H1434" s="25">
        <f>ROUND(Anteile!$B$29/'Abs3'!$G$2107*'Abs3'!G1434,0)</f>
        <v>0</v>
      </c>
      <c r="I1434" s="40">
        <f>Gmden!O1433</f>
        <v>0</v>
      </c>
      <c r="J1434" s="8">
        <f t="shared" si="113"/>
        <v>0</v>
      </c>
      <c r="K1434" s="25">
        <f>ROUND(Anteile!$B$30/'Abs3'!$J$2107*'Abs3'!J1434,0)</f>
        <v>0</v>
      </c>
      <c r="L1434" s="8">
        <f>Gmden!M1433</f>
        <v>22103770.257432822</v>
      </c>
      <c r="M1434" s="8">
        <f ca="1">IF(AND(E1434&gt;10000,Gmden!J1433=500,Gmden!K1433=500),MAX(0,OFFSET('Fk Abs3'!$E$7,'Abs3'!C1434,0)*0.95*E1434-L1434),0)</f>
        <v>0</v>
      </c>
      <c r="N1434" s="25">
        <f ca="1">ROUND(Anteile!$B$31/'Abs3'!$M$2107*'Abs3'!M1434,0)</f>
        <v>0</v>
      </c>
      <c r="O1434" s="27"/>
      <c r="P1434" s="25">
        <f t="shared" ca="1" si="114"/>
        <v>0</v>
      </c>
    </row>
    <row r="1435" spans="1:16" x14ac:dyDescent="0.25">
      <c r="A1435" s="9">
        <f>Gmden!A1434</f>
        <v>50620</v>
      </c>
      <c r="B1435" s="9">
        <f t="shared" si="110"/>
        <v>5</v>
      </c>
      <c r="C1435" s="9">
        <f t="shared" si="111"/>
        <v>0</v>
      </c>
      <c r="D1435" s="7" t="str">
        <f>Gmden!D1434</f>
        <v>Sankt Martin bei Lofer</v>
      </c>
      <c r="E1435" s="8">
        <f>Gmden!E1434</f>
        <v>1127</v>
      </c>
      <c r="F1435" s="40">
        <f>Gmden!N1434</f>
        <v>0</v>
      </c>
      <c r="G1435" s="8">
        <f t="shared" si="112"/>
        <v>0</v>
      </c>
      <c r="H1435" s="25">
        <f>ROUND(Anteile!$B$29/'Abs3'!$G$2107*'Abs3'!G1435,0)</f>
        <v>0</v>
      </c>
      <c r="I1435" s="40">
        <f>Gmden!O1434</f>
        <v>0</v>
      </c>
      <c r="J1435" s="8">
        <f t="shared" si="113"/>
        <v>0</v>
      </c>
      <c r="K1435" s="25">
        <f>ROUND(Anteile!$B$30/'Abs3'!$J$2107*'Abs3'!J1435,0)</f>
        <v>0</v>
      </c>
      <c r="L1435" s="8">
        <f>Gmden!M1434</f>
        <v>1455884.4076790011</v>
      </c>
      <c r="M1435" s="8">
        <f ca="1">IF(AND(E1435&gt;10000,Gmden!J1434=500,Gmden!K1434=500),MAX(0,OFFSET('Fk Abs3'!$E$7,'Abs3'!C1435,0)*0.95*E1435-L1435),0)</f>
        <v>0</v>
      </c>
      <c r="N1435" s="25">
        <f ca="1">ROUND(Anteile!$B$31/'Abs3'!$M$2107*'Abs3'!M1435,0)</f>
        <v>0</v>
      </c>
      <c r="O1435" s="27"/>
      <c r="P1435" s="25">
        <f t="shared" ca="1" si="114"/>
        <v>0</v>
      </c>
    </row>
    <row r="1436" spans="1:16" x14ac:dyDescent="0.25">
      <c r="A1436" s="9">
        <f>Gmden!A1435</f>
        <v>50621</v>
      </c>
      <c r="B1436" s="9">
        <f t="shared" si="110"/>
        <v>5</v>
      </c>
      <c r="C1436" s="9">
        <f t="shared" si="111"/>
        <v>0</v>
      </c>
      <c r="D1436" s="7" t="str">
        <f>Gmden!D1435</f>
        <v>Stuhlfelden</v>
      </c>
      <c r="E1436" s="8">
        <f>Gmden!E1435</f>
        <v>1552</v>
      </c>
      <c r="F1436" s="40">
        <f>Gmden!N1435</f>
        <v>0</v>
      </c>
      <c r="G1436" s="8">
        <f t="shared" si="112"/>
        <v>0</v>
      </c>
      <c r="H1436" s="25">
        <f>ROUND(Anteile!$B$29/'Abs3'!$G$2107*'Abs3'!G1436,0)</f>
        <v>0</v>
      </c>
      <c r="I1436" s="40">
        <f>Gmden!O1435</f>
        <v>0</v>
      </c>
      <c r="J1436" s="8">
        <f t="shared" si="113"/>
        <v>0</v>
      </c>
      <c r="K1436" s="25">
        <f>ROUND(Anteile!$B$30/'Abs3'!$J$2107*'Abs3'!J1436,0)</f>
        <v>0</v>
      </c>
      <c r="L1436" s="8">
        <f>Gmden!M1435</f>
        <v>1697619.4685928023</v>
      </c>
      <c r="M1436" s="8">
        <f ca="1">IF(AND(E1436&gt;10000,Gmden!J1435=500,Gmden!K1435=500),MAX(0,OFFSET('Fk Abs3'!$E$7,'Abs3'!C1436,0)*0.95*E1436-L1436),0)</f>
        <v>0</v>
      </c>
      <c r="N1436" s="25">
        <f ca="1">ROUND(Anteile!$B$31/'Abs3'!$M$2107*'Abs3'!M1436,0)</f>
        <v>0</v>
      </c>
      <c r="O1436" s="27"/>
      <c r="P1436" s="25">
        <f t="shared" ca="1" si="114"/>
        <v>0</v>
      </c>
    </row>
    <row r="1437" spans="1:16" x14ac:dyDescent="0.25">
      <c r="A1437" s="9">
        <f>Gmden!A1436</f>
        <v>50622</v>
      </c>
      <c r="B1437" s="9">
        <f t="shared" si="110"/>
        <v>5</v>
      </c>
      <c r="C1437" s="9">
        <f t="shared" si="111"/>
        <v>0</v>
      </c>
      <c r="D1437" s="7" t="str">
        <f>Gmden!D1436</f>
        <v>Taxenbach</v>
      </c>
      <c r="E1437" s="8">
        <f>Gmden!E1436</f>
        <v>2727</v>
      </c>
      <c r="F1437" s="40">
        <f>Gmden!N1436</f>
        <v>0</v>
      </c>
      <c r="G1437" s="8">
        <f t="shared" si="112"/>
        <v>0</v>
      </c>
      <c r="H1437" s="25">
        <f>ROUND(Anteile!$B$29/'Abs3'!$G$2107*'Abs3'!G1437,0)</f>
        <v>0</v>
      </c>
      <c r="I1437" s="40">
        <f>Gmden!O1436</f>
        <v>0</v>
      </c>
      <c r="J1437" s="8">
        <f t="shared" si="113"/>
        <v>0</v>
      </c>
      <c r="K1437" s="25">
        <f>ROUND(Anteile!$B$30/'Abs3'!$J$2107*'Abs3'!J1437,0)</f>
        <v>0</v>
      </c>
      <c r="L1437" s="8">
        <f>Gmden!M1436</f>
        <v>2879450.8441842073</v>
      </c>
      <c r="M1437" s="8">
        <f ca="1">IF(AND(E1437&gt;10000,Gmden!J1436=500,Gmden!K1436=500),MAX(0,OFFSET('Fk Abs3'!$E$7,'Abs3'!C1437,0)*0.95*E1437-L1437),0)</f>
        <v>0</v>
      </c>
      <c r="N1437" s="25">
        <f ca="1">ROUND(Anteile!$B$31/'Abs3'!$M$2107*'Abs3'!M1437,0)</f>
        <v>0</v>
      </c>
      <c r="O1437" s="27"/>
      <c r="P1437" s="25">
        <f t="shared" ca="1" si="114"/>
        <v>0</v>
      </c>
    </row>
    <row r="1438" spans="1:16" x14ac:dyDescent="0.25">
      <c r="A1438" s="9">
        <f>Gmden!A1437</f>
        <v>50623</v>
      </c>
      <c r="B1438" s="9">
        <f t="shared" si="110"/>
        <v>5</v>
      </c>
      <c r="C1438" s="9">
        <f t="shared" si="111"/>
        <v>0</v>
      </c>
      <c r="D1438" s="7" t="str">
        <f>Gmden!D1437</f>
        <v>Unken</v>
      </c>
      <c r="E1438" s="8">
        <f>Gmden!E1437</f>
        <v>1917</v>
      </c>
      <c r="F1438" s="40">
        <f>Gmden!N1437</f>
        <v>0</v>
      </c>
      <c r="G1438" s="8">
        <f t="shared" si="112"/>
        <v>0</v>
      </c>
      <c r="H1438" s="25">
        <f>ROUND(Anteile!$B$29/'Abs3'!$G$2107*'Abs3'!G1438,0)</f>
        <v>0</v>
      </c>
      <c r="I1438" s="40">
        <f>Gmden!O1437</f>
        <v>0</v>
      </c>
      <c r="J1438" s="8">
        <f t="shared" si="113"/>
        <v>0</v>
      </c>
      <c r="K1438" s="25">
        <f>ROUND(Anteile!$B$30/'Abs3'!$J$2107*'Abs3'!J1438,0)</f>
        <v>0</v>
      </c>
      <c r="L1438" s="8">
        <f>Gmden!M1437</f>
        <v>2356689.7279087976</v>
      </c>
      <c r="M1438" s="8">
        <f ca="1">IF(AND(E1438&gt;10000,Gmden!J1437=500,Gmden!K1437=500),MAX(0,OFFSET('Fk Abs3'!$E$7,'Abs3'!C1438,0)*0.95*E1438-L1438),0)</f>
        <v>0</v>
      </c>
      <c r="N1438" s="25">
        <f ca="1">ROUND(Anteile!$B$31/'Abs3'!$M$2107*'Abs3'!M1438,0)</f>
        <v>0</v>
      </c>
      <c r="O1438" s="27"/>
      <c r="P1438" s="25">
        <f t="shared" ca="1" si="114"/>
        <v>0</v>
      </c>
    </row>
    <row r="1439" spans="1:16" x14ac:dyDescent="0.25">
      <c r="A1439" s="9">
        <f>Gmden!A1438</f>
        <v>50624</v>
      </c>
      <c r="B1439" s="9">
        <f t="shared" si="110"/>
        <v>5</v>
      </c>
      <c r="C1439" s="9">
        <f t="shared" si="111"/>
        <v>0</v>
      </c>
      <c r="D1439" s="7" t="str">
        <f>Gmden!D1438</f>
        <v>Uttendorf</v>
      </c>
      <c r="E1439" s="8">
        <f>Gmden!E1438</f>
        <v>2875</v>
      </c>
      <c r="F1439" s="40">
        <f>Gmden!N1438</f>
        <v>0</v>
      </c>
      <c r="G1439" s="8">
        <f t="shared" si="112"/>
        <v>0</v>
      </c>
      <c r="H1439" s="25">
        <f>ROUND(Anteile!$B$29/'Abs3'!$G$2107*'Abs3'!G1439,0)</f>
        <v>0</v>
      </c>
      <c r="I1439" s="40">
        <f>Gmden!O1438</f>
        <v>0</v>
      </c>
      <c r="J1439" s="8">
        <f t="shared" si="113"/>
        <v>0</v>
      </c>
      <c r="K1439" s="25">
        <f>ROUND(Anteile!$B$30/'Abs3'!$J$2107*'Abs3'!J1439,0)</f>
        <v>0</v>
      </c>
      <c r="L1439" s="8">
        <f>Gmden!M1438</f>
        <v>3486157.320764577</v>
      </c>
      <c r="M1439" s="8">
        <f ca="1">IF(AND(E1439&gt;10000,Gmden!J1438=500,Gmden!K1438=500),MAX(0,OFFSET('Fk Abs3'!$E$7,'Abs3'!C1439,0)*0.95*E1439-L1439),0)</f>
        <v>0</v>
      </c>
      <c r="N1439" s="25">
        <f ca="1">ROUND(Anteile!$B$31/'Abs3'!$M$2107*'Abs3'!M1439,0)</f>
        <v>0</v>
      </c>
      <c r="O1439" s="27"/>
      <c r="P1439" s="25">
        <f t="shared" ca="1" si="114"/>
        <v>0</v>
      </c>
    </row>
    <row r="1440" spans="1:16" x14ac:dyDescent="0.25">
      <c r="A1440" s="9">
        <f>Gmden!A1439</f>
        <v>50625</v>
      </c>
      <c r="B1440" s="9">
        <f t="shared" si="110"/>
        <v>5</v>
      </c>
      <c r="C1440" s="9">
        <f t="shared" si="111"/>
        <v>0</v>
      </c>
      <c r="D1440" s="7" t="str">
        <f>Gmden!D1439</f>
        <v>Viehhofen</v>
      </c>
      <c r="E1440" s="8">
        <f>Gmden!E1439</f>
        <v>604</v>
      </c>
      <c r="F1440" s="40">
        <f>Gmden!N1439</f>
        <v>0</v>
      </c>
      <c r="G1440" s="8">
        <f t="shared" si="112"/>
        <v>0</v>
      </c>
      <c r="H1440" s="25">
        <f>ROUND(Anteile!$B$29/'Abs3'!$G$2107*'Abs3'!G1440,0)</f>
        <v>0</v>
      </c>
      <c r="I1440" s="40">
        <f>Gmden!O1439</f>
        <v>0</v>
      </c>
      <c r="J1440" s="8">
        <f t="shared" si="113"/>
        <v>0</v>
      </c>
      <c r="K1440" s="25">
        <f>ROUND(Anteile!$B$30/'Abs3'!$J$2107*'Abs3'!J1440,0)</f>
        <v>0</v>
      </c>
      <c r="L1440" s="8">
        <f>Gmden!M1439</f>
        <v>863814.82803612575</v>
      </c>
      <c r="M1440" s="8">
        <f ca="1">IF(AND(E1440&gt;10000,Gmden!J1439=500,Gmden!K1439=500),MAX(0,OFFSET('Fk Abs3'!$E$7,'Abs3'!C1440,0)*0.95*E1440-L1440),0)</f>
        <v>0</v>
      </c>
      <c r="N1440" s="25">
        <f ca="1">ROUND(Anteile!$B$31/'Abs3'!$M$2107*'Abs3'!M1440,0)</f>
        <v>0</v>
      </c>
      <c r="O1440" s="27"/>
      <c r="P1440" s="25">
        <f t="shared" ca="1" si="114"/>
        <v>0</v>
      </c>
    </row>
    <row r="1441" spans="1:16" x14ac:dyDescent="0.25">
      <c r="A1441" s="9">
        <f>Gmden!A1440</f>
        <v>50626</v>
      </c>
      <c r="B1441" s="9">
        <f t="shared" si="110"/>
        <v>5</v>
      </c>
      <c r="C1441" s="9">
        <f t="shared" si="111"/>
        <v>0</v>
      </c>
      <c r="D1441" s="7" t="str">
        <f>Gmden!D1440</f>
        <v>Wald im Pinzgau</v>
      </c>
      <c r="E1441" s="8">
        <f>Gmden!E1440</f>
        <v>1135</v>
      </c>
      <c r="F1441" s="40">
        <f>Gmden!N1440</f>
        <v>0</v>
      </c>
      <c r="G1441" s="8">
        <f t="shared" si="112"/>
        <v>0</v>
      </c>
      <c r="H1441" s="25">
        <f>ROUND(Anteile!$B$29/'Abs3'!$G$2107*'Abs3'!G1441,0)</f>
        <v>0</v>
      </c>
      <c r="I1441" s="40">
        <f>Gmden!O1440</f>
        <v>0</v>
      </c>
      <c r="J1441" s="8">
        <f t="shared" si="113"/>
        <v>0</v>
      </c>
      <c r="K1441" s="25">
        <f>ROUND(Anteile!$B$30/'Abs3'!$J$2107*'Abs3'!J1441,0)</f>
        <v>0</v>
      </c>
      <c r="L1441" s="8">
        <f>Gmden!M1440</f>
        <v>1808019.6986221417</v>
      </c>
      <c r="M1441" s="8">
        <f ca="1">IF(AND(E1441&gt;10000,Gmden!J1440=500,Gmden!K1440=500),MAX(0,OFFSET('Fk Abs3'!$E$7,'Abs3'!C1441,0)*0.95*E1441-L1441),0)</f>
        <v>0</v>
      </c>
      <c r="N1441" s="25">
        <f ca="1">ROUND(Anteile!$B$31/'Abs3'!$M$2107*'Abs3'!M1441,0)</f>
        <v>0</v>
      </c>
      <c r="O1441" s="27"/>
      <c r="P1441" s="25">
        <f t="shared" ca="1" si="114"/>
        <v>0</v>
      </c>
    </row>
    <row r="1442" spans="1:16" x14ac:dyDescent="0.25">
      <c r="A1442" s="9">
        <f>Gmden!A1441</f>
        <v>50627</v>
      </c>
      <c r="B1442" s="9">
        <f t="shared" si="110"/>
        <v>5</v>
      </c>
      <c r="C1442" s="9">
        <f t="shared" si="111"/>
        <v>0</v>
      </c>
      <c r="D1442" s="7" t="str">
        <f>Gmden!D1441</f>
        <v>Weißbach bei Lofer</v>
      </c>
      <c r="E1442" s="8">
        <f>Gmden!E1441</f>
        <v>426</v>
      </c>
      <c r="F1442" s="40">
        <f>Gmden!N1441</f>
        <v>0</v>
      </c>
      <c r="G1442" s="8">
        <f t="shared" si="112"/>
        <v>0</v>
      </c>
      <c r="H1442" s="25">
        <f>ROUND(Anteile!$B$29/'Abs3'!$G$2107*'Abs3'!G1442,0)</f>
        <v>0</v>
      </c>
      <c r="I1442" s="40">
        <f>Gmden!O1441</f>
        <v>0</v>
      </c>
      <c r="J1442" s="8">
        <f t="shared" si="113"/>
        <v>0</v>
      </c>
      <c r="K1442" s="25">
        <f>ROUND(Anteile!$B$30/'Abs3'!$J$2107*'Abs3'!J1442,0)</f>
        <v>0</v>
      </c>
      <c r="L1442" s="8">
        <f>Gmden!M1441</f>
        <v>501407.92733565241</v>
      </c>
      <c r="M1442" s="8">
        <f ca="1">IF(AND(E1442&gt;10000,Gmden!J1441=500,Gmden!K1441=500),MAX(0,OFFSET('Fk Abs3'!$E$7,'Abs3'!C1442,0)*0.95*E1442-L1442),0)</f>
        <v>0</v>
      </c>
      <c r="N1442" s="25">
        <f ca="1">ROUND(Anteile!$B$31/'Abs3'!$M$2107*'Abs3'!M1442,0)</f>
        <v>0</v>
      </c>
      <c r="O1442" s="27"/>
      <c r="P1442" s="25">
        <f t="shared" ca="1" si="114"/>
        <v>0</v>
      </c>
    </row>
    <row r="1443" spans="1:16" x14ac:dyDescent="0.25">
      <c r="A1443" s="9">
        <f>Gmden!A1442</f>
        <v>50628</v>
      </c>
      <c r="B1443" s="9">
        <f t="shared" si="110"/>
        <v>5</v>
      </c>
      <c r="C1443" s="9">
        <f t="shared" si="111"/>
        <v>0</v>
      </c>
      <c r="D1443" s="7" t="str">
        <f>Gmden!D1442</f>
        <v>Zell am See</v>
      </c>
      <c r="E1443" s="8">
        <f>Gmden!E1442</f>
        <v>9574</v>
      </c>
      <c r="F1443" s="40">
        <f>Gmden!N1442</f>
        <v>0</v>
      </c>
      <c r="G1443" s="8">
        <f t="shared" si="112"/>
        <v>0</v>
      </c>
      <c r="H1443" s="25">
        <f>ROUND(Anteile!$B$29/'Abs3'!$G$2107*'Abs3'!G1443,0)</f>
        <v>0</v>
      </c>
      <c r="I1443" s="40">
        <f>Gmden!O1442</f>
        <v>0</v>
      </c>
      <c r="J1443" s="8">
        <f t="shared" si="113"/>
        <v>0</v>
      </c>
      <c r="K1443" s="25">
        <f>ROUND(Anteile!$B$30/'Abs3'!$J$2107*'Abs3'!J1443,0)</f>
        <v>0</v>
      </c>
      <c r="L1443" s="8">
        <f>Gmden!M1442</f>
        <v>16759058.247648811</v>
      </c>
      <c r="M1443" s="8">
        <f ca="1">IF(AND(E1443&gt;10000,Gmden!J1442=500,Gmden!K1442=500),MAX(0,OFFSET('Fk Abs3'!$E$7,'Abs3'!C1443,0)*0.95*E1443-L1443),0)</f>
        <v>0</v>
      </c>
      <c r="N1443" s="25">
        <f ca="1">ROUND(Anteile!$B$31/'Abs3'!$M$2107*'Abs3'!M1443,0)</f>
        <v>0</v>
      </c>
      <c r="O1443" s="27"/>
      <c r="P1443" s="25">
        <f t="shared" ca="1" si="114"/>
        <v>0</v>
      </c>
    </row>
    <row r="1444" spans="1:16" x14ac:dyDescent="0.25">
      <c r="A1444" s="9">
        <f>Gmden!A1443</f>
        <v>60101</v>
      </c>
      <c r="B1444" s="9">
        <f t="shared" si="110"/>
        <v>6</v>
      </c>
      <c r="C1444" s="9">
        <f t="shared" si="111"/>
        <v>3</v>
      </c>
      <c r="D1444" s="7" t="str">
        <f>Gmden!D1443</f>
        <v>Graz</v>
      </c>
      <c r="E1444" s="8">
        <f>Gmden!E1443</f>
        <v>273906</v>
      </c>
      <c r="F1444" s="40">
        <f>Gmden!N1443</f>
        <v>1</v>
      </c>
      <c r="G1444" s="8">
        <f t="shared" si="112"/>
        <v>273906</v>
      </c>
      <c r="H1444" s="25">
        <f>ROUND(Anteile!$B$29/'Abs3'!$G$2107*'Abs3'!G1444,0)</f>
        <v>2100856</v>
      </c>
      <c r="I1444" s="40">
        <f>Gmden!O1443</f>
        <v>1</v>
      </c>
      <c r="J1444" s="8">
        <f t="shared" si="113"/>
        <v>273906</v>
      </c>
      <c r="K1444" s="25">
        <f>ROUND(Anteile!$B$30/'Abs3'!$J$2107*'Abs3'!J1444,0)</f>
        <v>1399877</v>
      </c>
      <c r="L1444" s="8">
        <f>Gmden!M1443</f>
        <v>463263391.84334087</v>
      </c>
      <c r="M1444" s="8">
        <f ca="1">IF(AND(E1444&gt;10000,Gmden!J1443=500,Gmden!K1443=500),MAX(0,OFFSET('Fk Abs3'!$E$7,'Abs3'!C1444,0)*0.95*E1444-L1444),0)</f>
        <v>24734404.106804132</v>
      </c>
      <c r="N1444" s="25">
        <f ca="1">ROUND(Anteile!$B$31/'Abs3'!$M$2107*'Abs3'!M1444,0)</f>
        <v>710009</v>
      </c>
      <c r="O1444" s="27"/>
      <c r="P1444" s="25">
        <f t="shared" ca="1" si="114"/>
        <v>4210742</v>
      </c>
    </row>
    <row r="1445" spans="1:16" x14ac:dyDescent="0.25">
      <c r="A1445" s="9">
        <f>Gmden!A1444</f>
        <v>60305</v>
      </c>
      <c r="B1445" s="9">
        <f t="shared" si="110"/>
        <v>6</v>
      </c>
      <c r="C1445" s="9">
        <f t="shared" si="111"/>
        <v>0</v>
      </c>
      <c r="D1445" s="7" t="str">
        <f>Gmden!D1444</f>
        <v>Frauental an der Laßnitz</v>
      </c>
      <c r="E1445" s="8">
        <f>Gmden!E1444</f>
        <v>2887</v>
      </c>
      <c r="F1445" s="40">
        <f>Gmden!N1444</f>
        <v>0</v>
      </c>
      <c r="G1445" s="8">
        <f t="shared" si="112"/>
        <v>0</v>
      </c>
      <c r="H1445" s="25">
        <f>ROUND(Anteile!$B$29/'Abs3'!$G$2107*'Abs3'!G1445,0)</f>
        <v>0</v>
      </c>
      <c r="I1445" s="40">
        <f>Gmden!O1444</f>
        <v>0</v>
      </c>
      <c r="J1445" s="8">
        <f t="shared" si="113"/>
        <v>0</v>
      </c>
      <c r="K1445" s="25">
        <f>ROUND(Anteile!$B$30/'Abs3'!$J$2107*'Abs3'!J1445,0)</f>
        <v>0</v>
      </c>
      <c r="L1445" s="8">
        <f>Gmden!M1444</f>
        <v>3898549.9401263148</v>
      </c>
      <c r="M1445" s="8">
        <f ca="1">IF(AND(E1445&gt;10000,Gmden!J1444=500,Gmden!K1444=500),MAX(0,OFFSET('Fk Abs3'!$E$7,'Abs3'!C1445,0)*0.95*E1445-L1445),0)</f>
        <v>0</v>
      </c>
      <c r="N1445" s="25">
        <f ca="1">ROUND(Anteile!$B$31/'Abs3'!$M$2107*'Abs3'!M1445,0)</f>
        <v>0</v>
      </c>
      <c r="O1445" s="27"/>
      <c r="P1445" s="25">
        <f t="shared" ca="1" si="114"/>
        <v>0</v>
      </c>
    </row>
    <row r="1446" spans="1:16" x14ac:dyDescent="0.25">
      <c r="A1446" s="9">
        <f>Gmden!A1445</f>
        <v>60318</v>
      </c>
      <c r="B1446" s="9">
        <f t="shared" si="110"/>
        <v>6</v>
      </c>
      <c r="C1446" s="9">
        <f t="shared" si="111"/>
        <v>0</v>
      </c>
      <c r="D1446" s="7" t="str">
        <f>Gmden!D1445</f>
        <v>Lannach</v>
      </c>
      <c r="E1446" s="8">
        <f>Gmden!E1445</f>
        <v>3333</v>
      </c>
      <c r="F1446" s="40">
        <f>Gmden!N1445</f>
        <v>0</v>
      </c>
      <c r="G1446" s="8">
        <f t="shared" si="112"/>
        <v>0</v>
      </c>
      <c r="H1446" s="25">
        <f>ROUND(Anteile!$B$29/'Abs3'!$G$2107*'Abs3'!G1446,0)</f>
        <v>0</v>
      </c>
      <c r="I1446" s="40">
        <f>Gmden!O1445</f>
        <v>0</v>
      </c>
      <c r="J1446" s="8">
        <f t="shared" si="113"/>
        <v>0</v>
      </c>
      <c r="K1446" s="25">
        <f>ROUND(Anteile!$B$30/'Abs3'!$J$2107*'Abs3'!J1446,0)</f>
        <v>0</v>
      </c>
      <c r="L1446" s="8">
        <f>Gmden!M1445</f>
        <v>7743803.9739029035</v>
      </c>
      <c r="M1446" s="8">
        <f ca="1">IF(AND(E1446&gt;10000,Gmden!J1445=500,Gmden!K1445=500),MAX(0,OFFSET('Fk Abs3'!$E$7,'Abs3'!C1446,0)*0.95*E1446-L1446),0)</f>
        <v>0</v>
      </c>
      <c r="N1446" s="25">
        <f ca="1">ROUND(Anteile!$B$31/'Abs3'!$M$2107*'Abs3'!M1446,0)</f>
        <v>0</v>
      </c>
      <c r="O1446" s="27"/>
      <c r="P1446" s="25">
        <f t="shared" ca="1" si="114"/>
        <v>0</v>
      </c>
    </row>
    <row r="1447" spans="1:16" x14ac:dyDescent="0.25">
      <c r="A1447" s="9">
        <f>Gmden!A1446</f>
        <v>60323</v>
      </c>
      <c r="B1447" s="9">
        <f t="shared" si="110"/>
        <v>6</v>
      </c>
      <c r="C1447" s="9">
        <f t="shared" si="111"/>
        <v>0</v>
      </c>
      <c r="D1447" s="7" t="str">
        <f>Gmden!D1446</f>
        <v>Pölfing-Brunn</v>
      </c>
      <c r="E1447" s="8">
        <f>Gmden!E1446</f>
        <v>1624</v>
      </c>
      <c r="F1447" s="40">
        <f>Gmden!N1446</f>
        <v>0</v>
      </c>
      <c r="G1447" s="8">
        <f t="shared" si="112"/>
        <v>0</v>
      </c>
      <c r="H1447" s="25">
        <f>ROUND(Anteile!$B$29/'Abs3'!$G$2107*'Abs3'!G1447,0)</f>
        <v>0</v>
      </c>
      <c r="I1447" s="40">
        <f>Gmden!O1446</f>
        <v>0</v>
      </c>
      <c r="J1447" s="8">
        <f t="shared" si="113"/>
        <v>0</v>
      </c>
      <c r="K1447" s="25">
        <f>ROUND(Anteile!$B$30/'Abs3'!$J$2107*'Abs3'!J1447,0)</f>
        <v>0</v>
      </c>
      <c r="L1447" s="8">
        <f>Gmden!M1446</f>
        <v>1568707.5161208448</v>
      </c>
      <c r="M1447" s="8">
        <f ca="1">IF(AND(E1447&gt;10000,Gmden!J1446=500,Gmden!K1446=500),MAX(0,OFFSET('Fk Abs3'!$E$7,'Abs3'!C1447,0)*0.95*E1447-L1447),0)</f>
        <v>0</v>
      </c>
      <c r="N1447" s="25">
        <f ca="1">ROUND(Anteile!$B$31/'Abs3'!$M$2107*'Abs3'!M1447,0)</f>
        <v>0</v>
      </c>
      <c r="O1447" s="27"/>
      <c r="P1447" s="25">
        <f t="shared" ca="1" si="114"/>
        <v>0</v>
      </c>
    </row>
    <row r="1448" spans="1:16" x14ac:dyDescent="0.25">
      <c r="A1448" s="9">
        <f>Gmden!A1447</f>
        <v>60324</v>
      </c>
      <c r="B1448" s="9">
        <f t="shared" si="110"/>
        <v>6</v>
      </c>
      <c r="C1448" s="9">
        <f t="shared" si="111"/>
        <v>0</v>
      </c>
      <c r="D1448" s="7" t="str">
        <f>Gmden!D1447</f>
        <v>Preding</v>
      </c>
      <c r="E1448" s="8">
        <f>Gmden!E1447</f>
        <v>1717</v>
      </c>
      <c r="F1448" s="40">
        <f>Gmden!N1447</f>
        <v>0</v>
      </c>
      <c r="G1448" s="8">
        <f t="shared" si="112"/>
        <v>0</v>
      </c>
      <c r="H1448" s="25">
        <f>ROUND(Anteile!$B$29/'Abs3'!$G$2107*'Abs3'!G1448,0)</f>
        <v>0</v>
      </c>
      <c r="I1448" s="40">
        <f>Gmden!O1447</f>
        <v>0</v>
      </c>
      <c r="J1448" s="8">
        <f t="shared" si="113"/>
        <v>0</v>
      </c>
      <c r="K1448" s="25">
        <f>ROUND(Anteile!$B$30/'Abs3'!$J$2107*'Abs3'!J1448,0)</f>
        <v>0</v>
      </c>
      <c r="L1448" s="8">
        <f>Gmden!M1447</f>
        <v>1780468.5398112563</v>
      </c>
      <c r="M1448" s="8">
        <f ca="1">IF(AND(E1448&gt;10000,Gmden!J1447=500,Gmden!K1447=500),MAX(0,OFFSET('Fk Abs3'!$E$7,'Abs3'!C1448,0)*0.95*E1448-L1448),0)</f>
        <v>0</v>
      </c>
      <c r="N1448" s="25">
        <f ca="1">ROUND(Anteile!$B$31/'Abs3'!$M$2107*'Abs3'!M1448,0)</f>
        <v>0</v>
      </c>
      <c r="O1448" s="27"/>
      <c r="P1448" s="25">
        <f t="shared" ca="1" si="114"/>
        <v>0</v>
      </c>
    </row>
    <row r="1449" spans="1:16" x14ac:dyDescent="0.25">
      <c r="A1449" s="9">
        <f>Gmden!A1448</f>
        <v>60326</v>
      </c>
      <c r="B1449" s="9">
        <f t="shared" si="110"/>
        <v>6</v>
      </c>
      <c r="C1449" s="9">
        <f t="shared" si="111"/>
        <v>0</v>
      </c>
      <c r="D1449" s="7" t="str">
        <f>Gmden!D1448</f>
        <v>Sankt Josef (Weststeiermark)</v>
      </c>
      <c r="E1449" s="8">
        <f>Gmden!E1448</f>
        <v>1466</v>
      </c>
      <c r="F1449" s="40">
        <f>Gmden!N1448</f>
        <v>0</v>
      </c>
      <c r="G1449" s="8">
        <f t="shared" si="112"/>
        <v>0</v>
      </c>
      <c r="H1449" s="25">
        <f>ROUND(Anteile!$B$29/'Abs3'!$G$2107*'Abs3'!G1449,0)</f>
        <v>0</v>
      </c>
      <c r="I1449" s="40">
        <f>Gmden!O1448</f>
        <v>0</v>
      </c>
      <c r="J1449" s="8">
        <f t="shared" si="113"/>
        <v>0</v>
      </c>
      <c r="K1449" s="25">
        <f>ROUND(Anteile!$B$30/'Abs3'!$J$2107*'Abs3'!J1449,0)</f>
        <v>0</v>
      </c>
      <c r="L1449" s="8">
        <f>Gmden!M1448</f>
        <v>1243069.5933425028</v>
      </c>
      <c r="M1449" s="8">
        <f ca="1">IF(AND(E1449&gt;10000,Gmden!J1448=500,Gmden!K1448=500),MAX(0,OFFSET('Fk Abs3'!$E$7,'Abs3'!C1449,0)*0.95*E1449-L1449),0)</f>
        <v>0</v>
      </c>
      <c r="N1449" s="25">
        <f ca="1">ROUND(Anteile!$B$31/'Abs3'!$M$2107*'Abs3'!M1449,0)</f>
        <v>0</v>
      </c>
      <c r="O1449" s="27"/>
      <c r="P1449" s="25">
        <f t="shared" ca="1" si="114"/>
        <v>0</v>
      </c>
    </row>
    <row r="1450" spans="1:16" x14ac:dyDescent="0.25">
      <c r="A1450" s="9">
        <f>Gmden!A1449</f>
        <v>60329</v>
      </c>
      <c r="B1450" s="9">
        <f t="shared" si="110"/>
        <v>6</v>
      </c>
      <c r="C1450" s="9">
        <f t="shared" si="111"/>
        <v>0</v>
      </c>
      <c r="D1450" s="7" t="str">
        <f>Gmden!D1449</f>
        <v>Sankt Peter im Sulmtal</v>
      </c>
      <c r="E1450" s="8">
        <f>Gmden!E1449</f>
        <v>1316</v>
      </c>
      <c r="F1450" s="40">
        <f>Gmden!N1449</f>
        <v>0</v>
      </c>
      <c r="G1450" s="8">
        <f t="shared" si="112"/>
        <v>0</v>
      </c>
      <c r="H1450" s="25">
        <f>ROUND(Anteile!$B$29/'Abs3'!$G$2107*'Abs3'!G1450,0)</f>
        <v>0</v>
      </c>
      <c r="I1450" s="40">
        <f>Gmden!O1449</f>
        <v>0</v>
      </c>
      <c r="J1450" s="8">
        <f t="shared" si="113"/>
        <v>0</v>
      </c>
      <c r="K1450" s="25">
        <f>ROUND(Anteile!$B$30/'Abs3'!$J$2107*'Abs3'!J1450,0)</f>
        <v>0</v>
      </c>
      <c r="L1450" s="8">
        <f>Gmden!M1449</f>
        <v>1342807.7696599967</v>
      </c>
      <c r="M1450" s="8">
        <f ca="1">IF(AND(E1450&gt;10000,Gmden!J1449=500,Gmden!K1449=500),MAX(0,OFFSET('Fk Abs3'!$E$7,'Abs3'!C1450,0)*0.95*E1450-L1450),0)</f>
        <v>0</v>
      </c>
      <c r="N1450" s="25">
        <f ca="1">ROUND(Anteile!$B$31/'Abs3'!$M$2107*'Abs3'!M1450,0)</f>
        <v>0</v>
      </c>
      <c r="O1450" s="27"/>
      <c r="P1450" s="25">
        <f t="shared" ca="1" si="114"/>
        <v>0</v>
      </c>
    </row>
    <row r="1451" spans="1:16" x14ac:dyDescent="0.25">
      <c r="A1451" s="9">
        <f>Gmden!A1450</f>
        <v>60341</v>
      </c>
      <c r="B1451" s="9">
        <f t="shared" si="110"/>
        <v>6</v>
      </c>
      <c r="C1451" s="9">
        <f t="shared" si="111"/>
        <v>0</v>
      </c>
      <c r="D1451" s="7" t="str">
        <f>Gmden!D1450</f>
        <v>Wettmannstätten</v>
      </c>
      <c r="E1451" s="8">
        <f>Gmden!E1450</f>
        <v>1541</v>
      </c>
      <c r="F1451" s="40">
        <f>Gmden!N1450</f>
        <v>0</v>
      </c>
      <c r="G1451" s="8">
        <f t="shared" si="112"/>
        <v>0</v>
      </c>
      <c r="H1451" s="25">
        <f>ROUND(Anteile!$B$29/'Abs3'!$G$2107*'Abs3'!G1451,0)</f>
        <v>0</v>
      </c>
      <c r="I1451" s="40">
        <f>Gmden!O1450</f>
        <v>0</v>
      </c>
      <c r="J1451" s="8">
        <f t="shared" si="113"/>
        <v>0</v>
      </c>
      <c r="K1451" s="25">
        <f>ROUND(Anteile!$B$30/'Abs3'!$J$2107*'Abs3'!J1451,0)</f>
        <v>0</v>
      </c>
      <c r="L1451" s="8">
        <f>Gmden!M1450</f>
        <v>1585311.1764392813</v>
      </c>
      <c r="M1451" s="8">
        <f ca="1">IF(AND(E1451&gt;10000,Gmden!J1450=500,Gmden!K1450=500),MAX(0,OFFSET('Fk Abs3'!$E$7,'Abs3'!C1451,0)*0.95*E1451-L1451),0)</f>
        <v>0</v>
      </c>
      <c r="N1451" s="25">
        <f ca="1">ROUND(Anteile!$B$31/'Abs3'!$M$2107*'Abs3'!M1451,0)</f>
        <v>0</v>
      </c>
      <c r="O1451" s="27"/>
      <c r="P1451" s="25">
        <f t="shared" ca="1" si="114"/>
        <v>0</v>
      </c>
    </row>
    <row r="1452" spans="1:16" x14ac:dyDescent="0.25">
      <c r="A1452" s="9">
        <f>Gmden!A1451</f>
        <v>60344</v>
      </c>
      <c r="B1452" s="9">
        <f t="shared" si="110"/>
        <v>6</v>
      </c>
      <c r="C1452" s="9">
        <f t="shared" si="111"/>
        <v>1</v>
      </c>
      <c r="D1452" s="7" t="str">
        <f>Gmden!D1451</f>
        <v>Deutschlandsberg</v>
      </c>
      <c r="E1452" s="8">
        <f>Gmden!E1451</f>
        <v>11431</v>
      </c>
      <c r="F1452" s="40">
        <f>Gmden!N1451</f>
        <v>0</v>
      </c>
      <c r="G1452" s="8">
        <f t="shared" si="112"/>
        <v>0</v>
      </c>
      <c r="H1452" s="25">
        <f>ROUND(Anteile!$B$29/'Abs3'!$G$2107*'Abs3'!G1452,0)</f>
        <v>0</v>
      </c>
      <c r="I1452" s="40">
        <f>Gmden!O1451</f>
        <v>0</v>
      </c>
      <c r="J1452" s="8">
        <f t="shared" si="113"/>
        <v>0</v>
      </c>
      <c r="K1452" s="25">
        <f>ROUND(Anteile!$B$30/'Abs3'!$J$2107*'Abs3'!J1452,0)</f>
        <v>0</v>
      </c>
      <c r="L1452" s="8">
        <f>Gmden!M1451</f>
        <v>15457670.182865968</v>
      </c>
      <c r="M1452" s="8">
        <f ca="1">IF(AND(E1452&gt;10000,Gmden!J1451=500,Gmden!K1451=500),MAX(0,OFFSET('Fk Abs3'!$E$7,'Abs3'!C1452,0)*0.95*E1452-L1452),0)</f>
        <v>63644.813310103491</v>
      </c>
      <c r="N1452" s="25">
        <f ca="1">ROUND(Anteile!$B$31/'Abs3'!$M$2107*'Abs3'!M1452,0)</f>
        <v>1827</v>
      </c>
      <c r="O1452" s="27"/>
      <c r="P1452" s="25">
        <f t="shared" ca="1" si="114"/>
        <v>1827</v>
      </c>
    </row>
    <row r="1453" spans="1:16" x14ac:dyDescent="0.25">
      <c r="A1453" s="9">
        <f>Gmden!A1452</f>
        <v>60345</v>
      </c>
      <c r="B1453" s="9">
        <f t="shared" si="110"/>
        <v>6</v>
      </c>
      <c r="C1453" s="9">
        <f t="shared" si="111"/>
        <v>0</v>
      </c>
      <c r="D1453" s="7" t="str">
        <f>Gmden!D1452</f>
        <v>Eibiswald</v>
      </c>
      <c r="E1453" s="8">
        <f>Gmden!E1452</f>
        <v>6584</v>
      </c>
      <c r="F1453" s="40">
        <f>Gmden!N1452</f>
        <v>0</v>
      </c>
      <c r="G1453" s="8">
        <f t="shared" si="112"/>
        <v>0</v>
      </c>
      <c r="H1453" s="25">
        <f>ROUND(Anteile!$B$29/'Abs3'!$G$2107*'Abs3'!G1453,0)</f>
        <v>0</v>
      </c>
      <c r="I1453" s="40">
        <f>Gmden!O1452</f>
        <v>0</v>
      </c>
      <c r="J1453" s="8">
        <f t="shared" si="113"/>
        <v>0</v>
      </c>
      <c r="K1453" s="25">
        <f>ROUND(Anteile!$B$30/'Abs3'!$J$2107*'Abs3'!J1453,0)</f>
        <v>0</v>
      </c>
      <c r="L1453" s="8">
        <f>Gmden!M1452</f>
        <v>6082827.2216981035</v>
      </c>
      <c r="M1453" s="8">
        <f ca="1">IF(AND(E1453&gt;10000,Gmden!J1452=500,Gmden!K1452=500),MAX(0,OFFSET('Fk Abs3'!$E$7,'Abs3'!C1453,0)*0.95*E1453-L1453),0)</f>
        <v>0</v>
      </c>
      <c r="N1453" s="25">
        <f ca="1">ROUND(Anteile!$B$31/'Abs3'!$M$2107*'Abs3'!M1453,0)</f>
        <v>0</v>
      </c>
      <c r="O1453" s="27"/>
      <c r="P1453" s="25">
        <f t="shared" ca="1" si="114"/>
        <v>0</v>
      </c>
    </row>
    <row r="1454" spans="1:16" x14ac:dyDescent="0.25">
      <c r="A1454" s="9">
        <f>Gmden!A1453</f>
        <v>60346</v>
      </c>
      <c r="B1454" s="9">
        <f t="shared" si="110"/>
        <v>6</v>
      </c>
      <c r="C1454" s="9">
        <f t="shared" si="111"/>
        <v>0</v>
      </c>
      <c r="D1454" s="7" t="str">
        <f>Gmden!D1453</f>
        <v>Groß Sankt Florian</v>
      </c>
      <c r="E1454" s="8">
        <f>Gmden!E1453</f>
        <v>4246</v>
      </c>
      <c r="F1454" s="40">
        <f>Gmden!N1453</f>
        <v>0</v>
      </c>
      <c r="G1454" s="8">
        <f t="shared" si="112"/>
        <v>0</v>
      </c>
      <c r="H1454" s="25">
        <f>ROUND(Anteile!$B$29/'Abs3'!$G$2107*'Abs3'!G1454,0)</f>
        <v>0</v>
      </c>
      <c r="I1454" s="40">
        <f>Gmden!O1453</f>
        <v>0</v>
      </c>
      <c r="J1454" s="8">
        <f t="shared" si="113"/>
        <v>0</v>
      </c>
      <c r="K1454" s="25">
        <f>ROUND(Anteile!$B$30/'Abs3'!$J$2107*'Abs3'!J1454,0)</f>
        <v>0</v>
      </c>
      <c r="L1454" s="8">
        <f>Gmden!M1453</f>
        <v>4260649.9242689069</v>
      </c>
      <c r="M1454" s="8">
        <f ca="1">IF(AND(E1454&gt;10000,Gmden!J1453=500,Gmden!K1453=500),MAX(0,OFFSET('Fk Abs3'!$E$7,'Abs3'!C1454,0)*0.95*E1454-L1454),0)</f>
        <v>0</v>
      </c>
      <c r="N1454" s="25">
        <f ca="1">ROUND(Anteile!$B$31/'Abs3'!$M$2107*'Abs3'!M1454,0)</f>
        <v>0</v>
      </c>
      <c r="O1454" s="27"/>
      <c r="P1454" s="25">
        <f t="shared" ca="1" si="114"/>
        <v>0</v>
      </c>
    </row>
    <row r="1455" spans="1:16" x14ac:dyDescent="0.25">
      <c r="A1455" s="9">
        <f>Gmden!A1454</f>
        <v>60347</v>
      </c>
      <c r="B1455" s="9">
        <f t="shared" si="110"/>
        <v>6</v>
      </c>
      <c r="C1455" s="9">
        <f t="shared" si="111"/>
        <v>0</v>
      </c>
      <c r="D1455" s="7" t="str">
        <f>Gmden!D1454</f>
        <v>Sankt Martin im Sulmtal</v>
      </c>
      <c r="E1455" s="8">
        <f>Gmden!E1454</f>
        <v>3062</v>
      </c>
      <c r="F1455" s="40">
        <f>Gmden!N1454</f>
        <v>0</v>
      </c>
      <c r="G1455" s="8">
        <f t="shared" si="112"/>
        <v>0</v>
      </c>
      <c r="H1455" s="25">
        <f>ROUND(Anteile!$B$29/'Abs3'!$G$2107*'Abs3'!G1455,0)</f>
        <v>0</v>
      </c>
      <c r="I1455" s="40">
        <f>Gmden!O1454</f>
        <v>0</v>
      </c>
      <c r="J1455" s="8">
        <f t="shared" si="113"/>
        <v>0</v>
      </c>
      <c r="K1455" s="25">
        <f>ROUND(Anteile!$B$30/'Abs3'!$J$2107*'Abs3'!J1455,0)</f>
        <v>0</v>
      </c>
      <c r="L1455" s="8">
        <f>Gmden!M1454</f>
        <v>3283880.2925478788</v>
      </c>
      <c r="M1455" s="8">
        <f ca="1">IF(AND(E1455&gt;10000,Gmden!J1454=500,Gmden!K1454=500),MAX(0,OFFSET('Fk Abs3'!$E$7,'Abs3'!C1455,0)*0.95*E1455-L1455),0)</f>
        <v>0</v>
      </c>
      <c r="N1455" s="25">
        <f ca="1">ROUND(Anteile!$B$31/'Abs3'!$M$2107*'Abs3'!M1455,0)</f>
        <v>0</v>
      </c>
      <c r="O1455" s="27"/>
      <c r="P1455" s="25">
        <f t="shared" ca="1" si="114"/>
        <v>0</v>
      </c>
    </row>
    <row r="1456" spans="1:16" x14ac:dyDescent="0.25">
      <c r="A1456" s="9">
        <f>Gmden!A1455</f>
        <v>60348</v>
      </c>
      <c r="B1456" s="9">
        <f t="shared" si="110"/>
        <v>6</v>
      </c>
      <c r="C1456" s="9">
        <f t="shared" si="111"/>
        <v>0</v>
      </c>
      <c r="D1456" s="7" t="str">
        <f>Gmden!D1455</f>
        <v>Sankt Stefan ob Stainz</v>
      </c>
      <c r="E1456" s="8">
        <f>Gmden!E1455</f>
        <v>3529</v>
      </c>
      <c r="F1456" s="40">
        <f>Gmden!N1455</f>
        <v>0</v>
      </c>
      <c r="G1456" s="8">
        <f t="shared" si="112"/>
        <v>0</v>
      </c>
      <c r="H1456" s="25">
        <f>ROUND(Anteile!$B$29/'Abs3'!$G$2107*'Abs3'!G1456,0)</f>
        <v>0</v>
      </c>
      <c r="I1456" s="40">
        <f>Gmden!O1455</f>
        <v>0</v>
      </c>
      <c r="J1456" s="8">
        <f t="shared" si="113"/>
        <v>0</v>
      </c>
      <c r="K1456" s="25">
        <f>ROUND(Anteile!$B$30/'Abs3'!$J$2107*'Abs3'!J1456,0)</f>
        <v>0</v>
      </c>
      <c r="L1456" s="8">
        <f>Gmden!M1455</f>
        <v>3092287.6886221264</v>
      </c>
      <c r="M1456" s="8">
        <f ca="1">IF(AND(E1456&gt;10000,Gmden!J1455=500,Gmden!K1455=500),MAX(0,OFFSET('Fk Abs3'!$E$7,'Abs3'!C1456,0)*0.95*E1456-L1456),0)</f>
        <v>0</v>
      </c>
      <c r="N1456" s="25">
        <f ca="1">ROUND(Anteile!$B$31/'Abs3'!$M$2107*'Abs3'!M1456,0)</f>
        <v>0</v>
      </c>
      <c r="O1456" s="27"/>
      <c r="P1456" s="25">
        <f t="shared" ca="1" si="114"/>
        <v>0</v>
      </c>
    </row>
    <row r="1457" spans="1:16" x14ac:dyDescent="0.25">
      <c r="A1457" s="9">
        <f>Gmden!A1456</f>
        <v>60349</v>
      </c>
      <c r="B1457" s="9">
        <f t="shared" si="110"/>
        <v>6</v>
      </c>
      <c r="C1457" s="9">
        <f t="shared" si="111"/>
        <v>0</v>
      </c>
      <c r="D1457" s="7" t="str">
        <f>Gmden!D1456</f>
        <v>Schwanberg</v>
      </c>
      <c r="E1457" s="8">
        <f>Gmden!E1456</f>
        <v>4623</v>
      </c>
      <c r="F1457" s="40">
        <f>Gmden!N1456</f>
        <v>0</v>
      </c>
      <c r="G1457" s="8">
        <f t="shared" si="112"/>
        <v>0</v>
      </c>
      <c r="H1457" s="25">
        <f>ROUND(Anteile!$B$29/'Abs3'!$G$2107*'Abs3'!G1457,0)</f>
        <v>0</v>
      </c>
      <c r="I1457" s="40">
        <f>Gmden!O1456</f>
        <v>0</v>
      </c>
      <c r="J1457" s="8">
        <f t="shared" si="113"/>
        <v>0</v>
      </c>
      <c r="K1457" s="25">
        <f>ROUND(Anteile!$B$30/'Abs3'!$J$2107*'Abs3'!J1457,0)</f>
        <v>0</v>
      </c>
      <c r="L1457" s="8">
        <f>Gmden!M1456</f>
        <v>4620288.3627054803</v>
      </c>
      <c r="M1457" s="8">
        <f ca="1">IF(AND(E1457&gt;10000,Gmden!J1456=500,Gmden!K1456=500),MAX(0,OFFSET('Fk Abs3'!$E$7,'Abs3'!C1457,0)*0.95*E1457-L1457),0)</f>
        <v>0</v>
      </c>
      <c r="N1457" s="25">
        <f ca="1">ROUND(Anteile!$B$31/'Abs3'!$M$2107*'Abs3'!M1457,0)</f>
        <v>0</v>
      </c>
      <c r="O1457" s="27"/>
      <c r="P1457" s="25">
        <f t="shared" ca="1" si="114"/>
        <v>0</v>
      </c>
    </row>
    <row r="1458" spans="1:16" x14ac:dyDescent="0.25">
      <c r="A1458" s="9">
        <f>Gmden!A1457</f>
        <v>60350</v>
      </c>
      <c r="B1458" s="9">
        <f t="shared" si="110"/>
        <v>6</v>
      </c>
      <c r="C1458" s="9">
        <f t="shared" si="111"/>
        <v>0</v>
      </c>
      <c r="D1458" s="7" t="str">
        <f>Gmden!D1457</f>
        <v>Stainz</v>
      </c>
      <c r="E1458" s="8">
        <f>Gmden!E1457</f>
        <v>8548</v>
      </c>
      <c r="F1458" s="40">
        <f>Gmden!N1457</f>
        <v>0</v>
      </c>
      <c r="G1458" s="8">
        <f t="shared" si="112"/>
        <v>0</v>
      </c>
      <c r="H1458" s="25">
        <f>ROUND(Anteile!$B$29/'Abs3'!$G$2107*'Abs3'!G1458,0)</f>
        <v>0</v>
      </c>
      <c r="I1458" s="40">
        <f>Gmden!O1457</f>
        <v>0</v>
      </c>
      <c r="J1458" s="8">
        <f t="shared" si="113"/>
        <v>0</v>
      </c>
      <c r="K1458" s="25">
        <f>ROUND(Anteile!$B$30/'Abs3'!$J$2107*'Abs3'!J1458,0)</f>
        <v>0</v>
      </c>
      <c r="L1458" s="8">
        <f>Gmden!M1457</f>
        <v>8117596.5915033687</v>
      </c>
      <c r="M1458" s="8">
        <f ca="1">IF(AND(E1458&gt;10000,Gmden!J1457=500,Gmden!K1457=500),MAX(0,OFFSET('Fk Abs3'!$E$7,'Abs3'!C1458,0)*0.95*E1458-L1458),0)</f>
        <v>0</v>
      </c>
      <c r="N1458" s="25">
        <f ca="1">ROUND(Anteile!$B$31/'Abs3'!$M$2107*'Abs3'!M1458,0)</f>
        <v>0</v>
      </c>
      <c r="O1458" s="27"/>
      <c r="P1458" s="25">
        <f t="shared" ca="1" si="114"/>
        <v>0</v>
      </c>
    </row>
    <row r="1459" spans="1:16" x14ac:dyDescent="0.25">
      <c r="A1459" s="9">
        <f>Gmden!A1458</f>
        <v>60351</v>
      </c>
      <c r="B1459" s="9">
        <f t="shared" si="110"/>
        <v>6</v>
      </c>
      <c r="C1459" s="9">
        <f t="shared" si="111"/>
        <v>0</v>
      </c>
      <c r="D1459" s="7" t="str">
        <f>Gmden!D1458</f>
        <v>Wies</v>
      </c>
      <c r="E1459" s="8">
        <f>Gmden!E1458</f>
        <v>4472</v>
      </c>
      <c r="F1459" s="40">
        <f>Gmden!N1458</f>
        <v>0</v>
      </c>
      <c r="G1459" s="8">
        <f t="shared" si="112"/>
        <v>0</v>
      </c>
      <c r="H1459" s="25">
        <f>ROUND(Anteile!$B$29/'Abs3'!$G$2107*'Abs3'!G1459,0)</f>
        <v>0</v>
      </c>
      <c r="I1459" s="40">
        <f>Gmden!O1458</f>
        <v>0</v>
      </c>
      <c r="J1459" s="8">
        <f t="shared" si="113"/>
        <v>0</v>
      </c>
      <c r="K1459" s="25">
        <f>ROUND(Anteile!$B$30/'Abs3'!$J$2107*'Abs3'!J1459,0)</f>
        <v>0</v>
      </c>
      <c r="L1459" s="8">
        <f>Gmden!M1458</f>
        <v>4313362.6953184744</v>
      </c>
      <c r="M1459" s="8">
        <f ca="1">IF(AND(E1459&gt;10000,Gmden!J1458=500,Gmden!K1458=500),MAX(0,OFFSET('Fk Abs3'!$E$7,'Abs3'!C1459,0)*0.95*E1459-L1459),0)</f>
        <v>0</v>
      </c>
      <c r="N1459" s="25">
        <f ca="1">ROUND(Anteile!$B$31/'Abs3'!$M$2107*'Abs3'!M1459,0)</f>
        <v>0</v>
      </c>
      <c r="O1459" s="27"/>
      <c r="P1459" s="25">
        <f t="shared" ca="1" si="114"/>
        <v>0</v>
      </c>
    </row>
    <row r="1460" spans="1:16" x14ac:dyDescent="0.25">
      <c r="A1460" s="9">
        <f>Gmden!A1459</f>
        <v>60608</v>
      </c>
      <c r="B1460" s="9">
        <f t="shared" si="110"/>
        <v>6</v>
      </c>
      <c r="C1460" s="9">
        <f t="shared" si="111"/>
        <v>0</v>
      </c>
      <c r="D1460" s="7" t="str">
        <f>Gmden!D1459</f>
        <v>Feldkirchen bei Graz</v>
      </c>
      <c r="E1460" s="8">
        <f>Gmden!E1459</f>
        <v>5806</v>
      </c>
      <c r="F1460" s="40">
        <f>Gmden!N1459</f>
        <v>0</v>
      </c>
      <c r="G1460" s="8">
        <f t="shared" si="112"/>
        <v>0</v>
      </c>
      <c r="H1460" s="25">
        <f>ROUND(Anteile!$B$29/'Abs3'!$G$2107*'Abs3'!G1460,0)</f>
        <v>0</v>
      </c>
      <c r="I1460" s="40">
        <f>Gmden!O1459</f>
        <v>0</v>
      </c>
      <c r="J1460" s="8">
        <f t="shared" si="113"/>
        <v>0</v>
      </c>
      <c r="K1460" s="25">
        <f>ROUND(Anteile!$B$30/'Abs3'!$J$2107*'Abs3'!J1460,0)</f>
        <v>0</v>
      </c>
      <c r="L1460" s="8">
        <f>Gmden!M1459</f>
        <v>7125886.6823667008</v>
      </c>
      <c r="M1460" s="8">
        <f ca="1">IF(AND(E1460&gt;10000,Gmden!J1459=500,Gmden!K1459=500),MAX(0,OFFSET('Fk Abs3'!$E$7,'Abs3'!C1460,0)*0.95*E1460-L1460),0)</f>
        <v>0</v>
      </c>
      <c r="N1460" s="25">
        <f ca="1">ROUND(Anteile!$B$31/'Abs3'!$M$2107*'Abs3'!M1460,0)</f>
        <v>0</v>
      </c>
      <c r="O1460" s="27"/>
      <c r="P1460" s="25">
        <f t="shared" ca="1" si="114"/>
        <v>0</v>
      </c>
    </row>
    <row r="1461" spans="1:16" x14ac:dyDescent="0.25">
      <c r="A1461" s="9">
        <f>Gmden!A1460</f>
        <v>60611</v>
      </c>
      <c r="B1461" s="9">
        <f t="shared" si="110"/>
        <v>6</v>
      </c>
      <c r="C1461" s="9">
        <f t="shared" si="111"/>
        <v>0</v>
      </c>
      <c r="D1461" s="7" t="str">
        <f>Gmden!D1460</f>
        <v>Gössendorf</v>
      </c>
      <c r="E1461" s="8">
        <f>Gmden!E1460</f>
        <v>3805</v>
      </c>
      <c r="F1461" s="40">
        <f>Gmden!N1460</f>
        <v>0</v>
      </c>
      <c r="G1461" s="8">
        <f t="shared" si="112"/>
        <v>0</v>
      </c>
      <c r="H1461" s="25">
        <f>ROUND(Anteile!$B$29/'Abs3'!$G$2107*'Abs3'!G1461,0)</f>
        <v>0</v>
      </c>
      <c r="I1461" s="40">
        <f>Gmden!O1460</f>
        <v>0</v>
      </c>
      <c r="J1461" s="8">
        <f t="shared" si="113"/>
        <v>0</v>
      </c>
      <c r="K1461" s="25">
        <f>ROUND(Anteile!$B$30/'Abs3'!$J$2107*'Abs3'!J1461,0)</f>
        <v>0</v>
      </c>
      <c r="L1461" s="8">
        <f>Gmden!M1460</f>
        <v>4274535.0004796768</v>
      </c>
      <c r="M1461" s="8">
        <f ca="1">IF(AND(E1461&gt;10000,Gmden!J1460=500,Gmden!K1460=500),MAX(0,OFFSET('Fk Abs3'!$E$7,'Abs3'!C1461,0)*0.95*E1461-L1461),0)</f>
        <v>0</v>
      </c>
      <c r="N1461" s="25">
        <f ca="1">ROUND(Anteile!$B$31/'Abs3'!$M$2107*'Abs3'!M1461,0)</f>
        <v>0</v>
      </c>
      <c r="O1461" s="27"/>
      <c r="P1461" s="25">
        <f t="shared" ca="1" si="114"/>
        <v>0</v>
      </c>
    </row>
    <row r="1462" spans="1:16" x14ac:dyDescent="0.25">
      <c r="A1462" s="9">
        <f>Gmden!A1461</f>
        <v>60613</v>
      </c>
      <c r="B1462" s="9">
        <f t="shared" si="110"/>
        <v>6</v>
      </c>
      <c r="C1462" s="9">
        <f t="shared" si="111"/>
        <v>0</v>
      </c>
      <c r="D1462" s="7" t="str">
        <f>Gmden!D1461</f>
        <v>Gratkorn</v>
      </c>
      <c r="E1462" s="8">
        <f>Gmden!E1461</f>
        <v>7761</v>
      </c>
      <c r="F1462" s="40">
        <f>Gmden!N1461</f>
        <v>0</v>
      </c>
      <c r="G1462" s="8">
        <f t="shared" si="112"/>
        <v>0</v>
      </c>
      <c r="H1462" s="25">
        <f>ROUND(Anteile!$B$29/'Abs3'!$G$2107*'Abs3'!G1462,0)</f>
        <v>0</v>
      </c>
      <c r="I1462" s="40">
        <f>Gmden!O1461</f>
        <v>0</v>
      </c>
      <c r="J1462" s="8">
        <f t="shared" si="113"/>
        <v>0</v>
      </c>
      <c r="K1462" s="25">
        <f>ROUND(Anteile!$B$30/'Abs3'!$J$2107*'Abs3'!J1462,0)</f>
        <v>0</v>
      </c>
      <c r="L1462" s="8">
        <f>Gmden!M1461</f>
        <v>11728648.428092401</v>
      </c>
      <c r="M1462" s="8">
        <f ca="1">IF(AND(E1462&gt;10000,Gmden!J1461=500,Gmden!K1461=500),MAX(0,OFFSET('Fk Abs3'!$E$7,'Abs3'!C1462,0)*0.95*E1462-L1462),0)</f>
        <v>0</v>
      </c>
      <c r="N1462" s="25">
        <f ca="1">ROUND(Anteile!$B$31/'Abs3'!$M$2107*'Abs3'!M1462,0)</f>
        <v>0</v>
      </c>
      <c r="O1462" s="27"/>
      <c r="P1462" s="25">
        <f t="shared" ca="1" si="114"/>
        <v>0</v>
      </c>
    </row>
    <row r="1463" spans="1:16" x14ac:dyDescent="0.25">
      <c r="A1463" s="9">
        <f>Gmden!A1462</f>
        <v>60617</v>
      </c>
      <c r="B1463" s="9">
        <f t="shared" si="110"/>
        <v>6</v>
      </c>
      <c r="C1463" s="9">
        <f t="shared" si="111"/>
        <v>0</v>
      </c>
      <c r="D1463" s="7" t="str">
        <f>Gmden!D1462</f>
        <v>Hart bei Graz</v>
      </c>
      <c r="E1463" s="8">
        <f>Gmden!E1462</f>
        <v>4527</v>
      </c>
      <c r="F1463" s="40">
        <f>Gmden!N1462</f>
        <v>0</v>
      </c>
      <c r="G1463" s="8">
        <f t="shared" si="112"/>
        <v>0</v>
      </c>
      <c r="H1463" s="25">
        <f>ROUND(Anteile!$B$29/'Abs3'!$G$2107*'Abs3'!G1463,0)</f>
        <v>0</v>
      </c>
      <c r="I1463" s="40">
        <f>Gmden!O1462</f>
        <v>0</v>
      </c>
      <c r="J1463" s="8">
        <f t="shared" si="113"/>
        <v>0</v>
      </c>
      <c r="K1463" s="25">
        <f>ROUND(Anteile!$B$30/'Abs3'!$J$2107*'Abs3'!J1463,0)</f>
        <v>0</v>
      </c>
      <c r="L1463" s="8">
        <f>Gmden!M1462</f>
        <v>7139791.815155372</v>
      </c>
      <c r="M1463" s="8">
        <f ca="1">IF(AND(E1463&gt;10000,Gmden!J1462=500,Gmden!K1462=500),MAX(0,OFFSET('Fk Abs3'!$E$7,'Abs3'!C1463,0)*0.95*E1463-L1463),0)</f>
        <v>0</v>
      </c>
      <c r="N1463" s="25">
        <f ca="1">ROUND(Anteile!$B$31/'Abs3'!$M$2107*'Abs3'!M1463,0)</f>
        <v>0</v>
      </c>
      <c r="O1463" s="27"/>
      <c r="P1463" s="25">
        <f t="shared" ca="1" si="114"/>
        <v>0</v>
      </c>
    </row>
    <row r="1464" spans="1:16" x14ac:dyDescent="0.25">
      <c r="A1464" s="9">
        <f>Gmden!A1463</f>
        <v>60618</v>
      </c>
      <c r="B1464" s="9">
        <f t="shared" si="110"/>
        <v>6</v>
      </c>
      <c r="C1464" s="9">
        <f t="shared" si="111"/>
        <v>0</v>
      </c>
      <c r="D1464" s="7" t="str">
        <f>Gmden!D1463</f>
        <v>Haselsdorf-Tobelbad</v>
      </c>
      <c r="E1464" s="8">
        <f>Gmden!E1463</f>
        <v>1359</v>
      </c>
      <c r="F1464" s="40">
        <f>Gmden!N1463</f>
        <v>0</v>
      </c>
      <c r="G1464" s="8">
        <f t="shared" si="112"/>
        <v>0</v>
      </c>
      <c r="H1464" s="25">
        <f>ROUND(Anteile!$B$29/'Abs3'!$G$2107*'Abs3'!G1464,0)</f>
        <v>0</v>
      </c>
      <c r="I1464" s="40">
        <f>Gmden!O1463</f>
        <v>0</v>
      </c>
      <c r="J1464" s="8">
        <f t="shared" si="113"/>
        <v>0</v>
      </c>
      <c r="K1464" s="25">
        <f>ROUND(Anteile!$B$30/'Abs3'!$J$2107*'Abs3'!J1464,0)</f>
        <v>0</v>
      </c>
      <c r="L1464" s="8">
        <f>Gmden!M1463</f>
        <v>1206875.0201463006</v>
      </c>
      <c r="M1464" s="8">
        <f ca="1">IF(AND(E1464&gt;10000,Gmden!J1463=500,Gmden!K1463=500),MAX(0,OFFSET('Fk Abs3'!$E$7,'Abs3'!C1464,0)*0.95*E1464-L1464),0)</f>
        <v>0</v>
      </c>
      <c r="N1464" s="25">
        <f ca="1">ROUND(Anteile!$B$31/'Abs3'!$M$2107*'Abs3'!M1464,0)</f>
        <v>0</v>
      </c>
      <c r="O1464" s="27"/>
      <c r="P1464" s="25">
        <f t="shared" ca="1" si="114"/>
        <v>0</v>
      </c>
    </row>
    <row r="1465" spans="1:16" x14ac:dyDescent="0.25">
      <c r="A1465" s="9">
        <f>Gmden!A1464</f>
        <v>60619</v>
      </c>
      <c r="B1465" s="9">
        <f t="shared" si="110"/>
        <v>6</v>
      </c>
      <c r="C1465" s="9">
        <f t="shared" si="111"/>
        <v>0</v>
      </c>
      <c r="D1465" s="7" t="str">
        <f>Gmden!D1464</f>
        <v>Hausmannstätten</v>
      </c>
      <c r="E1465" s="8">
        <f>Gmden!E1464</f>
        <v>2990</v>
      </c>
      <c r="F1465" s="40">
        <f>Gmden!N1464</f>
        <v>0</v>
      </c>
      <c r="G1465" s="8">
        <f t="shared" si="112"/>
        <v>0</v>
      </c>
      <c r="H1465" s="25">
        <f>ROUND(Anteile!$B$29/'Abs3'!$G$2107*'Abs3'!G1465,0)</f>
        <v>0</v>
      </c>
      <c r="I1465" s="40">
        <f>Gmden!O1464</f>
        <v>0</v>
      </c>
      <c r="J1465" s="8">
        <f t="shared" si="113"/>
        <v>0</v>
      </c>
      <c r="K1465" s="25">
        <f>ROUND(Anteile!$B$30/'Abs3'!$J$2107*'Abs3'!J1465,0)</f>
        <v>0</v>
      </c>
      <c r="L1465" s="8">
        <f>Gmden!M1464</f>
        <v>3143408.8631016961</v>
      </c>
      <c r="M1465" s="8">
        <f ca="1">IF(AND(E1465&gt;10000,Gmden!J1464=500,Gmden!K1464=500),MAX(0,OFFSET('Fk Abs3'!$E$7,'Abs3'!C1465,0)*0.95*E1465-L1465),0)</f>
        <v>0</v>
      </c>
      <c r="N1465" s="25">
        <f ca="1">ROUND(Anteile!$B$31/'Abs3'!$M$2107*'Abs3'!M1465,0)</f>
        <v>0</v>
      </c>
      <c r="O1465" s="27"/>
      <c r="P1465" s="25">
        <f t="shared" ca="1" si="114"/>
        <v>0</v>
      </c>
    </row>
    <row r="1466" spans="1:16" x14ac:dyDescent="0.25">
      <c r="A1466" s="9">
        <f>Gmden!A1465</f>
        <v>60623</v>
      </c>
      <c r="B1466" s="9">
        <f t="shared" si="110"/>
        <v>6</v>
      </c>
      <c r="C1466" s="9">
        <f t="shared" si="111"/>
        <v>0</v>
      </c>
      <c r="D1466" s="7" t="str">
        <f>Gmden!D1465</f>
        <v>Kainbach bei Graz</v>
      </c>
      <c r="E1466" s="8">
        <f>Gmden!E1465</f>
        <v>2707</v>
      </c>
      <c r="F1466" s="40">
        <f>Gmden!N1465</f>
        <v>0</v>
      </c>
      <c r="G1466" s="8">
        <f t="shared" si="112"/>
        <v>0</v>
      </c>
      <c r="H1466" s="25">
        <f>ROUND(Anteile!$B$29/'Abs3'!$G$2107*'Abs3'!G1466,0)</f>
        <v>0</v>
      </c>
      <c r="I1466" s="40">
        <f>Gmden!O1465</f>
        <v>0</v>
      </c>
      <c r="J1466" s="8">
        <f t="shared" si="113"/>
        <v>0</v>
      </c>
      <c r="K1466" s="25">
        <f>ROUND(Anteile!$B$30/'Abs3'!$J$2107*'Abs3'!J1466,0)</f>
        <v>0</v>
      </c>
      <c r="L1466" s="8">
        <f>Gmden!M1465</f>
        <v>2410085.9274176024</v>
      </c>
      <c r="M1466" s="8">
        <f ca="1">IF(AND(E1466&gt;10000,Gmden!J1465=500,Gmden!K1465=500),MAX(0,OFFSET('Fk Abs3'!$E$7,'Abs3'!C1466,0)*0.95*E1466-L1466),0)</f>
        <v>0</v>
      </c>
      <c r="N1466" s="25">
        <f ca="1">ROUND(Anteile!$B$31/'Abs3'!$M$2107*'Abs3'!M1466,0)</f>
        <v>0</v>
      </c>
      <c r="O1466" s="27"/>
      <c r="P1466" s="25">
        <f t="shared" ca="1" si="114"/>
        <v>0</v>
      </c>
    </row>
    <row r="1467" spans="1:16" x14ac:dyDescent="0.25">
      <c r="A1467" s="9">
        <f>Gmden!A1466</f>
        <v>60624</v>
      </c>
      <c r="B1467" s="9">
        <f t="shared" si="110"/>
        <v>6</v>
      </c>
      <c r="C1467" s="9">
        <f t="shared" si="111"/>
        <v>0</v>
      </c>
      <c r="D1467" s="7" t="str">
        <f>Gmden!D1466</f>
        <v>Kalsdorf bei Graz</v>
      </c>
      <c r="E1467" s="8">
        <f>Gmden!E1466</f>
        <v>6189</v>
      </c>
      <c r="F1467" s="40">
        <f>Gmden!N1466</f>
        <v>0</v>
      </c>
      <c r="G1467" s="8">
        <f t="shared" si="112"/>
        <v>0</v>
      </c>
      <c r="H1467" s="25">
        <f>ROUND(Anteile!$B$29/'Abs3'!$G$2107*'Abs3'!G1467,0)</f>
        <v>0</v>
      </c>
      <c r="I1467" s="40">
        <f>Gmden!O1466</f>
        <v>0</v>
      </c>
      <c r="J1467" s="8">
        <f t="shared" si="113"/>
        <v>0</v>
      </c>
      <c r="K1467" s="25">
        <f>ROUND(Anteile!$B$30/'Abs3'!$J$2107*'Abs3'!J1467,0)</f>
        <v>0</v>
      </c>
      <c r="L1467" s="8">
        <f>Gmden!M1466</f>
        <v>8367423.3727858821</v>
      </c>
      <c r="M1467" s="8">
        <f ca="1">IF(AND(E1467&gt;10000,Gmden!J1466=500,Gmden!K1466=500),MAX(0,OFFSET('Fk Abs3'!$E$7,'Abs3'!C1467,0)*0.95*E1467-L1467),0)</f>
        <v>0</v>
      </c>
      <c r="N1467" s="25">
        <f ca="1">ROUND(Anteile!$B$31/'Abs3'!$M$2107*'Abs3'!M1467,0)</f>
        <v>0</v>
      </c>
      <c r="O1467" s="27"/>
      <c r="P1467" s="25">
        <f t="shared" ca="1" si="114"/>
        <v>0</v>
      </c>
    </row>
    <row r="1468" spans="1:16" x14ac:dyDescent="0.25">
      <c r="A1468" s="9">
        <f>Gmden!A1467</f>
        <v>60626</v>
      </c>
      <c r="B1468" s="9">
        <f t="shared" si="110"/>
        <v>6</v>
      </c>
      <c r="C1468" s="9">
        <f t="shared" si="111"/>
        <v>0</v>
      </c>
      <c r="D1468" s="7" t="str">
        <f>Gmden!D1467</f>
        <v>Kumberg</v>
      </c>
      <c r="E1468" s="8">
        <f>Gmden!E1467</f>
        <v>3723</v>
      </c>
      <c r="F1468" s="40">
        <f>Gmden!N1467</f>
        <v>0</v>
      </c>
      <c r="G1468" s="8">
        <f t="shared" si="112"/>
        <v>0</v>
      </c>
      <c r="H1468" s="25">
        <f>ROUND(Anteile!$B$29/'Abs3'!$G$2107*'Abs3'!G1468,0)</f>
        <v>0</v>
      </c>
      <c r="I1468" s="40">
        <f>Gmden!O1467</f>
        <v>0</v>
      </c>
      <c r="J1468" s="8">
        <f t="shared" si="113"/>
        <v>0</v>
      </c>
      <c r="K1468" s="25">
        <f>ROUND(Anteile!$B$30/'Abs3'!$J$2107*'Abs3'!J1468,0)</f>
        <v>0</v>
      </c>
      <c r="L1468" s="8">
        <f>Gmden!M1467</f>
        <v>3168835.856852558</v>
      </c>
      <c r="M1468" s="8">
        <f ca="1">IF(AND(E1468&gt;10000,Gmden!J1467=500,Gmden!K1467=500),MAX(0,OFFSET('Fk Abs3'!$E$7,'Abs3'!C1468,0)*0.95*E1468-L1468),0)</f>
        <v>0</v>
      </c>
      <c r="N1468" s="25">
        <f ca="1">ROUND(Anteile!$B$31/'Abs3'!$M$2107*'Abs3'!M1468,0)</f>
        <v>0</v>
      </c>
      <c r="O1468" s="27"/>
      <c r="P1468" s="25">
        <f t="shared" ca="1" si="114"/>
        <v>0</v>
      </c>
    </row>
    <row r="1469" spans="1:16" x14ac:dyDescent="0.25">
      <c r="A1469" s="9">
        <f>Gmden!A1468</f>
        <v>60628</v>
      </c>
      <c r="B1469" s="9">
        <f t="shared" si="110"/>
        <v>6</v>
      </c>
      <c r="C1469" s="9">
        <f t="shared" si="111"/>
        <v>0</v>
      </c>
      <c r="D1469" s="7" t="str">
        <f>Gmden!D1468</f>
        <v>Laßnitzhöhe</v>
      </c>
      <c r="E1469" s="8">
        <f>Gmden!E1468</f>
        <v>2681</v>
      </c>
      <c r="F1469" s="40">
        <f>Gmden!N1468</f>
        <v>0</v>
      </c>
      <c r="G1469" s="8">
        <f t="shared" si="112"/>
        <v>0</v>
      </c>
      <c r="H1469" s="25">
        <f>ROUND(Anteile!$B$29/'Abs3'!$G$2107*'Abs3'!G1469,0)</f>
        <v>0</v>
      </c>
      <c r="I1469" s="40">
        <f>Gmden!O1468</f>
        <v>0</v>
      </c>
      <c r="J1469" s="8">
        <f t="shared" si="113"/>
        <v>0</v>
      </c>
      <c r="K1469" s="25">
        <f>ROUND(Anteile!$B$30/'Abs3'!$J$2107*'Abs3'!J1469,0)</f>
        <v>0</v>
      </c>
      <c r="L1469" s="8">
        <f>Gmden!M1468</f>
        <v>2888892.9365570061</v>
      </c>
      <c r="M1469" s="8">
        <f ca="1">IF(AND(E1469&gt;10000,Gmden!J1468=500,Gmden!K1468=500),MAX(0,OFFSET('Fk Abs3'!$E$7,'Abs3'!C1469,0)*0.95*E1469-L1469),0)</f>
        <v>0</v>
      </c>
      <c r="N1469" s="25">
        <f ca="1">ROUND(Anteile!$B$31/'Abs3'!$M$2107*'Abs3'!M1469,0)</f>
        <v>0</v>
      </c>
      <c r="O1469" s="27"/>
      <c r="P1469" s="25">
        <f t="shared" ca="1" si="114"/>
        <v>0</v>
      </c>
    </row>
    <row r="1470" spans="1:16" x14ac:dyDescent="0.25">
      <c r="A1470" s="9">
        <f>Gmden!A1469</f>
        <v>60629</v>
      </c>
      <c r="B1470" s="9">
        <f t="shared" si="110"/>
        <v>6</v>
      </c>
      <c r="C1470" s="9">
        <f t="shared" si="111"/>
        <v>0</v>
      </c>
      <c r="D1470" s="7" t="str">
        <f>Gmden!D1469</f>
        <v>Lieboch</v>
      </c>
      <c r="E1470" s="8">
        <f>Gmden!E1469</f>
        <v>4869</v>
      </c>
      <c r="F1470" s="40">
        <f>Gmden!N1469</f>
        <v>0</v>
      </c>
      <c r="G1470" s="8">
        <f t="shared" si="112"/>
        <v>0</v>
      </c>
      <c r="H1470" s="25">
        <f>ROUND(Anteile!$B$29/'Abs3'!$G$2107*'Abs3'!G1470,0)</f>
        <v>0</v>
      </c>
      <c r="I1470" s="40">
        <f>Gmden!O1469</f>
        <v>0</v>
      </c>
      <c r="J1470" s="8">
        <f t="shared" si="113"/>
        <v>0</v>
      </c>
      <c r="K1470" s="25">
        <f>ROUND(Anteile!$B$30/'Abs3'!$J$2107*'Abs3'!J1470,0)</f>
        <v>0</v>
      </c>
      <c r="L1470" s="8">
        <f>Gmden!M1469</f>
        <v>5775752.7256796472</v>
      </c>
      <c r="M1470" s="8">
        <f ca="1">IF(AND(E1470&gt;10000,Gmden!J1469=500,Gmden!K1469=500),MAX(0,OFFSET('Fk Abs3'!$E$7,'Abs3'!C1470,0)*0.95*E1470-L1470),0)</f>
        <v>0</v>
      </c>
      <c r="N1470" s="25">
        <f ca="1">ROUND(Anteile!$B$31/'Abs3'!$M$2107*'Abs3'!M1470,0)</f>
        <v>0</v>
      </c>
      <c r="O1470" s="27"/>
      <c r="P1470" s="25">
        <f t="shared" ca="1" si="114"/>
        <v>0</v>
      </c>
    </row>
    <row r="1471" spans="1:16" x14ac:dyDescent="0.25">
      <c r="A1471" s="9">
        <f>Gmden!A1470</f>
        <v>60632</v>
      </c>
      <c r="B1471" s="9">
        <f t="shared" si="110"/>
        <v>6</v>
      </c>
      <c r="C1471" s="9">
        <f t="shared" si="111"/>
        <v>0</v>
      </c>
      <c r="D1471" s="7" t="str">
        <f>Gmden!D1470</f>
        <v>Peggau</v>
      </c>
      <c r="E1471" s="8">
        <f>Gmden!E1470</f>
        <v>2200</v>
      </c>
      <c r="F1471" s="40">
        <f>Gmden!N1470</f>
        <v>0</v>
      </c>
      <c r="G1471" s="8">
        <f t="shared" si="112"/>
        <v>0</v>
      </c>
      <c r="H1471" s="25">
        <f>ROUND(Anteile!$B$29/'Abs3'!$G$2107*'Abs3'!G1471,0)</f>
        <v>0</v>
      </c>
      <c r="I1471" s="40">
        <f>Gmden!O1470</f>
        <v>0</v>
      </c>
      <c r="J1471" s="8">
        <f t="shared" si="113"/>
        <v>0</v>
      </c>
      <c r="K1471" s="25">
        <f>ROUND(Anteile!$B$30/'Abs3'!$J$2107*'Abs3'!J1471,0)</f>
        <v>0</v>
      </c>
      <c r="L1471" s="8">
        <f>Gmden!M1470</f>
        <v>3244293.3108875547</v>
      </c>
      <c r="M1471" s="8">
        <f ca="1">IF(AND(E1471&gt;10000,Gmden!J1470=500,Gmden!K1470=500),MAX(0,OFFSET('Fk Abs3'!$E$7,'Abs3'!C1471,0)*0.95*E1471-L1471),0)</f>
        <v>0</v>
      </c>
      <c r="N1471" s="25">
        <f ca="1">ROUND(Anteile!$B$31/'Abs3'!$M$2107*'Abs3'!M1471,0)</f>
        <v>0</v>
      </c>
      <c r="O1471" s="27"/>
      <c r="P1471" s="25">
        <f t="shared" ca="1" si="114"/>
        <v>0</v>
      </c>
    </row>
    <row r="1472" spans="1:16" x14ac:dyDescent="0.25">
      <c r="A1472" s="9">
        <f>Gmden!A1471</f>
        <v>60639</v>
      </c>
      <c r="B1472" s="9">
        <f t="shared" si="110"/>
        <v>6</v>
      </c>
      <c r="C1472" s="9">
        <f t="shared" si="111"/>
        <v>0</v>
      </c>
      <c r="D1472" s="7" t="str">
        <f>Gmden!D1471</f>
        <v>Sankt Bartholomä</v>
      </c>
      <c r="E1472" s="8">
        <f>Gmden!E1471</f>
        <v>1385</v>
      </c>
      <c r="F1472" s="40">
        <f>Gmden!N1471</f>
        <v>0</v>
      </c>
      <c r="G1472" s="8">
        <f t="shared" si="112"/>
        <v>0</v>
      </c>
      <c r="H1472" s="25">
        <f>ROUND(Anteile!$B$29/'Abs3'!$G$2107*'Abs3'!G1472,0)</f>
        <v>0</v>
      </c>
      <c r="I1472" s="40">
        <f>Gmden!O1471</f>
        <v>0</v>
      </c>
      <c r="J1472" s="8">
        <f t="shared" si="113"/>
        <v>0</v>
      </c>
      <c r="K1472" s="25">
        <f>ROUND(Anteile!$B$30/'Abs3'!$J$2107*'Abs3'!J1472,0)</f>
        <v>0</v>
      </c>
      <c r="L1472" s="8">
        <f>Gmden!M1471</f>
        <v>1325660.2462716913</v>
      </c>
      <c r="M1472" s="8">
        <f ca="1">IF(AND(E1472&gt;10000,Gmden!J1471=500,Gmden!K1471=500),MAX(0,OFFSET('Fk Abs3'!$E$7,'Abs3'!C1472,0)*0.95*E1472-L1472),0)</f>
        <v>0</v>
      </c>
      <c r="N1472" s="25">
        <f ca="1">ROUND(Anteile!$B$31/'Abs3'!$M$2107*'Abs3'!M1472,0)</f>
        <v>0</v>
      </c>
      <c r="O1472" s="27"/>
      <c r="P1472" s="25">
        <f t="shared" ca="1" si="114"/>
        <v>0</v>
      </c>
    </row>
    <row r="1473" spans="1:16" x14ac:dyDescent="0.25">
      <c r="A1473" s="9">
        <f>Gmden!A1472</f>
        <v>60641</v>
      </c>
      <c r="B1473" s="9">
        <f t="shared" si="110"/>
        <v>6</v>
      </c>
      <c r="C1473" s="9">
        <f t="shared" si="111"/>
        <v>0</v>
      </c>
      <c r="D1473" s="7" t="str">
        <f>Gmden!D1472</f>
        <v>Sankt Oswald bei Plankenwarth</v>
      </c>
      <c r="E1473" s="8">
        <f>Gmden!E1472</f>
        <v>1202</v>
      </c>
      <c r="F1473" s="40">
        <f>Gmden!N1472</f>
        <v>0</v>
      </c>
      <c r="G1473" s="8">
        <f t="shared" si="112"/>
        <v>0</v>
      </c>
      <c r="H1473" s="25">
        <f>ROUND(Anteile!$B$29/'Abs3'!$G$2107*'Abs3'!G1473,0)</f>
        <v>0</v>
      </c>
      <c r="I1473" s="40">
        <f>Gmden!O1472</f>
        <v>0</v>
      </c>
      <c r="J1473" s="8">
        <f t="shared" si="113"/>
        <v>0</v>
      </c>
      <c r="K1473" s="25">
        <f>ROUND(Anteile!$B$30/'Abs3'!$J$2107*'Abs3'!J1473,0)</f>
        <v>0</v>
      </c>
      <c r="L1473" s="8">
        <f>Gmden!M1472</f>
        <v>990217.49393294624</v>
      </c>
      <c r="M1473" s="8">
        <f ca="1">IF(AND(E1473&gt;10000,Gmden!J1472=500,Gmden!K1472=500),MAX(0,OFFSET('Fk Abs3'!$E$7,'Abs3'!C1473,0)*0.95*E1473-L1473),0)</f>
        <v>0</v>
      </c>
      <c r="N1473" s="25">
        <f ca="1">ROUND(Anteile!$B$31/'Abs3'!$M$2107*'Abs3'!M1473,0)</f>
        <v>0</v>
      </c>
      <c r="O1473" s="27"/>
      <c r="P1473" s="25">
        <f t="shared" ca="1" si="114"/>
        <v>0</v>
      </c>
    </row>
    <row r="1474" spans="1:16" x14ac:dyDescent="0.25">
      <c r="A1474" s="9">
        <f>Gmden!A1473</f>
        <v>60642</v>
      </c>
      <c r="B1474" s="9">
        <f t="shared" si="110"/>
        <v>6</v>
      </c>
      <c r="C1474" s="9">
        <f t="shared" si="111"/>
        <v>0</v>
      </c>
      <c r="D1474" s="7" t="str">
        <f>Gmden!D1473</f>
        <v>Sankt Radegund bei Graz</v>
      </c>
      <c r="E1474" s="8">
        <f>Gmden!E1473</f>
        <v>2063</v>
      </c>
      <c r="F1474" s="40">
        <f>Gmden!N1473</f>
        <v>0</v>
      </c>
      <c r="G1474" s="8">
        <f t="shared" si="112"/>
        <v>0</v>
      </c>
      <c r="H1474" s="25">
        <f>ROUND(Anteile!$B$29/'Abs3'!$G$2107*'Abs3'!G1474,0)</f>
        <v>0</v>
      </c>
      <c r="I1474" s="40">
        <f>Gmden!O1473</f>
        <v>0</v>
      </c>
      <c r="J1474" s="8">
        <f t="shared" si="113"/>
        <v>0</v>
      </c>
      <c r="K1474" s="25">
        <f>ROUND(Anteile!$B$30/'Abs3'!$J$2107*'Abs3'!J1474,0)</f>
        <v>0</v>
      </c>
      <c r="L1474" s="8">
        <f>Gmden!M1473</f>
        <v>1968865.4086648829</v>
      </c>
      <c r="M1474" s="8">
        <f ca="1">IF(AND(E1474&gt;10000,Gmden!J1473=500,Gmden!K1473=500),MAX(0,OFFSET('Fk Abs3'!$E$7,'Abs3'!C1474,0)*0.95*E1474-L1474),0)</f>
        <v>0</v>
      </c>
      <c r="N1474" s="25">
        <f ca="1">ROUND(Anteile!$B$31/'Abs3'!$M$2107*'Abs3'!M1474,0)</f>
        <v>0</v>
      </c>
      <c r="O1474" s="27"/>
      <c r="P1474" s="25">
        <f t="shared" ca="1" si="114"/>
        <v>0</v>
      </c>
    </row>
    <row r="1475" spans="1:16" x14ac:dyDescent="0.25">
      <c r="A1475" s="9">
        <f>Gmden!A1474</f>
        <v>60645</v>
      </c>
      <c r="B1475" s="9">
        <f t="shared" si="110"/>
        <v>6</v>
      </c>
      <c r="C1475" s="9">
        <f t="shared" si="111"/>
        <v>0</v>
      </c>
      <c r="D1475" s="7" t="str">
        <f>Gmden!D1474</f>
        <v>Semriach</v>
      </c>
      <c r="E1475" s="8">
        <f>Gmden!E1474</f>
        <v>3314</v>
      </c>
      <c r="F1475" s="40">
        <f>Gmden!N1474</f>
        <v>0</v>
      </c>
      <c r="G1475" s="8">
        <f t="shared" si="112"/>
        <v>0</v>
      </c>
      <c r="H1475" s="25">
        <f>ROUND(Anteile!$B$29/'Abs3'!$G$2107*'Abs3'!G1475,0)</f>
        <v>0</v>
      </c>
      <c r="I1475" s="40">
        <f>Gmden!O1474</f>
        <v>0</v>
      </c>
      <c r="J1475" s="8">
        <f t="shared" si="113"/>
        <v>0</v>
      </c>
      <c r="K1475" s="25">
        <f>ROUND(Anteile!$B$30/'Abs3'!$J$2107*'Abs3'!J1475,0)</f>
        <v>0</v>
      </c>
      <c r="L1475" s="8">
        <f>Gmden!M1474</f>
        <v>3094887.7445112769</v>
      </c>
      <c r="M1475" s="8">
        <f ca="1">IF(AND(E1475&gt;10000,Gmden!J1474=500,Gmden!K1474=500),MAX(0,OFFSET('Fk Abs3'!$E$7,'Abs3'!C1475,0)*0.95*E1475-L1475),0)</f>
        <v>0</v>
      </c>
      <c r="N1475" s="25">
        <f ca="1">ROUND(Anteile!$B$31/'Abs3'!$M$2107*'Abs3'!M1475,0)</f>
        <v>0</v>
      </c>
      <c r="O1475" s="27"/>
      <c r="P1475" s="25">
        <f t="shared" ca="1" si="114"/>
        <v>0</v>
      </c>
    </row>
    <row r="1476" spans="1:16" x14ac:dyDescent="0.25">
      <c r="A1476" s="9">
        <f>Gmden!A1475</f>
        <v>60646</v>
      </c>
      <c r="B1476" s="9">
        <f t="shared" si="110"/>
        <v>6</v>
      </c>
      <c r="C1476" s="9">
        <f t="shared" si="111"/>
        <v>0</v>
      </c>
      <c r="D1476" s="7" t="str">
        <f>Gmden!D1475</f>
        <v>Stattegg</v>
      </c>
      <c r="E1476" s="8">
        <f>Gmden!E1475</f>
        <v>2786</v>
      </c>
      <c r="F1476" s="40">
        <f>Gmden!N1475</f>
        <v>0</v>
      </c>
      <c r="G1476" s="8">
        <f t="shared" si="112"/>
        <v>0</v>
      </c>
      <c r="H1476" s="25">
        <f>ROUND(Anteile!$B$29/'Abs3'!$G$2107*'Abs3'!G1476,0)</f>
        <v>0</v>
      </c>
      <c r="I1476" s="40">
        <f>Gmden!O1475</f>
        <v>0</v>
      </c>
      <c r="J1476" s="8">
        <f t="shared" si="113"/>
        <v>0</v>
      </c>
      <c r="K1476" s="25">
        <f>ROUND(Anteile!$B$30/'Abs3'!$J$2107*'Abs3'!J1476,0)</f>
        <v>0</v>
      </c>
      <c r="L1476" s="8">
        <f>Gmden!M1475</f>
        <v>2306175.8648156854</v>
      </c>
      <c r="M1476" s="8">
        <f ca="1">IF(AND(E1476&gt;10000,Gmden!J1475=500,Gmden!K1475=500),MAX(0,OFFSET('Fk Abs3'!$E$7,'Abs3'!C1476,0)*0.95*E1476-L1476),0)</f>
        <v>0</v>
      </c>
      <c r="N1476" s="25">
        <f ca="1">ROUND(Anteile!$B$31/'Abs3'!$M$2107*'Abs3'!M1476,0)</f>
        <v>0</v>
      </c>
      <c r="O1476" s="27"/>
      <c r="P1476" s="25">
        <f t="shared" ca="1" si="114"/>
        <v>0</v>
      </c>
    </row>
    <row r="1477" spans="1:16" x14ac:dyDescent="0.25">
      <c r="A1477" s="9">
        <f>Gmden!A1476</f>
        <v>60647</v>
      </c>
      <c r="B1477" s="9">
        <f t="shared" si="110"/>
        <v>6</v>
      </c>
      <c r="C1477" s="9">
        <f t="shared" si="111"/>
        <v>0</v>
      </c>
      <c r="D1477" s="7" t="str">
        <f>Gmden!D1476</f>
        <v>Stiwoll</v>
      </c>
      <c r="E1477" s="8">
        <f>Gmden!E1476</f>
        <v>731</v>
      </c>
      <c r="F1477" s="40">
        <f>Gmden!N1476</f>
        <v>0</v>
      </c>
      <c r="G1477" s="8">
        <f t="shared" si="112"/>
        <v>0</v>
      </c>
      <c r="H1477" s="25">
        <f>ROUND(Anteile!$B$29/'Abs3'!$G$2107*'Abs3'!G1477,0)</f>
        <v>0</v>
      </c>
      <c r="I1477" s="40">
        <f>Gmden!O1476</f>
        <v>0</v>
      </c>
      <c r="J1477" s="8">
        <f t="shared" si="113"/>
        <v>0</v>
      </c>
      <c r="K1477" s="25">
        <f>ROUND(Anteile!$B$30/'Abs3'!$J$2107*'Abs3'!J1477,0)</f>
        <v>0</v>
      </c>
      <c r="L1477" s="8">
        <f>Gmden!M1476</f>
        <v>570822.26628869167</v>
      </c>
      <c r="M1477" s="8">
        <f ca="1">IF(AND(E1477&gt;10000,Gmden!J1476=500,Gmden!K1476=500),MAX(0,OFFSET('Fk Abs3'!$E$7,'Abs3'!C1477,0)*0.95*E1477-L1477),0)</f>
        <v>0</v>
      </c>
      <c r="N1477" s="25">
        <f ca="1">ROUND(Anteile!$B$31/'Abs3'!$M$2107*'Abs3'!M1477,0)</f>
        <v>0</v>
      </c>
      <c r="O1477" s="27"/>
      <c r="P1477" s="25">
        <f t="shared" ca="1" si="114"/>
        <v>0</v>
      </c>
    </row>
    <row r="1478" spans="1:16" x14ac:dyDescent="0.25">
      <c r="A1478" s="9">
        <f>Gmden!A1477</f>
        <v>60648</v>
      </c>
      <c r="B1478" s="9">
        <f t="shared" si="110"/>
        <v>6</v>
      </c>
      <c r="C1478" s="9">
        <f t="shared" si="111"/>
        <v>0</v>
      </c>
      <c r="D1478" s="7" t="str">
        <f>Gmden!D1477</f>
        <v>Thal</v>
      </c>
      <c r="E1478" s="8">
        <f>Gmden!E1477</f>
        <v>2252</v>
      </c>
      <c r="F1478" s="40">
        <f>Gmden!N1477</f>
        <v>0</v>
      </c>
      <c r="G1478" s="8">
        <f t="shared" si="112"/>
        <v>0</v>
      </c>
      <c r="H1478" s="25">
        <f>ROUND(Anteile!$B$29/'Abs3'!$G$2107*'Abs3'!G1478,0)</f>
        <v>0</v>
      </c>
      <c r="I1478" s="40">
        <f>Gmden!O1477</f>
        <v>0</v>
      </c>
      <c r="J1478" s="8">
        <f t="shared" si="113"/>
        <v>0</v>
      </c>
      <c r="K1478" s="25">
        <f>ROUND(Anteile!$B$30/'Abs3'!$J$2107*'Abs3'!J1478,0)</f>
        <v>0</v>
      </c>
      <c r="L1478" s="8">
        <f>Gmden!M1477</f>
        <v>1917850.5673754634</v>
      </c>
      <c r="M1478" s="8">
        <f ca="1">IF(AND(E1478&gt;10000,Gmden!J1477=500,Gmden!K1477=500),MAX(0,OFFSET('Fk Abs3'!$E$7,'Abs3'!C1478,0)*0.95*E1478-L1478),0)</f>
        <v>0</v>
      </c>
      <c r="N1478" s="25">
        <f ca="1">ROUND(Anteile!$B$31/'Abs3'!$M$2107*'Abs3'!M1478,0)</f>
        <v>0</v>
      </c>
      <c r="O1478" s="27"/>
      <c r="P1478" s="25">
        <f t="shared" ca="1" si="114"/>
        <v>0</v>
      </c>
    </row>
    <row r="1479" spans="1:16" x14ac:dyDescent="0.25">
      <c r="A1479" s="9">
        <f>Gmden!A1478</f>
        <v>60651</v>
      </c>
      <c r="B1479" s="9">
        <f t="shared" si="110"/>
        <v>6</v>
      </c>
      <c r="C1479" s="9">
        <f t="shared" si="111"/>
        <v>0</v>
      </c>
      <c r="D1479" s="7" t="str">
        <f>Gmden!D1478</f>
        <v>Übelbach</v>
      </c>
      <c r="E1479" s="8">
        <f>Gmden!E1478</f>
        <v>1960</v>
      </c>
      <c r="F1479" s="40">
        <f>Gmden!N1478</f>
        <v>0</v>
      </c>
      <c r="G1479" s="8">
        <f t="shared" si="112"/>
        <v>0</v>
      </c>
      <c r="H1479" s="25">
        <f>ROUND(Anteile!$B$29/'Abs3'!$G$2107*'Abs3'!G1479,0)</f>
        <v>0</v>
      </c>
      <c r="I1479" s="40">
        <f>Gmden!O1478</f>
        <v>0</v>
      </c>
      <c r="J1479" s="8">
        <f t="shared" si="113"/>
        <v>0</v>
      </c>
      <c r="K1479" s="25">
        <f>ROUND(Anteile!$B$30/'Abs3'!$J$2107*'Abs3'!J1479,0)</f>
        <v>0</v>
      </c>
      <c r="L1479" s="8">
        <f>Gmden!M1478</f>
        <v>2125915.8937146058</v>
      </c>
      <c r="M1479" s="8">
        <f ca="1">IF(AND(E1479&gt;10000,Gmden!J1478=500,Gmden!K1478=500),MAX(0,OFFSET('Fk Abs3'!$E$7,'Abs3'!C1479,0)*0.95*E1479-L1479),0)</f>
        <v>0</v>
      </c>
      <c r="N1479" s="25">
        <f ca="1">ROUND(Anteile!$B$31/'Abs3'!$M$2107*'Abs3'!M1479,0)</f>
        <v>0</v>
      </c>
      <c r="O1479" s="27"/>
      <c r="P1479" s="25">
        <f t="shared" ca="1" si="114"/>
        <v>0</v>
      </c>
    </row>
    <row r="1480" spans="1:16" x14ac:dyDescent="0.25">
      <c r="A1480" s="9">
        <f>Gmden!A1479</f>
        <v>60653</v>
      </c>
      <c r="B1480" s="9">
        <f t="shared" ref="B1480:B1543" si="115">INT(A1480/10000)</f>
        <v>6</v>
      </c>
      <c r="C1480" s="9">
        <f t="shared" ref="C1480:C1543" si="116">IF(E1480&lt;=10000,0,IF(E1480&lt;=20000,1,IF(E1480&lt;=50000,2,3)))</f>
        <v>0</v>
      </c>
      <c r="D1480" s="7" t="str">
        <f>Gmden!D1479</f>
        <v>Vasoldsberg</v>
      </c>
      <c r="E1480" s="8">
        <f>Gmden!E1479</f>
        <v>4419</v>
      </c>
      <c r="F1480" s="40">
        <f>Gmden!N1479</f>
        <v>0</v>
      </c>
      <c r="G1480" s="8">
        <f t="shared" ref="G1480:G1543" si="117">IF(AND(E1480&gt;$G$5,F1480=1),E1480,0)</f>
        <v>0</v>
      </c>
      <c r="H1480" s="25">
        <f>ROUND(Anteile!$B$29/'Abs3'!$G$2107*'Abs3'!G1480,0)</f>
        <v>0</v>
      </c>
      <c r="I1480" s="40">
        <f>Gmden!O1479</f>
        <v>0</v>
      </c>
      <c r="J1480" s="8">
        <f t="shared" ref="J1480:J1543" si="118">IF(I1480=1,E1480,0)</f>
        <v>0</v>
      </c>
      <c r="K1480" s="25">
        <f>ROUND(Anteile!$B$30/'Abs3'!$J$2107*'Abs3'!J1480,0)</f>
        <v>0</v>
      </c>
      <c r="L1480" s="8">
        <f>Gmden!M1479</f>
        <v>3778842.2318867221</v>
      </c>
      <c r="M1480" s="8">
        <f ca="1">IF(AND(E1480&gt;10000,Gmden!J1479=500,Gmden!K1479=500),MAX(0,OFFSET('Fk Abs3'!$E$7,'Abs3'!C1480,0)*0.95*E1480-L1480),0)</f>
        <v>0</v>
      </c>
      <c r="N1480" s="25">
        <f ca="1">ROUND(Anteile!$B$31/'Abs3'!$M$2107*'Abs3'!M1480,0)</f>
        <v>0</v>
      </c>
      <c r="O1480" s="27"/>
      <c r="P1480" s="25">
        <f t="shared" ref="P1480:P1543" ca="1" si="119">H1480+K1480+N1480+O1480</f>
        <v>0</v>
      </c>
    </row>
    <row r="1481" spans="1:16" x14ac:dyDescent="0.25">
      <c r="A1481" s="9">
        <f>Gmden!A1480</f>
        <v>60654</v>
      </c>
      <c r="B1481" s="9">
        <f t="shared" si="115"/>
        <v>6</v>
      </c>
      <c r="C1481" s="9">
        <f t="shared" si="116"/>
        <v>0</v>
      </c>
      <c r="D1481" s="7" t="str">
        <f>Gmden!D1480</f>
        <v>Weinitzen</v>
      </c>
      <c r="E1481" s="8">
        <f>Gmden!E1480</f>
        <v>2610</v>
      </c>
      <c r="F1481" s="40">
        <f>Gmden!N1480</f>
        <v>0</v>
      </c>
      <c r="G1481" s="8">
        <f t="shared" si="117"/>
        <v>0</v>
      </c>
      <c r="H1481" s="25">
        <f>ROUND(Anteile!$B$29/'Abs3'!$G$2107*'Abs3'!G1481,0)</f>
        <v>0</v>
      </c>
      <c r="I1481" s="40">
        <f>Gmden!O1480</f>
        <v>0</v>
      </c>
      <c r="J1481" s="8">
        <f t="shared" si="118"/>
        <v>0</v>
      </c>
      <c r="K1481" s="25">
        <f>ROUND(Anteile!$B$30/'Abs3'!$J$2107*'Abs3'!J1481,0)</f>
        <v>0</v>
      </c>
      <c r="L1481" s="8">
        <f>Gmden!M1480</f>
        <v>2401041.8461437626</v>
      </c>
      <c r="M1481" s="8">
        <f ca="1">IF(AND(E1481&gt;10000,Gmden!J1480=500,Gmden!K1480=500),MAX(0,OFFSET('Fk Abs3'!$E$7,'Abs3'!C1481,0)*0.95*E1481-L1481),0)</f>
        <v>0</v>
      </c>
      <c r="N1481" s="25">
        <f ca="1">ROUND(Anteile!$B$31/'Abs3'!$M$2107*'Abs3'!M1481,0)</f>
        <v>0</v>
      </c>
      <c r="O1481" s="27"/>
      <c r="P1481" s="25">
        <f t="shared" ca="1" si="119"/>
        <v>0</v>
      </c>
    </row>
    <row r="1482" spans="1:16" x14ac:dyDescent="0.25">
      <c r="A1482" s="9">
        <f>Gmden!A1481</f>
        <v>60655</v>
      </c>
      <c r="B1482" s="9">
        <f t="shared" si="115"/>
        <v>6</v>
      </c>
      <c r="C1482" s="9">
        <f t="shared" si="116"/>
        <v>0</v>
      </c>
      <c r="D1482" s="7" t="str">
        <f>Gmden!D1481</f>
        <v>Werndorf</v>
      </c>
      <c r="E1482" s="8">
        <f>Gmden!E1481</f>
        <v>2285</v>
      </c>
      <c r="F1482" s="40">
        <f>Gmden!N1481</f>
        <v>0</v>
      </c>
      <c r="G1482" s="8">
        <f t="shared" si="117"/>
        <v>0</v>
      </c>
      <c r="H1482" s="25">
        <f>ROUND(Anteile!$B$29/'Abs3'!$G$2107*'Abs3'!G1482,0)</f>
        <v>0</v>
      </c>
      <c r="I1482" s="40">
        <f>Gmden!O1481</f>
        <v>0</v>
      </c>
      <c r="J1482" s="8">
        <f t="shared" si="118"/>
        <v>0</v>
      </c>
      <c r="K1482" s="25">
        <f>ROUND(Anteile!$B$30/'Abs3'!$J$2107*'Abs3'!J1482,0)</f>
        <v>0</v>
      </c>
      <c r="L1482" s="8">
        <f>Gmden!M1481</f>
        <v>3348005.0263828035</v>
      </c>
      <c r="M1482" s="8">
        <f ca="1">IF(AND(E1482&gt;10000,Gmden!J1481=500,Gmden!K1481=500),MAX(0,OFFSET('Fk Abs3'!$E$7,'Abs3'!C1482,0)*0.95*E1482-L1482),0)</f>
        <v>0</v>
      </c>
      <c r="N1482" s="25">
        <f ca="1">ROUND(Anteile!$B$31/'Abs3'!$M$2107*'Abs3'!M1482,0)</f>
        <v>0</v>
      </c>
      <c r="O1482" s="27"/>
      <c r="P1482" s="25">
        <f t="shared" ca="1" si="119"/>
        <v>0</v>
      </c>
    </row>
    <row r="1483" spans="1:16" x14ac:dyDescent="0.25">
      <c r="A1483" s="9">
        <f>Gmden!A1482</f>
        <v>60656</v>
      </c>
      <c r="B1483" s="9">
        <f t="shared" si="115"/>
        <v>6</v>
      </c>
      <c r="C1483" s="9">
        <f t="shared" si="116"/>
        <v>0</v>
      </c>
      <c r="D1483" s="7" t="str">
        <f>Gmden!D1482</f>
        <v>Wundschuh</v>
      </c>
      <c r="E1483" s="8">
        <f>Gmden!E1482</f>
        <v>1546</v>
      </c>
      <c r="F1483" s="40">
        <f>Gmden!N1482</f>
        <v>0</v>
      </c>
      <c r="G1483" s="8">
        <f t="shared" si="117"/>
        <v>0</v>
      </c>
      <c r="H1483" s="25">
        <f>ROUND(Anteile!$B$29/'Abs3'!$G$2107*'Abs3'!G1483,0)</f>
        <v>0</v>
      </c>
      <c r="I1483" s="40">
        <f>Gmden!O1482</f>
        <v>0</v>
      </c>
      <c r="J1483" s="8">
        <f t="shared" si="118"/>
        <v>0</v>
      </c>
      <c r="K1483" s="25">
        <f>ROUND(Anteile!$B$30/'Abs3'!$J$2107*'Abs3'!J1483,0)</f>
        <v>0</v>
      </c>
      <c r="L1483" s="8">
        <f>Gmden!M1482</f>
        <v>2163006.3301293207</v>
      </c>
      <c r="M1483" s="8">
        <f ca="1">IF(AND(E1483&gt;10000,Gmden!J1482=500,Gmden!K1482=500),MAX(0,OFFSET('Fk Abs3'!$E$7,'Abs3'!C1483,0)*0.95*E1483-L1483),0)</f>
        <v>0</v>
      </c>
      <c r="N1483" s="25">
        <f ca="1">ROUND(Anteile!$B$31/'Abs3'!$M$2107*'Abs3'!M1483,0)</f>
        <v>0</v>
      </c>
      <c r="O1483" s="27"/>
      <c r="P1483" s="25">
        <f t="shared" ca="1" si="119"/>
        <v>0</v>
      </c>
    </row>
    <row r="1484" spans="1:16" x14ac:dyDescent="0.25">
      <c r="A1484" s="9">
        <f>Gmden!A1483</f>
        <v>60659</v>
      </c>
      <c r="B1484" s="9">
        <f t="shared" si="115"/>
        <v>6</v>
      </c>
      <c r="C1484" s="9">
        <f t="shared" si="116"/>
        <v>0</v>
      </c>
      <c r="D1484" s="7" t="str">
        <f>Gmden!D1483</f>
        <v>Deutschfeistritz</v>
      </c>
      <c r="E1484" s="8">
        <f>Gmden!E1483</f>
        <v>4206</v>
      </c>
      <c r="F1484" s="40">
        <f>Gmden!N1483</f>
        <v>0</v>
      </c>
      <c r="G1484" s="8">
        <f t="shared" si="117"/>
        <v>0</v>
      </c>
      <c r="H1484" s="25">
        <f>ROUND(Anteile!$B$29/'Abs3'!$G$2107*'Abs3'!G1484,0)</f>
        <v>0</v>
      </c>
      <c r="I1484" s="40">
        <f>Gmden!O1483</f>
        <v>0</v>
      </c>
      <c r="J1484" s="8">
        <f t="shared" si="118"/>
        <v>0</v>
      </c>
      <c r="K1484" s="25">
        <f>ROUND(Anteile!$B$30/'Abs3'!$J$2107*'Abs3'!J1484,0)</f>
        <v>0</v>
      </c>
      <c r="L1484" s="8">
        <f>Gmden!M1483</f>
        <v>3953449.5793835125</v>
      </c>
      <c r="M1484" s="8">
        <f ca="1">IF(AND(E1484&gt;10000,Gmden!J1483=500,Gmden!K1483=500),MAX(0,OFFSET('Fk Abs3'!$E$7,'Abs3'!C1484,0)*0.95*E1484-L1484),0)</f>
        <v>0</v>
      </c>
      <c r="N1484" s="25">
        <f ca="1">ROUND(Anteile!$B$31/'Abs3'!$M$2107*'Abs3'!M1484,0)</f>
        <v>0</v>
      </c>
      <c r="O1484" s="27"/>
      <c r="P1484" s="25">
        <f t="shared" ca="1" si="119"/>
        <v>0</v>
      </c>
    </row>
    <row r="1485" spans="1:16" x14ac:dyDescent="0.25">
      <c r="A1485" s="9">
        <f>Gmden!A1484</f>
        <v>60660</v>
      </c>
      <c r="B1485" s="9">
        <f t="shared" si="115"/>
        <v>6</v>
      </c>
      <c r="C1485" s="9">
        <f t="shared" si="116"/>
        <v>0</v>
      </c>
      <c r="D1485" s="7" t="str">
        <f>Gmden!D1484</f>
        <v>Dobl-Zwaring</v>
      </c>
      <c r="E1485" s="8">
        <f>Gmden!E1484</f>
        <v>3429</v>
      </c>
      <c r="F1485" s="40">
        <f>Gmden!N1484</f>
        <v>0</v>
      </c>
      <c r="G1485" s="8">
        <f t="shared" si="117"/>
        <v>0</v>
      </c>
      <c r="H1485" s="25">
        <f>ROUND(Anteile!$B$29/'Abs3'!$G$2107*'Abs3'!G1485,0)</f>
        <v>0</v>
      </c>
      <c r="I1485" s="40">
        <f>Gmden!O1484</f>
        <v>0</v>
      </c>
      <c r="J1485" s="8">
        <f t="shared" si="118"/>
        <v>0</v>
      </c>
      <c r="K1485" s="25">
        <f>ROUND(Anteile!$B$30/'Abs3'!$J$2107*'Abs3'!J1485,0)</f>
        <v>0</v>
      </c>
      <c r="L1485" s="8">
        <f>Gmden!M1484</f>
        <v>3680132.651229809</v>
      </c>
      <c r="M1485" s="8">
        <f ca="1">IF(AND(E1485&gt;10000,Gmden!J1484=500,Gmden!K1484=500),MAX(0,OFFSET('Fk Abs3'!$E$7,'Abs3'!C1485,0)*0.95*E1485-L1485),0)</f>
        <v>0</v>
      </c>
      <c r="N1485" s="25">
        <f ca="1">ROUND(Anteile!$B$31/'Abs3'!$M$2107*'Abs3'!M1485,0)</f>
        <v>0</v>
      </c>
      <c r="O1485" s="27"/>
      <c r="P1485" s="25">
        <f t="shared" ca="1" si="119"/>
        <v>0</v>
      </c>
    </row>
    <row r="1486" spans="1:16" x14ac:dyDescent="0.25">
      <c r="A1486" s="9">
        <f>Gmden!A1485</f>
        <v>60661</v>
      </c>
      <c r="B1486" s="9">
        <f t="shared" si="115"/>
        <v>6</v>
      </c>
      <c r="C1486" s="9">
        <f t="shared" si="116"/>
        <v>0</v>
      </c>
      <c r="D1486" s="7" t="str">
        <f>Gmden!D1485</f>
        <v>Eggersdorf bei Graz</v>
      </c>
      <c r="E1486" s="8">
        <f>Gmden!E1485</f>
        <v>6468</v>
      </c>
      <c r="F1486" s="40">
        <f>Gmden!N1485</f>
        <v>0</v>
      </c>
      <c r="G1486" s="8">
        <f t="shared" si="117"/>
        <v>0</v>
      </c>
      <c r="H1486" s="25">
        <f>ROUND(Anteile!$B$29/'Abs3'!$G$2107*'Abs3'!G1486,0)</f>
        <v>0</v>
      </c>
      <c r="I1486" s="40">
        <f>Gmden!O1485</f>
        <v>0</v>
      </c>
      <c r="J1486" s="8">
        <f t="shared" si="118"/>
        <v>0</v>
      </c>
      <c r="K1486" s="25">
        <f>ROUND(Anteile!$B$30/'Abs3'!$J$2107*'Abs3'!J1486,0)</f>
        <v>0</v>
      </c>
      <c r="L1486" s="8">
        <f>Gmden!M1485</f>
        <v>5693097.9085448859</v>
      </c>
      <c r="M1486" s="8">
        <f ca="1">IF(AND(E1486&gt;10000,Gmden!J1485=500,Gmden!K1485=500),MAX(0,OFFSET('Fk Abs3'!$E$7,'Abs3'!C1486,0)*0.95*E1486-L1486),0)</f>
        <v>0</v>
      </c>
      <c r="N1486" s="25">
        <f ca="1">ROUND(Anteile!$B$31/'Abs3'!$M$2107*'Abs3'!M1486,0)</f>
        <v>0</v>
      </c>
      <c r="O1486" s="27"/>
      <c r="P1486" s="25">
        <f t="shared" ca="1" si="119"/>
        <v>0</v>
      </c>
    </row>
    <row r="1487" spans="1:16" x14ac:dyDescent="0.25">
      <c r="A1487" s="9">
        <f>Gmden!A1486</f>
        <v>60662</v>
      </c>
      <c r="B1487" s="9">
        <f t="shared" si="115"/>
        <v>6</v>
      </c>
      <c r="C1487" s="9">
        <f t="shared" si="116"/>
        <v>0</v>
      </c>
      <c r="D1487" s="7" t="str">
        <f>Gmden!D1486</f>
        <v>Fernitz-Mellach</v>
      </c>
      <c r="E1487" s="8">
        <f>Gmden!E1486</f>
        <v>4588</v>
      </c>
      <c r="F1487" s="40">
        <f>Gmden!N1486</f>
        <v>0</v>
      </c>
      <c r="G1487" s="8">
        <f t="shared" si="117"/>
        <v>0</v>
      </c>
      <c r="H1487" s="25">
        <f>ROUND(Anteile!$B$29/'Abs3'!$G$2107*'Abs3'!G1487,0)</f>
        <v>0</v>
      </c>
      <c r="I1487" s="40">
        <f>Gmden!O1486</f>
        <v>0</v>
      </c>
      <c r="J1487" s="8">
        <f t="shared" si="118"/>
        <v>0</v>
      </c>
      <c r="K1487" s="25">
        <f>ROUND(Anteile!$B$30/'Abs3'!$J$2107*'Abs3'!J1487,0)</f>
        <v>0</v>
      </c>
      <c r="L1487" s="8">
        <f>Gmden!M1486</f>
        <v>4279725.3859738708</v>
      </c>
      <c r="M1487" s="8">
        <f ca="1">IF(AND(E1487&gt;10000,Gmden!J1486=500,Gmden!K1486=500),MAX(0,OFFSET('Fk Abs3'!$E$7,'Abs3'!C1487,0)*0.95*E1487-L1487),0)</f>
        <v>0</v>
      </c>
      <c r="N1487" s="25">
        <f ca="1">ROUND(Anteile!$B$31/'Abs3'!$M$2107*'Abs3'!M1487,0)</f>
        <v>0</v>
      </c>
      <c r="O1487" s="27"/>
      <c r="P1487" s="25">
        <f t="shared" ca="1" si="119"/>
        <v>0</v>
      </c>
    </row>
    <row r="1488" spans="1:16" x14ac:dyDescent="0.25">
      <c r="A1488" s="9">
        <f>Gmden!A1487</f>
        <v>60663</v>
      </c>
      <c r="B1488" s="9">
        <f t="shared" si="115"/>
        <v>6</v>
      </c>
      <c r="C1488" s="9">
        <f t="shared" si="116"/>
        <v>0</v>
      </c>
      <c r="D1488" s="7" t="str">
        <f>Gmden!D1487</f>
        <v>Frohnleiten</v>
      </c>
      <c r="E1488" s="8">
        <f>Gmden!E1487</f>
        <v>6694</v>
      </c>
      <c r="F1488" s="40">
        <f>Gmden!N1487</f>
        <v>0</v>
      </c>
      <c r="G1488" s="8">
        <f t="shared" si="117"/>
        <v>0</v>
      </c>
      <c r="H1488" s="25">
        <f>ROUND(Anteile!$B$29/'Abs3'!$G$2107*'Abs3'!G1488,0)</f>
        <v>0</v>
      </c>
      <c r="I1488" s="40">
        <f>Gmden!O1487</f>
        <v>0</v>
      </c>
      <c r="J1488" s="8">
        <f t="shared" si="118"/>
        <v>0</v>
      </c>
      <c r="K1488" s="25">
        <f>ROUND(Anteile!$B$30/'Abs3'!$J$2107*'Abs3'!J1488,0)</f>
        <v>0</v>
      </c>
      <c r="L1488" s="8">
        <f>Gmden!M1487</f>
        <v>7974130.0716443211</v>
      </c>
      <c r="M1488" s="8">
        <f ca="1">IF(AND(E1488&gt;10000,Gmden!J1487=500,Gmden!K1487=500),MAX(0,OFFSET('Fk Abs3'!$E$7,'Abs3'!C1488,0)*0.95*E1488-L1488),0)</f>
        <v>0</v>
      </c>
      <c r="N1488" s="25">
        <f ca="1">ROUND(Anteile!$B$31/'Abs3'!$M$2107*'Abs3'!M1488,0)</f>
        <v>0</v>
      </c>
      <c r="O1488" s="27"/>
      <c r="P1488" s="25">
        <f t="shared" ca="1" si="119"/>
        <v>0</v>
      </c>
    </row>
    <row r="1489" spans="1:16" x14ac:dyDescent="0.25">
      <c r="A1489" s="9">
        <f>Gmden!A1488</f>
        <v>60664</v>
      </c>
      <c r="B1489" s="9">
        <f t="shared" si="115"/>
        <v>6</v>
      </c>
      <c r="C1489" s="9">
        <f t="shared" si="116"/>
        <v>1</v>
      </c>
      <c r="D1489" s="7" t="str">
        <f>Gmden!D1488</f>
        <v>Gratwein-Straßengel</v>
      </c>
      <c r="E1489" s="8">
        <f>Gmden!E1488</f>
        <v>12826</v>
      </c>
      <c r="F1489" s="40">
        <f>Gmden!N1488</f>
        <v>0</v>
      </c>
      <c r="G1489" s="8">
        <f t="shared" si="117"/>
        <v>0</v>
      </c>
      <c r="H1489" s="25">
        <f>ROUND(Anteile!$B$29/'Abs3'!$G$2107*'Abs3'!G1489,0)</f>
        <v>0</v>
      </c>
      <c r="I1489" s="40">
        <f>Gmden!O1488</f>
        <v>0</v>
      </c>
      <c r="J1489" s="8">
        <f t="shared" si="118"/>
        <v>0</v>
      </c>
      <c r="K1489" s="25">
        <f>ROUND(Anteile!$B$30/'Abs3'!$J$2107*'Abs3'!J1489,0)</f>
        <v>0</v>
      </c>
      <c r="L1489" s="8">
        <f>Gmden!M1488</f>
        <v>13324753.333847644</v>
      </c>
      <c r="M1489" s="8">
        <f ca="1">IF(AND(E1489&gt;10000,Gmden!J1488=500,Gmden!K1488=500),MAX(0,OFFSET('Fk Abs3'!$E$7,'Abs3'!C1489,0)*0.95*E1489-L1489),0)</f>
        <v>4090729.6633489523</v>
      </c>
      <c r="N1489" s="25">
        <f ca="1">ROUND(Anteile!$B$31/'Abs3'!$M$2107*'Abs3'!M1489,0)</f>
        <v>117426</v>
      </c>
      <c r="O1489" s="27"/>
      <c r="P1489" s="25">
        <f t="shared" ca="1" si="119"/>
        <v>117426</v>
      </c>
    </row>
    <row r="1490" spans="1:16" x14ac:dyDescent="0.25">
      <c r="A1490" s="9">
        <f>Gmden!A1489</f>
        <v>60665</v>
      </c>
      <c r="B1490" s="9">
        <f t="shared" si="115"/>
        <v>6</v>
      </c>
      <c r="C1490" s="9">
        <f t="shared" si="116"/>
        <v>0</v>
      </c>
      <c r="D1490" s="7" t="str">
        <f>Gmden!D1489</f>
        <v>Hitzendorf</v>
      </c>
      <c r="E1490" s="8">
        <f>Gmden!E1489</f>
        <v>6904</v>
      </c>
      <c r="F1490" s="40">
        <f>Gmden!N1489</f>
        <v>0</v>
      </c>
      <c r="G1490" s="8">
        <f t="shared" si="117"/>
        <v>0</v>
      </c>
      <c r="H1490" s="25">
        <f>ROUND(Anteile!$B$29/'Abs3'!$G$2107*'Abs3'!G1490,0)</f>
        <v>0</v>
      </c>
      <c r="I1490" s="40">
        <f>Gmden!O1489</f>
        <v>0</v>
      </c>
      <c r="J1490" s="8">
        <f t="shared" si="118"/>
        <v>0</v>
      </c>
      <c r="K1490" s="25">
        <f>ROUND(Anteile!$B$30/'Abs3'!$J$2107*'Abs3'!J1490,0)</f>
        <v>0</v>
      </c>
      <c r="L1490" s="8">
        <f>Gmden!M1489</f>
        <v>5837978.356099803</v>
      </c>
      <c r="M1490" s="8">
        <f ca="1">IF(AND(E1490&gt;10000,Gmden!J1489=500,Gmden!K1489=500),MAX(0,OFFSET('Fk Abs3'!$E$7,'Abs3'!C1490,0)*0.95*E1490-L1490),0)</f>
        <v>0</v>
      </c>
      <c r="N1490" s="25">
        <f ca="1">ROUND(Anteile!$B$31/'Abs3'!$M$2107*'Abs3'!M1490,0)</f>
        <v>0</v>
      </c>
      <c r="O1490" s="27"/>
      <c r="P1490" s="25">
        <f t="shared" ca="1" si="119"/>
        <v>0</v>
      </c>
    </row>
    <row r="1491" spans="1:16" x14ac:dyDescent="0.25">
      <c r="A1491" s="9">
        <f>Gmden!A1490</f>
        <v>60666</v>
      </c>
      <c r="B1491" s="9">
        <f t="shared" si="115"/>
        <v>6</v>
      </c>
      <c r="C1491" s="9">
        <f t="shared" si="116"/>
        <v>0</v>
      </c>
      <c r="D1491" s="7" t="str">
        <f>Gmden!D1490</f>
        <v>Nestelbach bei Graz</v>
      </c>
      <c r="E1491" s="8">
        <f>Gmden!E1490</f>
        <v>2643</v>
      </c>
      <c r="F1491" s="40">
        <f>Gmden!N1490</f>
        <v>0</v>
      </c>
      <c r="G1491" s="8">
        <f t="shared" si="117"/>
        <v>0</v>
      </c>
      <c r="H1491" s="25">
        <f>ROUND(Anteile!$B$29/'Abs3'!$G$2107*'Abs3'!G1491,0)</f>
        <v>0</v>
      </c>
      <c r="I1491" s="40">
        <f>Gmden!O1490</f>
        <v>0</v>
      </c>
      <c r="J1491" s="8">
        <f t="shared" si="118"/>
        <v>0</v>
      </c>
      <c r="K1491" s="25">
        <f>ROUND(Anteile!$B$30/'Abs3'!$J$2107*'Abs3'!J1491,0)</f>
        <v>0</v>
      </c>
      <c r="L1491" s="8">
        <f>Gmden!M1490</f>
        <v>2233155.2231398961</v>
      </c>
      <c r="M1491" s="8">
        <f ca="1">IF(AND(E1491&gt;10000,Gmden!J1490=500,Gmden!K1490=500),MAX(0,OFFSET('Fk Abs3'!$E$7,'Abs3'!C1491,0)*0.95*E1491-L1491),0)</f>
        <v>0</v>
      </c>
      <c r="N1491" s="25">
        <f ca="1">ROUND(Anteile!$B$31/'Abs3'!$M$2107*'Abs3'!M1491,0)</f>
        <v>0</v>
      </c>
      <c r="O1491" s="27"/>
      <c r="P1491" s="25">
        <f t="shared" ca="1" si="119"/>
        <v>0</v>
      </c>
    </row>
    <row r="1492" spans="1:16" x14ac:dyDescent="0.25">
      <c r="A1492" s="9">
        <f>Gmden!A1491</f>
        <v>60667</v>
      </c>
      <c r="B1492" s="9">
        <f t="shared" si="115"/>
        <v>6</v>
      </c>
      <c r="C1492" s="9">
        <f t="shared" si="116"/>
        <v>0</v>
      </c>
      <c r="D1492" s="7" t="str">
        <f>Gmden!D1491</f>
        <v>Raaba-Grambach</v>
      </c>
      <c r="E1492" s="8">
        <f>Gmden!E1491</f>
        <v>4059</v>
      </c>
      <c r="F1492" s="40">
        <f>Gmden!N1491</f>
        <v>0</v>
      </c>
      <c r="G1492" s="8">
        <f t="shared" si="117"/>
        <v>0</v>
      </c>
      <c r="H1492" s="25">
        <f>ROUND(Anteile!$B$29/'Abs3'!$G$2107*'Abs3'!G1492,0)</f>
        <v>0</v>
      </c>
      <c r="I1492" s="40">
        <f>Gmden!O1491</f>
        <v>0</v>
      </c>
      <c r="J1492" s="8">
        <f t="shared" si="118"/>
        <v>0</v>
      </c>
      <c r="K1492" s="25">
        <f>ROUND(Anteile!$B$30/'Abs3'!$J$2107*'Abs3'!J1492,0)</f>
        <v>0</v>
      </c>
      <c r="L1492" s="8">
        <f>Gmden!M1491</f>
        <v>10106636.917052995</v>
      </c>
      <c r="M1492" s="8">
        <f ca="1">IF(AND(E1492&gt;10000,Gmden!J1491=500,Gmden!K1491=500),MAX(0,OFFSET('Fk Abs3'!$E$7,'Abs3'!C1492,0)*0.95*E1492-L1492),0)</f>
        <v>0</v>
      </c>
      <c r="N1492" s="25">
        <f ca="1">ROUND(Anteile!$B$31/'Abs3'!$M$2107*'Abs3'!M1492,0)</f>
        <v>0</v>
      </c>
      <c r="O1492" s="27"/>
      <c r="P1492" s="25">
        <f t="shared" ca="1" si="119"/>
        <v>0</v>
      </c>
    </row>
    <row r="1493" spans="1:16" x14ac:dyDescent="0.25">
      <c r="A1493" s="9">
        <f>Gmden!A1492</f>
        <v>60668</v>
      </c>
      <c r="B1493" s="9">
        <f t="shared" si="115"/>
        <v>6</v>
      </c>
      <c r="C1493" s="9">
        <f t="shared" si="116"/>
        <v>0</v>
      </c>
      <c r="D1493" s="7" t="str">
        <f>Gmden!D1492</f>
        <v>Sankt Marein bei Graz</v>
      </c>
      <c r="E1493" s="8">
        <f>Gmden!E1492</f>
        <v>3594</v>
      </c>
      <c r="F1493" s="40">
        <f>Gmden!N1492</f>
        <v>0</v>
      </c>
      <c r="G1493" s="8">
        <f t="shared" si="117"/>
        <v>0</v>
      </c>
      <c r="H1493" s="25">
        <f>ROUND(Anteile!$B$29/'Abs3'!$G$2107*'Abs3'!G1493,0)</f>
        <v>0</v>
      </c>
      <c r="I1493" s="40">
        <f>Gmden!O1492</f>
        <v>0</v>
      </c>
      <c r="J1493" s="8">
        <f t="shared" si="118"/>
        <v>0</v>
      </c>
      <c r="K1493" s="25">
        <f>ROUND(Anteile!$B$30/'Abs3'!$J$2107*'Abs3'!J1493,0)</f>
        <v>0</v>
      </c>
      <c r="L1493" s="8">
        <f>Gmden!M1492</f>
        <v>2968640.6882042717</v>
      </c>
      <c r="M1493" s="8">
        <f ca="1">IF(AND(E1493&gt;10000,Gmden!J1492=500,Gmden!K1492=500),MAX(0,OFFSET('Fk Abs3'!$E$7,'Abs3'!C1493,0)*0.95*E1493-L1493),0)</f>
        <v>0</v>
      </c>
      <c r="N1493" s="25">
        <f ca="1">ROUND(Anteile!$B$31/'Abs3'!$M$2107*'Abs3'!M1493,0)</f>
        <v>0</v>
      </c>
      <c r="O1493" s="27"/>
      <c r="P1493" s="25">
        <f t="shared" ca="1" si="119"/>
        <v>0</v>
      </c>
    </row>
    <row r="1494" spans="1:16" x14ac:dyDescent="0.25">
      <c r="A1494" s="9">
        <f>Gmden!A1493</f>
        <v>60669</v>
      </c>
      <c r="B1494" s="9">
        <f t="shared" si="115"/>
        <v>6</v>
      </c>
      <c r="C1494" s="9">
        <f t="shared" si="116"/>
        <v>1</v>
      </c>
      <c r="D1494" s="7" t="str">
        <f>Gmden!D1493</f>
        <v>Seiersberg-Pirka</v>
      </c>
      <c r="E1494" s="8">
        <f>Gmden!E1493</f>
        <v>10671</v>
      </c>
      <c r="F1494" s="40">
        <f>Gmden!N1493</f>
        <v>0</v>
      </c>
      <c r="G1494" s="8">
        <f t="shared" si="117"/>
        <v>0</v>
      </c>
      <c r="H1494" s="25">
        <f>ROUND(Anteile!$B$29/'Abs3'!$G$2107*'Abs3'!G1494,0)</f>
        <v>0</v>
      </c>
      <c r="I1494" s="40">
        <f>Gmden!O1493</f>
        <v>0</v>
      </c>
      <c r="J1494" s="8">
        <f t="shared" si="118"/>
        <v>0</v>
      </c>
      <c r="K1494" s="25">
        <f>ROUND(Anteile!$B$30/'Abs3'!$J$2107*'Abs3'!J1494,0)</f>
        <v>0</v>
      </c>
      <c r="L1494" s="8">
        <f>Gmden!M1493</f>
        <v>14947636.710289726</v>
      </c>
      <c r="M1494" s="8">
        <f ca="1">IF(AND(E1494&gt;10000,Gmden!J1493=500,Gmden!K1493=500),MAX(0,OFFSET('Fk Abs3'!$E$7,'Abs3'!C1494,0)*0.95*E1494-L1494),0)</f>
        <v>0</v>
      </c>
      <c r="N1494" s="25">
        <f ca="1">ROUND(Anteile!$B$31/'Abs3'!$M$2107*'Abs3'!M1494,0)</f>
        <v>0</v>
      </c>
      <c r="O1494" s="27"/>
      <c r="P1494" s="25">
        <f t="shared" ca="1" si="119"/>
        <v>0</v>
      </c>
    </row>
    <row r="1495" spans="1:16" x14ac:dyDescent="0.25">
      <c r="A1495" s="9">
        <f>Gmden!A1494</f>
        <v>60670</v>
      </c>
      <c r="B1495" s="9">
        <f t="shared" si="115"/>
        <v>6</v>
      </c>
      <c r="C1495" s="9">
        <f t="shared" si="116"/>
        <v>0</v>
      </c>
      <c r="D1495" s="7" t="str">
        <f>Gmden!D1494</f>
        <v>Premstätten</v>
      </c>
      <c r="E1495" s="8">
        <f>Gmden!E1494</f>
        <v>5678</v>
      </c>
      <c r="F1495" s="40">
        <f>Gmden!N1494</f>
        <v>0</v>
      </c>
      <c r="G1495" s="8">
        <f t="shared" si="117"/>
        <v>0</v>
      </c>
      <c r="H1495" s="25">
        <f>ROUND(Anteile!$B$29/'Abs3'!$G$2107*'Abs3'!G1495,0)</f>
        <v>0</v>
      </c>
      <c r="I1495" s="40">
        <f>Gmden!O1494</f>
        <v>0</v>
      </c>
      <c r="J1495" s="8">
        <f t="shared" si="118"/>
        <v>0</v>
      </c>
      <c r="K1495" s="25">
        <f>ROUND(Anteile!$B$30/'Abs3'!$J$2107*'Abs3'!J1495,0)</f>
        <v>0</v>
      </c>
      <c r="L1495" s="8">
        <f>Gmden!M1494</f>
        <v>11977436.103083532</v>
      </c>
      <c r="M1495" s="8">
        <f ca="1">IF(AND(E1495&gt;10000,Gmden!J1494=500,Gmden!K1494=500),MAX(0,OFFSET('Fk Abs3'!$E$7,'Abs3'!C1495,0)*0.95*E1495-L1495),0)</f>
        <v>0</v>
      </c>
      <c r="N1495" s="25">
        <f ca="1">ROUND(Anteile!$B$31/'Abs3'!$M$2107*'Abs3'!M1495,0)</f>
        <v>0</v>
      </c>
      <c r="O1495" s="27"/>
      <c r="P1495" s="25">
        <f t="shared" ca="1" si="119"/>
        <v>0</v>
      </c>
    </row>
    <row r="1496" spans="1:16" x14ac:dyDescent="0.25">
      <c r="A1496" s="9">
        <f>Gmden!A1495</f>
        <v>61001</v>
      </c>
      <c r="B1496" s="9">
        <f t="shared" si="115"/>
        <v>6</v>
      </c>
      <c r="C1496" s="9">
        <f t="shared" si="116"/>
        <v>0</v>
      </c>
      <c r="D1496" s="7" t="str">
        <f>Gmden!D1495</f>
        <v>Allerheiligen bei Wildon</v>
      </c>
      <c r="E1496" s="8">
        <f>Gmden!E1495</f>
        <v>1405</v>
      </c>
      <c r="F1496" s="40">
        <f>Gmden!N1495</f>
        <v>0</v>
      </c>
      <c r="G1496" s="8">
        <f t="shared" si="117"/>
        <v>0</v>
      </c>
      <c r="H1496" s="25">
        <f>ROUND(Anteile!$B$29/'Abs3'!$G$2107*'Abs3'!G1496,0)</f>
        <v>0</v>
      </c>
      <c r="I1496" s="40">
        <f>Gmden!O1495</f>
        <v>0</v>
      </c>
      <c r="J1496" s="8">
        <f t="shared" si="118"/>
        <v>0</v>
      </c>
      <c r="K1496" s="25">
        <f>ROUND(Anteile!$B$30/'Abs3'!$J$2107*'Abs3'!J1496,0)</f>
        <v>0</v>
      </c>
      <c r="L1496" s="8">
        <f>Gmden!M1495</f>
        <v>1198139.980824776</v>
      </c>
      <c r="M1496" s="8">
        <f ca="1">IF(AND(E1496&gt;10000,Gmden!J1495=500,Gmden!K1495=500),MAX(0,OFFSET('Fk Abs3'!$E$7,'Abs3'!C1496,0)*0.95*E1496-L1496),0)</f>
        <v>0</v>
      </c>
      <c r="N1496" s="25">
        <f ca="1">ROUND(Anteile!$B$31/'Abs3'!$M$2107*'Abs3'!M1496,0)</f>
        <v>0</v>
      </c>
      <c r="O1496" s="27"/>
      <c r="P1496" s="25">
        <f t="shared" ca="1" si="119"/>
        <v>0</v>
      </c>
    </row>
    <row r="1497" spans="1:16" x14ac:dyDescent="0.25">
      <c r="A1497" s="9">
        <f>Gmden!A1496</f>
        <v>61002</v>
      </c>
      <c r="B1497" s="9">
        <f t="shared" si="115"/>
        <v>6</v>
      </c>
      <c r="C1497" s="9">
        <f t="shared" si="116"/>
        <v>0</v>
      </c>
      <c r="D1497" s="7" t="str">
        <f>Gmden!D1496</f>
        <v>Arnfels</v>
      </c>
      <c r="E1497" s="8">
        <f>Gmden!E1496</f>
        <v>1042</v>
      </c>
      <c r="F1497" s="40">
        <f>Gmden!N1496</f>
        <v>0</v>
      </c>
      <c r="G1497" s="8">
        <f t="shared" si="117"/>
        <v>0</v>
      </c>
      <c r="H1497" s="25">
        <f>ROUND(Anteile!$B$29/'Abs3'!$G$2107*'Abs3'!G1497,0)</f>
        <v>0</v>
      </c>
      <c r="I1497" s="40">
        <f>Gmden!O1496</f>
        <v>0</v>
      </c>
      <c r="J1497" s="8">
        <f t="shared" si="118"/>
        <v>0</v>
      </c>
      <c r="K1497" s="25">
        <f>ROUND(Anteile!$B$30/'Abs3'!$J$2107*'Abs3'!J1497,0)</f>
        <v>0</v>
      </c>
      <c r="L1497" s="8">
        <f>Gmden!M1496</f>
        <v>995033.40512806841</v>
      </c>
      <c r="M1497" s="8">
        <f ca="1">IF(AND(E1497&gt;10000,Gmden!J1496=500,Gmden!K1496=500),MAX(0,OFFSET('Fk Abs3'!$E$7,'Abs3'!C1497,0)*0.95*E1497-L1497),0)</f>
        <v>0</v>
      </c>
      <c r="N1497" s="25">
        <f ca="1">ROUND(Anteile!$B$31/'Abs3'!$M$2107*'Abs3'!M1497,0)</f>
        <v>0</v>
      </c>
      <c r="O1497" s="27"/>
      <c r="P1497" s="25">
        <f t="shared" ca="1" si="119"/>
        <v>0</v>
      </c>
    </row>
    <row r="1498" spans="1:16" x14ac:dyDescent="0.25">
      <c r="A1498" s="9">
        <f>Gmden!A1497</f>
        <v>61007</v>
      </c>
      <c r="B1498" s="9">
        <f t="shared" si="115"/>
        <v>6</v>
      </c>
      <c r="C1498" s="9">
        <f t="shared" si="116"/>
        <v>0</v>
      </c>
      <c r="D1498" s="7" t="str">
        <f>Gmden!D1497</f>
        <v>Empersdorf</v>
      </c>
      <c r="E1498" s="8">
        <f>Gmden!E1497</f>
        <v>1320</v>
      </c>
      <c r="F1498" s="40">
        <f>Gmden!N1497</f>
        <v>0</v>
      </c>
      <c r="G1498" s="8">
        <f t="shared" si="117"/>
        <v>0</v>
      </c>
      <c r="H1498" s="25">
        <f>ROUND(Anteile!$B$29/'Abs3'!$G$2107*'Abs3'!G1498,0)</f>
        <v>0</v>
      </c>
      <c r="I1498" s="40">
        <f>Gmden!O1497</f>
        <v>0</v>
      </c>
      <c r="J1498" s="8">
        <f t="shared" si="118"/>
        <v>0</v>
      </c>
      <c r="K1498" s="25">
        <f>ROUND(Anteile!$B$30/'Abs3'!$J$2107*'Abs3'!J1498,0)</f>
        <v>0</v>
      </c>
      <c r="L1498" s="8">
        <f>Gmden!M1497</f>
        <v>1166444.2809461209</v>
      </c>
      <c r="M1498" s="8">
        <f ca="1">IF(AND(E1498&gt;10000,Gmden!J1497=500,Gmden!K1497=500),MAX(0,OFFSET('Fk Abs3'!$E$7,'Abs3'!C1498,0)*0.95*E1498-L1498),0)</f>
        <v>0</v>
      </c>
      <c r="N1498" s="25">
        <f ca="1">ROUND(Anteile!$B$31/'Abs3'!$M$2107*'Abs3'!M1498,0)</f>
        <v>0</v>
      </c>
      <c r="O1498" s="27"/>
      <c r="P1498" s="25">
        <f t="shared" ca="1" si="119"/>
        <v>0</v>
      </c>
    </row>
    <row r="1499" spans="1:16" x14ac:dyDescent="0.25">
      <c r="A1499" s="9">
        <f>Gmden!A1498</f>
        <v>61008</v>
      </c>
      <c r="B1499" s="9">
        <f t="shared" si="115"/>
        <v>6</v>
      </c>
      <c r="C1499" s="9">
        <f t="shared" si="116"/>
        <v>0</v>
      </c>
      <c r="D1499" s="7" t="str">
        <f>Gmden!D1498</f>
        <v>Gabersdorf</v>
      </c>
      <c r="E1499" s="8">
        <f>Gmden!E1498</f>
        <v>1112</v>
      </c>
      <c r="F1499" s="40">
        <f>Gmden!N1498</f>
        <v>0</v>
      </c>
      <c r="G1499" s="8">
        <f t="shared" si="117"/>
        <v>0</v>
      </c>
      <c r="H1499" s="25">
        <f>ROUND(Anteile!$B$29/'Abs3'!$G$2107*'Abs3'!G1499,0)</f>
        <v>0</v>
      </c>
      <c r="I1499" s="40">
        <f>Gmden!O1498</f>
        <v>0</v>
      </c>
      <c r="J1499" s="8">
        <f t="shared" si="118"/>
        <v>0</v>
      </c>
      <c r="K1499" s="25">
        <f>ROUND(Anteile!$B$30/'Abs3'!$J$2107*'Abs3'!J1499,0)</f>
        <v>0</v>
      </c>
      <c r="L1499" s="8">
        <f>Gmden!M1498</f>
        <v>1249569.7463368992</v>
      </c>
      <c r="M1499" s="8">
        <f ca="1">IF(AND(E1499&gt;10000,Gmden!J1498=500,Gmden!K1498=500),MAX(0,OFFSET('Fk Abs3'!$E$7,'Abs3'!C1499,0)*0.95*E1499-L1499),0)</f>
        <v>0</v>
      </c>
      <c r="N1499" s="25">
        <f ca="1">ROUND(Anteile!$B$31/'Abs3'!$M$2107*'Abs3'!M1499,0)</f>
        <v>0</v>
      </c>
      <c r="O1499" s="27"/>
      <c r="P1499" s="25">
        <f t="shared" ca="1" si="119"/>
        <v>0</v>
      </c>
    </row>
    <row r="1500" spans="1:16" x14ac:dyDescent="0.25">
      <c r="A1500" s="9">
        <f>Gmden!A1499</f>
        <v>61012</v>
      </c>
      <c r="B1500" s="9">
        <f t="shared" si="115"/>
        <v>6</v>
      </c>
      <c r="C1500" s="9">
        <f t="shared" si="116"/>
        <v>0</v>
      </c>
      <c r="D1500" s="7" t="str">
        <f>Gmden!D1499</f>
        <v>Gralla</v>
      </c>
      <c r="E1500" s="8">
        <f>Gmden!E1499</f>
        <v>2255</v>
      </c>
      <c r="F1500" s="40">
        <f>Gmden!N1499</f>
        <v>0</v>
      </c>
      <c r="G1500" s="8">
        <f t="shared" si="117"/>
        <v>0</v>
      </c>
      <c r="H1500" s="25">
        <f>ROUND(Anteile!$B$29/'Abs3'!$G$2107*'Abs3'!G1500,0)</f>
        <v>0</v>
      </c>
      <c r="I1500" s="40">
        <f>Gmden!O1499</f>
        <v>0</v>
      </c>
      <c r="J1500" s="8">
        <f t="shared" si="118"/>
        <v>0</v>
      </c>
      <c r="K1500" s="25">
        <f>ROUND(Anteile!$B$30/'Abs3'!$J$2107*'Abs3'!J1500,0)</f>
        <v>0</v>
      </c>
      <c r="L1500" s="8">
        <f>Gmden!M1499</f>
        <v>2502828.4189110631</v>
      </c>
      <c r="M1500" s="8">
        <f ca="1">IF(AND(E1500&gt;10000,Gmden!J1499=500,Gmden!K1499=500),MAX(0,OFFSET('Fk Abs3'!$E$7,'Abs3'!C1500,0)*0.95*E1500-L1500),0)</f>
        <v>0</v>
      </c>
      <c r="N1500" s="25">
        <f ca="1">ROUND(Anteile!$B$31/'Abs3'!$M$2107*'Abs3'!M1500,0)</f>
        <v>0</v>
      </c>
      <c r="O1500" s="27"/>
      <c r="P1500" s="25">
        <f t="shared" ca="1" si="119"/>
        <v>0</v>
      </c>
    </row>
    <row r="1501" spans="1:16" x14ac:dyDescent="0.25">
      <c r="A1501" s="9">
        <f>Gmden!A1500</f>
        <v>61013</v>
      </c>
      <c r="B1501" s="9">
        <f t="shared" si="115"/>
        <v>6</v>
      </c>
      <c r="C1501" s="9">
        <f t="shared" si="116"/>
        <v>0</v>
      </c>
      <c r="D1501" s="7" t="str">
        <f>Gmden!D1500</f>
        <v>Großklein</v>
      </c>
      <c r="E1501" s="8">
        <f>Gmden!E1500</f>
        <v>2279</v>
      </c>
      <c r="F1501" s="40">
        <f>Gmden!N1500</f>
        <v>0</v>
      </c>
      <c r="G1501" s="8">
        <f t="shared" si="117"/>
        <v>0</v>
      </c>
      <c r="H1501" s="25">
        <f>ROUND(Anteile!$B$29/'Abs3'!$G$2107*'Abs3'!G1501,0)</f>
        <v>0</v>
      </c>
      <c r="I1501" s="40">
        <f>Gmden!O1500</f>
        <v>0</v>
      </c>
      <c r="J1501" s="8">
        <f t="shared" si="118"/>
        <v>0</v>
      </c>
      <c r="K1501" s="25">
        <f>ROUND(Anteile!$B$30/'Abs3'!$J$2107*'Abs3'!J1501,0)</f>
        <v>0</v>
      </c>
      <c r="L1501" s="8">
        <f>Gmden!M1500</f>
        <v>2007295.8992755858</v>
      </c>
      <c r="M1501" s="8">
        <f ca="1">IF(AND(E1501&gt;10000,Gmden!J1500=500,Gmden!K1500=500),MAX(0,OFFSET('Fk Abs3'!$E$7,'Abs3'!C1501,0)*0.95*E1501-L1501),0)</f>
        <v>0</v>
      </c>
      <c r="N1501" s="25">
        <f ca="1">ROUND(Anteile!$B$31/'Abs3'!$M$2107*'Abs3'!M1501,0)</f>
        <v>0</v>
      </c>
      <c r="O1501" s="27"/>
      <c r="P1501" s="25">
        <f t="shared" ca="1" si="119"/>
        <v>0</v>
      </c>
    </row>
    <row r="1502" spans="1:16" x14ac:dyDescent="0.25">
      <c r="A1502" s="9">
        <f>Gmden!A1501</f>
        <v>61016</v>
      </c>
      <c r="B1502" s="9">
        <f t="shared" si="115"/>
        <v>6</v>
      </c>
      <c r="C1502" s="9">
        <f t="shared" si="116"/>
        <v>0</v>
      </c>
      <c r="D1502" s="7" t="str">
        <f>Gmden!D1501</f>
        <v>Heimschuh</v>
      </c>
      <c r="E1502" s="8">
        <f>Gmden!E1501</f>
        <v>1996</v>
      </c>
      <c r="F1502" s="40">
        <f>Gmden!N1501</f>
        <v>0</v>
      </c>
      <c r="G1502" s="8">
        <f t="shared" si="117"/>
        <v>0</v>
      </c>
      <c r="H1502" s="25">
        <f>ROUND(Anteile!$B$29/'Abs3'!$G$2107*'Abs3'!G1502,0)</f>
        <v>0</v>
      </c>
      <c r="I1502" s="40">
        <f>Gmden!O1501</f>
        <v>0</v>
      </c>
      <c r="J1502" s="8">
        <f t="shared" si="118"/>
        <v>0</v>
      </c>
      <c r="K1502" s="25">
        <f>ROUND(Anteile!$B$30/'Abs3'!$J$2107*'Abs3'!J1502,0)</f>
        <v>0</v>
      </c>
      <c r="L1502" s="8">
        <f>Gmden!M1501</f>
        <v>1727132.7805549921</v>
      </c>
      <c r="M1502" s="8">
        <f ca="1">IF(AND(E1502&gt;10000,Gmden!J1501=500,Gmden!K1501=500),MAX(0,OFFSET('Fk Abs3'!$E$7,'Abs3'!C1502,0)*0.95*E1502-L1502),0)</f>
        <v>0</v>
      </c>
      <c r="N1502" s="25">
        <f ca="1">ROUND(Anteile!$B$31/'Abs3'!$M$2107*'Abs3'!M1502,0)</f>
        <v>0</v>
      </c>
      <c r="O1502" s="27"/>
      <c r="P1502" s="25">
        <f t="shared" ca="1" si="119"/>
        <v>0</v>
      </c>
    </row>
    <row r="1503" spans="1:16" x14ac:dyDescent="0.25">
      <c r="A1503" s="9">
        <f>Gmden!A1502</f>
        <v>61017</v>
      </c>
      <c r="B1503" s="9">
        <f t="shared" si="115"/>
        <v>6</v>
      </c>
      <c r="C1503" s="9">
        <f t="shared" si="116"/>
        <v>0</v>
      </c>
      <c r="D1503" s="7" t="str">
        <f>Gmden!D1502</f>
        <v>Hengsberg</v>
      </c>
      <c r="E1503" s="8">
        <f>Gmden!E1502</f>
        <v>1410</v>
      </c>
      <c r="F1503" s="40">
        <f>Gmden!N1502</f>
        <v>0</v>
      </c>
      <c r="G1503" s="8">
        <f t="shared" si="117"/>
        <v>0</v>
      </c>
      <c r="H1503" s="25">
        <f>ROUND(Anteile!$B$29/'Abs3'!$G$2107*'Abs3'!G1503,0)</f>
        <v>0</v>
      </c>
      <c r="I1503" s="40">
        <f>Gmden!O1502</f>
        <v>0</v>
      </c>
      <c r="J1503" s="8">
        <f t="shared" si="118"/>
        <v>0</v>
      </c>
      <c r="K1503" s="25">
        <f>ROUND(Anteile!$B$30/'Abs3'!$J$2107*'Abs3'!J1503,0)</f>
        <v>0</v>
      </c>
      <c r="L1503" s="8">
        <f>Gmden!M1502</f>
        <v>1174740.4173932478</v>
      </c>
      <c r="M1503" s="8">
        <f ca="1">IF(AND(E1503&gt;10000,Gmden!J1502=500,Gmden!K1502=500),MAX(0,OFFSET('Fk Abs3'!$E$7,'Abs3'!C1503,0)*0.95*E1503-L1503),0)</f>
        <v>0</v>
      </c>
      <c r="N1503" s="25">
        <f ca="1">ROUND(Anteile!$B$31/'Abs3'!$M$2107*'Abs3'!M1503,0)</f>
        <v>0</v>
      </c>
      <c r="O1503" s="27"/>
      <c r="P1503" s="25">
        <f t="shared" ca="1" si="119"/>
        <v>0</v>
      </c>
    </row>
    <row r="1504" spans="1:16" x14ac:dyDescent="0.25">
      <c r="A1504" s="9">
        <f>Gmden!A1503</f>
        <v>61019</v>
      </c>
      <c r="B1504" s="9">
        <f t="shared" si="115"/>
        <v>6</v>
      </c>
      <c r="C1504" s="9">
        <f t="shared" si="116"/>
        <v>0</v>
      </c>
      <c r="D1504" s="7" t="str">
        <f>Gmden!D1503</f>
        <v>Kitzeck im Sausal</v>
      </c>
      <c r="E1504" s="8">
        <f>Gmden!E1503</f>
        <v>1240</v>
      </c>
      <c r="F1504" s="40">
        <f>Gmden!N1503</f>
        <v>0</v>
      </c>
      <c r="G1504" s="8">
        <f t="shared" si="117"/>
        <v>0</v>
      </c>
      <c r="H1504" s="25">
        <f>ROUND(Anteile!$B$29/'Abs3'!$G$2107*'Abs3'!G1504,0)</f>
        <v>0</v>
      </c>
      <c r="I1504" s="40">
        <f>Gmden!O1503</f>
        <v>0</v>
      </c>
      <c r="J1504" s="8">
        <f t="shared" si="118"/>
        <v>0</v>
      </c>
      <c r="K1504" s="25">
        <f>ROUND(Anteile!$B$30/'Abs3'!$J$2107*'Abs3'!J1504,0)</f>
        <v>0</v>
      </c>
      <c r="L1504" s="8">
        <f>Gmden!M1503</f>
        <v>1186451.3494467908</v>
      </c>
      <c r="M1504" s="8">
        <f ca="1">IF(AND(E1504&gt;10000,Gmden!J1503=500,Gmden!K1503=500),MAX(0,OFFSET('Fk Abs3'!$E$7,'Abs3'!C1504,0)*0.95*E1504-L1504),0)</f>
        <v>0</v>
      </c>
      <c r="N1504" s="25">
        <f ca="1">ROUND(Anteile!$B$31/'Abs3'!$M$2107*'Abs3'!M1504,0)</f>
        <v>0</v>
      </c>
      <c r="O1504" s="27"/>
      <c r="P1504" s="25">
        <f t="shared" ca="1" si="119"/>
        <v>0</v>
      </c>
    </row>
    <row r="1505" spans="1:16" x14ac:dyDescent="0.25">
      <c r="A1505" s="9">
        <f>Gmden!A1504</f>
        <v>61020</v>
      </c>
      <c r="B1505" s="9">
        <f t="shared" si="115"/>
        <v>6</v>
      </c>
      <c r="C1505" s="9">
        <f t="shared" si="116"/>
        <v>0</v>
      </c>
      <c r="D1505" s="7" t="str">
        <f>Gmden!D1504</f>
        <v>Lang</v>
      </c>
      <c r="E1505" s="8">
        <f>Gmden!E1504</f>
        <v>1256</v>
      </c>
      <c r="F1505" s="40">
        <f>Gmden!N1504</f>
        <v>0</v>
      </c>
      <c r="G1505" s="8">
        <f t="shared" si="117"/>
        <v>0</v>
      </c>
      <c r="H1505" s="25">
        <f>ROUND(Anteile!$B$29/'Abs3'!$G$2107*'Abs3'!G1505,0)</f>
        <v>0</v>
      </c>
      <c r="I1505" s="40">
        <f>Gmden!O1504</f>
        <v>0</v>
      </c>
      <c r="J1505" s="8">
        <f t="shared" si="118"/>
        <v>0</v>
      </c>
      <c r="K1505" s="25">
        <f>ROUND(Anteile!$B$30/'Abs3'!$J$2107*'Abs3'!J1505,0)</f>
        <v>0</v>
      </c>
      <c r="L1505" s="8">
        <f>Gmden!M1504</f>
        <v>1175727.2986292341</v>
      </c>
      <c r="M1505" s="8">
        <f ca="1">IF(AND(E1505&gt;10000,Gmden!J1504=500,Gmden!K1504=500),MAX(0,OFFSET('Fk Abs3'!$E$7,'Abs3'!C1505,0)*0.95*E1505-L1505),0)</f>
        <v>0</v>
      </c>
      <c r="N1505" s="25">
        <f ca="1">ROUND(Anteile!$B$31/'Abs3'!$M$2107*'Abs3'!M1505,0)</f>
        <v>0</v>
      </c>
      <c r="O1505" s="27"/>
      <c r="P1505" s="25">
        <f t="shared" ca="1" si="119"/>
        <v>0</v>
      </c>
    </row>
    <row r="1506" spans="1:16" x14ac:dyDescent="0.25">
      <c r="A1506" s="9">
        <f>Gmden!A1505</f>
        <v>61021</v>
      </c>
      <c r="B1506" s="9">
        <f t="shared" si="115"/>
        <v>6</v>
      </c>
      <c r="C1506" s="9">
        <f t="shared" si="116"/>
        <v>0</v>
      </c>
      <c r="D1506" s="7" t="str">
        <f>Gmden!D1505</f>
        <v>Lebring-Sankt Margarethen</v>
      </c>
      <c r="E1506" s="8">
        <f>Gmden!E1505</f>
        <v>2073</v>
      </c>
      <c r="F1506" s="40">
        <f>Gmden!N1505</f>
        <v>0</v>
      </c>
      <c r="G1506" s="8">
        <f t="shared" si="117"/>
        <v>0</v>
      </c>
      <c r="H1506" s="25">
        <f>ROUND(Anteile!$B$29/'Abs3'!$G$2107*'Abs3'!G1506,0)</f>
        <v>0</v>
      </c>
      <c r="I1506" s="40">
        <f>Gmden!O1505</f>
        <v>0</v>
      </c>
      <c r="J1506" s="8">
        <f t="shared" si="118"/>
        <v>0</v>
      </c>
      <c r="K1506" s="25">
        <f>ROUND(Anteile!$B$30/'Abs3'!$J$2107*'Abs3'!J1506,0)</f>
        <v>0</v>
      </c>
      <c r="L1506" s="8">
        <f>Gmden!M1505</f>
        <v>2947458.1545225978</v>
      </c>
      <c r="M1506" s="8">
        <f ca="1">IF(AND(E1506&gt;10000,Gmden!J1505=500,Gmden!K1505=500),MAX(0,OFFSET('Fk Abs3'!$E$7,'Abs3'!C1506,0)*0.95*E1506-L1506),0)</f>
        <v>0</v>
      </c>
      <c r="N1506" s="25">
        <f ca="1">ROUND(Anteile!$B$31/'Abs3'!$M$2107*'Abs3'!M1506,0)</f>
        <v>0</v>
      </c>
      <c r="O1506" s="27"/>
      <c r="P1506" s="25">
        <f t="shared" ca="1" si="119"/>
        <v>0</v>
      </c>
    </row>
    <row r="1507" spans="1:16" x14ac:dyDescent="0.25">
      <c r="A1507" s="9">
        <f>Gmden!A1506</f>
        <v>61024</v>
      </c>
      <c r="B1507" s="9">
        <f t="shared" si="115"/>
        <v>6</v>
      </c>
      <c r="C1507" s="9">
        <f t="shared" si="116"/>
        <v>0</v>
      </c>
      <c r="D1507" s="7" t="str">
        <f>Gmden!D1506</f>
        <v>Oberhaag</v>
      </c>
      <c r="E1507" s="8">
        <f>Gmden!E1506</f>
        <v>2198</v>
      </c>
      <c r="F1507" s="40">
        <f>Gmden!N1506</f>
        <v>0</v>
      </c>
      <c r="G1507" s="8">
        <f t="shared" si="117"/>
        <v>0</v>
      </c>
      <c r="H1507" s="25">
        <f>ROUND(Anteile!$B$29/'Abs3'!$G$2107*'Abs3'!G1507,0)</f>
        <v>0</v>
      </c>
      <c r="I1507" s="40">
        <f>Gmden!O1506</f>
        <v>0</v>
      </c>
      <c r="J1507" s="8">
        <f t="shared" si="118"/>
        <v>0</v>
      </c>
      <c r="K1507" s="25">
        <f>ROUND(Anteile!$B$30/'Abs3'!$J$2107*'Abs3'!J1507,0)</f>
        <v>0</v>
      </c>
      <c r="L1507" s="8">
        <f>Gmden!M1506</f>
        <v>1861153.5571182161</v>
      </c>
      <c r="M1507" s="8">
        <f ca="1">IF(AND(E1507&gt;10000,Gmden!J1506=500,Gmden!K1506=500),MAX(0,OFFSET('Fk Abs3'!$E$7,'Abs3'!C1507,0)*0.95*E1507-L1507),0)</f>
        <v>0</v>
      </c>
      <c r="N1507" s="25">
        <f ca="1">ROUND(Anteile!$B$31/'Abs3'!$M$2107*'Abs3'!M1507,0)</f>
        <v>0</v>
      </c>
      <c r="O1507" s="27"/>
      <c r="P1507" s="25">
        <f t="shared" ca="1" si="119"/>
        <v>0</v>
      </c>
    </row>
    <row r="1508" spans="1:16" x14ac:dyDescent="0.25">
      <c r="A1508" s="9">
        <f>Gmden!A1507</f>
        <v>61027</v>
      </c>
      <c r="B1508" s="9">
        <f t="shared" si="115"/>
        <v>6</v>
      </c>
      <c r="C1508" s="9">
        <f t="shared" si="116"/>
        <v>0</v>
      </c>
      <c r="D1508" s="7" t="str">
        <f>Gmden!D1507</f>
        <v>Ragnitz</v>
      </c>
      <c r="E1508" s="8">
        <f>Gmden!E1507</f>
        <v>1471</v>
      </c>
      <c r="F1508" s="40">
        <f>Gmden!N1507</f>
        <v>0</v>
      </c>
      <c r="G1508" s="8">
        <f t="shared" si="117"/>
        <v>0</v>
      </c>
      <c r="H1508" s="25">
        <f>ROUND(Anteile!$B$29/'Abs3'!$G$2107*'Abs3'!G1508,0)</f>
        <v>0</v>
      </c>
      <c r="I1508" s="40">
        <f>Gmden!O1507</f>
        <v>0</v>
      </c>
      <c r="J1508" s="8">
        <f t="shared" si="118"/>
        <v>0</v>
      </c>
      <c r="K1508" s="25">
        <f>ROUND(Anteile!$B$30/'Abs3'!$J$2107*'Abs3'!J1508,0)</f>
        <v>0</v>
      </c>
      <c r="L1508" s="8">
        <f>Gmden!M1507</f>
        <v>1413505.8239238712</v>
      </c>
      <c r="M1508" s="8">
        <f ca="1">IF(AND(E1508&gt;10000,Gmden!J1507=500,Gmden!K1507=500),MAX(0,OFFSET('Fk Abs3'!$E$7,'Abs3'!C1508,0)*0.95*E1508-L1508),0)</f>
        <v>0</v>
      </c>
      <c r="N1508" s="25">
        <f ca="1">ROUND(Anteile!$B$31/'Abs3'!$M$2107*'Abs3'!M1508,0)</f>
        <v>0</v>
      </c>
      <c r="O1508" s="27"/>
      <c r="P1508" s="25">
        <f t="shared" ca="1" si="119"/>
        <v>0</v>
      </c>
    </row>
    <row r="1509" spans="1:16" x14ac:dyDescent="0.25">
      <c r="A1509" s="9">
        <f>Gmden!A1508</f>
        <v>61030</v>
      </c>
      <c r="B1509" s="9">
        <f t="shared" si="115"/>
        <v>6</v>
      </c>
      <c r="C1509" s="9">
        <f t="shared" si="116"/>
        <v>0</v>
      </c>
      <c r="D1509" s="7" t="str">
        <f>Gmden!D1508</f>
        <v>Sankt Andrä-Höch</v>
      </c>
      <c r="E1509" s="8">
        <f>Gmden!E1508</f>
        <v>1744</v>
      </c>
      <c r="F1509" s="40">
        <f>Gmden!N1508</f>
        <v>0</v>
      </c>
      <c r="G1509" s="8">
        <f t="shared" si="117"/>
        <v>0</v>
      </c>
      <c r="H1509" s="25">
        <f>ROUND(Anteile!$B$29/'Abs3'!$G$2107*'Abs3'!G1509,0)</f>
        <v>0</v>
      </c>
      <c r="I1509" s="40">
        <f>Gmden!O1508</f>
        <v>0</v>
      </c>
      <c r="J1509" s="8">
        <f t="shared" si="118"/>
        <v>0</v>
      </c>
      <c r="K1509" s="25">
        <f>ROUND(Anteile!$B$30/'Abs3'!$J$2107*'Abs3'!J1509,0)</f>
        <v>0</v>
      </c>
      <c r="L1509" s="8">
        <f>Gmden!M1508</f>
        <v>1469933.0486030171</v>
      </c>
      <c r="M1509" s="8">
        <f ca="1">IF(AND(E1509&gt;10000,Gmden!J1508=500,Gmden!K1508=500),MAX(0,OFFSET('Fk Abs3'!$E$7,'Abs3'!C1509,0)*0.95*E1509-L1509),0)</f>
        <v>0</v>
      </c>
      <c r="N1509" s="25">
        <f ca="1">ROUND(Anteile!$B$31/'Abs3'!$M$2107*'Abs3'!M1509,0)</f>
        <v>0</v>
      </c>
      <c r="O1509" s="27"/>
      <c r="P1509" s="25">
        <f t="shared" ca="1" si="119"/>
        <v>0</v>
      </c>
    </row>
    <row r="1510" spans="1:16" x14ac:dyDescent="0.25">
      <c r="A1510" s="9">
        <f>Gmden!A1509</f>
        <v>61032</v>
      </c>
      <c r="B1510" s="9">
        <f t="shared" si="115"/>
        <v>6</v>
      </c>
      <c r="C1510" s="9">
        <f t="shared" si="116"/>
        <v>0</v>
      </c>
      <c r="D1510" s="7" t="str">
        <f>Gmden!D1509</f>
        <v>Sankt Johann im Saggautal</v>
      </c>
      <c r="E1510" s="8">
        <f>Gmden!E1509</f>
        <v>2033</v>
      </c>
      <c r="F1510" s="40">
        <f>Gmden!N1509</f>
        <v>0</v>
      </c>
      <c r="G1510" s="8">
        <f t="shared" si="117"/>
        <v>0</v>
      </c>
      <c r="H1510" s="25">
        <f>ROUND(Anteile!$B$29/'Abs3'!$G$2107*'Abs3'!G1510,0)</f>
        <v>0</v>
      </c>
      <c r="I1510" s="40">
        <f>Gmden!O1509</f>
        <v>0</v>
      </c>
      <c r="J1510" s="8">
        <f t="shared" si="118"/>
        <v>0</v>
      </c>
      <c r="K1510" s="25">
        <f>ROUND(Anteile!$B$30/'Abs3'!$J$2107*'Abs3'!J1510,0)</f>
        <v>0</v>
      </c>
      <c r="L1510" s="8">
        <f>Gmden!M1509</f>
        <v>1744646.664617389</v>
      </c>
      <c r="M1510" s="8">
        <f ca="1">IF(AND(E1510&gt;10000,Gmden!J1509=500,Gmden!K1509=500),MAX(0,OFFSET('Fk Abs3'!$E$7,'Abs3'!C1510,0)*0.95*E1510-L1510),0)</f>
        <v>0</v>
      </c>
      <c r="N1510" s="25">
        <f ca="1">ROUND(Anteile!$B$31/'Abs3'!$M$2107*'Abs3'!M1510,0)</f>
        <v>0</v>
      </c>
      <c r="O1510" s="27"/>
      <c r="P1510" s="25">
        <f t="shared" ca="1" si="119"/>
        <v>0</v>
      </c>
    </row>
    <row r="1511" spans="1:16" x14ac:dyDescent="0.25">
      <c r="A1511" s="9">
        <f>Gmden!A1510</f>
        <v>61033</v>
      </c>
      <c r="B1511" s="9">
        <f t="shared" si="115"/>
        <v>6</v>
      </c>
      <c r="C1511" s="9">
        <f t="shared" si="116"/>
        <v>0</v>
      </c>
      <c r="D1511" s="7" t="str">
        <f>Gmden!D1510</f>
        <v>Sankt Nikolai im Sausal</v>
      </c>
      <c r="E1511" s="8">
        <f>Gmden!E1510</f>
        <v>2211</v>
      </c>
      <c r="F1511" s="40">
        <f>Gmden!N1510</f>
        <v>0</v>
      </c>
      <c r="G1511" s="8">
        <f t="shared" si="117"/>
        <v>0</v>
      </c>
      <c r="H1511" s="25">
        <f>ROUND(Anteile!$B$29/'Abs3'!$G$2107*'Abs3'!G1511,0)</f>
        <v>0</v>
      </c>
      <c r="I1511" s="40">
        <f>Gmden!O1510</f>
        <v>0</v>
      </c>
      <c r="J1511" s="8">
        <f t="shared" si="118"/>
        <v>0</v>
      </c>
      <c r="K1511" s="25">
        <f>ROUND(Anteile!$B$30/'Abs3'!$J$2107*'Abs3'!J1511,0)</f>
        <v>0</v>
      </c>
      <c r="L1511" s="8">
        <f>Gmden!M1510</f>
        <v>1934773.5869663376</v>
      </c>
      <c r="M1511" s="8">
        <f ca="1">IF(AND(E1511&gt;10000,Gmden!J1510=500,Gmden!K1510=500),MAX(0,OFFSET('Fk Abs3'!$E$7,'Abs3'!C1511,0)*0.95*E1511-L1511),0)</f>
        <v>0</v>
      </c>
      <c r="N1511" s="25">
        <f ca="1">ROUND(Anteile!$B$31/'Abs3'!$M$2107*'Abs3'!M1511,0)</f>
        <v>0</v>
      </c>
      <c r="O1511" s="27"/>
      <c r="P1511" s="25">
        <f t="shared" ca="1" si="119"/>
        <v>0</v>
      </c>
    </row>
    <row r="1512" spans="1:16" x14ac:dyDescent="0.25">
      <c r="A1512" s="9">
        <f>Gmden!A1511</f>
        <v>61043</v>
      </c>
      <c r="B1512" s="9">
        <f t="shared" si="115"/>
        <v>6</v>
      </c>
      <c r="C1512" s="9">
        <f t="shared" si="116"/>
        <v>0</v>
      </c>
      <c r="D1512" s="7" t="str">
        <f>Gmden!D1511</f>
        <v>Tillmitsch</v>
      </c>
      <c r="E1512" s="8">
        <f>Gmden!E1511</f>
        <v>3197</v>
      </c>
      <c r="F1512" s="40">
        <f>Gmden!N1511</f>
        <v>0</v>
      </c>
      <c r="G1512" s="8">
        <f t="shared" si="117"/>
        <v>0</v>
      </c>
      <c r="H1512" s="25">
        <f>ROUND(Anteile!$B$29/'Abs3'!$G$2107*'Abs3'!G1512,0)</f>
        <v>0</v>
      </c>
      <c r="I1512" s="40">
        <f>Gmden!O1511</f>
        <v>0</v>
      </c>
      <c r="J1512" s="8">
        <f t="shared" si="118"/>
        <v>0</v>
      </c>
      <c r="K1512" s="25">
        <f>ROUND(Anteile!$B$30/'Abs3'!$J$2107*'Abs3'!J1512,0)</f>
        <v>0</v>
      </c>
      <c r="L1512" s="8">
        <f>Gmden!M1511</f>
        <v>3066563.903178453</v>
      </c>
      <c r="M1512" s="8">
        <f ca="1">IF(AND(E1512&gt;10000,Gmden!J1511=500,Gmden!K1511=500),MAX(0,OFFSET('Fk Abs3'!$E$7,'Abs3'!C1512,0)*0.95*E1512-L1512),0)</f>
        <v>0</v>
      </c>
      <c r="N1512" s="25">
        <f ca="1">ROUND(Anteile!$B$31/'Abs3'!$M$2107*'Abs3'!M1512,0)</f>
        <v>0</v>
      </c>
      <c r="O1512" s="27"/>
      <c r="P1512" s="25">
        <f t="shared" ca="1" si="119"/>
        <v>0</v>
      </c>
    </row>
    <row r="1513" spans="1:16" x14ac:dyDescent="0.25">
      <c r="A1513" s="9">
        <f>Gmden!A1512</f>
        <v>61045</v>
      </c>
      <c r="B1513" s="9">
        <f t="shared" si="115"/>
        <v>6</v>
      </c>
      <c r="C1513" s="9">
        <f t="shared" si="116"/>
        <v>0</v>
      </c>
      <c r="D1513" s="7" t="str">
        <f>Gmden!D1512</f>
        <v>Wagna</v>
      </c>
      <c r="E1513" s="8">
        <f>Gmden!E1512</f>
        <v>5472</v>
      </c>
      <c r="F1513" s="40">
        <f>Gmden!N1512</f>
        <v>0</v>
      </c>
      <c r="G1513" s="8">
        <f t="shared" si="117"/>
        <v>0</v>
      </c>
      <c r="H1513" s="25">
        <f>ROUND(Anteile!$B$29/'Abs3'!$G$2107*'Abs3'!G1513,0)</f>
        <v>0</v>
      </c>
      <c r="I1513" s="40">
        <f>Gmden!O1512</f>
        <v>0</v>
      </c>
      <c r="J1513" s="8">
        <f t="shared" si="118"/>
        <v>0</v>
      </c>
      <c r="K1513" s="25">
        <f>ROUND(Anteile!$B$30/'Abs3'!$J$2107*'Abs3'!J1513,0)</f>
        <v>0</v>
      </c>
      <c r="L1513" s="8">
        <f>Gmden!M1512</f>
        <v>5110378.584690962</v>
      </c>
      <c r="M1513" s="8">
        <f ca="1">IF(AND(E1513&gt;10000,Gmden!J1512=500,Gmden!K1512=500),MAX(0,OFFSET('Fk Abs3'!$E$7,'Abs3'!C1513,0)*0.95*E1513-L1513),0)</f>
        <v>0</v>
      </c>
      <c r="N1513" s="25">
        <f ca="1">ROUND(Anteile!$B$31/'Abs3'!$M$2107*'Abs3'!M1513,0)</f>
        <v>0</v>
      </c>
      <c r="O1513" s="27"/>
      <c r="P1513" s="25">
        <f t="shared" ca="1" si="119"/>
        <v>0</v>
      </c>
    </row>
    <row r="1514" spans="1:16" x14ac:dyDescent="0.25">
      <c r="A1514" s="9">
        <f>Gmden!A1513</f>
        <v>61049</v>
      </c>
      <c r="B1514" s="9">
        <f t="shared" si="115"/>
        <v>6</v>
      </c>
      <c r="C1514" s="9">
        <f t="shared" si="116"/>
        <v>0</v>
      </c>
      <c r="D1514" s="7" t="str">
        <f>Gmden!D1513</f>
        <v>Ehrenhausen an der Weinstraße</v>
      </c>
      <c r="E1514" s="8">
        <f>Gmden!E1513</f>
        <v>2547</v>
      </c>
      <c r="F1514" s="40">
        <f>Gmden!N1513</f>
        <v>0</v>
      </c>
      <c r="G1514" s="8">
        <f t="shared" si="117"/>
        <v>0</v>
      </c>
      <c r="H1514" s="25">
        <f>ROUND(Anteile!$B$29/'Abs3'!$G$2107*'Abs3'!G1514,0)</f>
        <v>0</v>
      </c>
      <c r="I1514" s="40">
        <f>Gmden!O1513</f>
        <v>0</v>
      </c>
      <c r="J1514" s="8">
        <f t="shared" si="118"/>
        <v>0</v>
      </c>
      <c r="K1514" s="25">
        <f>ROUND(Anteile!$B$30/'Abs3'!$J$2107*'Abs3'!J1514,0)</f>
        <v>0</v>
      </c>
      <c r="L1514" s="8">
        <f>Gmden!M1513</f>
        <v>2574105.6174736181</v>
      </c>
      <c r="M1514" s="8">
        <f ca="1">IF(AND(E1514&gt;10000,Gmden!J1513=500,Gmden!K1513=500),MAX(0,OFFSET('Fk Abs3'!$E$7,'Abs3'!C1514,0)*0.95*E1514-L1514),0)</f>
        <v>0</v>
      </c>
      <c r="N1514" s="25">
        <f ca="1">ROUND(Anteile!$B$31/'Abs3'!$M$2107*'Abs3'!M1514,0)</f>
        <v>0</v>
      </c>
      <c r="O1514" s="27"/>
      <c r="P1514" s="25">
        <f t="shared" ca="1" si="119"/>
        <v>0</v>
      </c>
    </row>
    <row r="1515" spans="1:16" x14ac:dyDescent="0.25">
      <c r="A1515" s="9">
        <f>Gmden!A1514</f>
        <v>61050</v>
      </c>
      <c r="B1515" s="9">
        <f t="shared" si="115"/>
        <v>6</v>
      </c>
      <c r="C1515" s="9">
        <f t="shared" si="116"/>
        <v>0</v>
      </c>
      <c r="D1515" s="7" t="str">
        <f>Gmden!D1514</f>
        <v>Gamlitz</v>
      </c>
      <c r="E1515" s="8">
        <f>Gmden!E1514</f>
        <v>3251</v>
      </c>
      <c r="F1515" s="40">
        <f>Gmden!N1514</f>
        <v>0</v>
      </c>
      <c r="G1515" s="8">
        <f t="shared" si="117"/>
        <v>0</v>
      </c>
      <c r="H1515" s="25">
        <f>ROUND(Anteile!$B$29/'Abs3'!$G$2107*'Abs3'!G1515,0)</f>
        <v>0</v>
      </c>
      <c r="I1515" s="40">
        <f>Gmden!O1514</f>
        <v>0</v>
      </c>
      <c r="J1515" s="8">
        <f t="shared" si="118"/>
        <v>0</v>
      </c>
      <c r="K1515" s="25">
        <f>ROUND(Anteile!$B$30/'Abs3'!$J$2107*'Abs3'!J1515,0)</f>
        <v>0</v>
      </c>
      <c r="L1515" s="8">
        <f>Gmden!M1514</f>
        <v>3052526.5373425605</v>
      </c>
      <c r="M1515" s="8">
        <f ca="1">IF(AND(E1515&gt;10000,Gmden!J1514=500,Gmden!K1514=500),MAX(0,OFFSET('Fk Abs3'!$E$7,'Abs3'!C1515,0)*0.95*E1515-L1515),0)</f>
        <v>0</v>
      </c>
      <c r="N1515" s="25">
        <f ca="1">ROUND(Anteile!$B$31/'Abs3'!$M$2107*'Abs3'!M1515,0)</f>
        <v>0</v>
      </c>
      <c r="O1515" s="27"/>
      <c r="P1515" s="25">
        <f t="shared" ca="1" si="119"/>
        <v>0</v>
      </c>
    </row>
    <row r="1516" spans="1:16" x14ac:dyDescent="0.25">
      <c r="A1516" s="9">
        <f>Gmden!A1515</f>
        <v>61051</v>
      </c>
      <c r="B1516" s="9">
        <f t="shared" si="115"/>
        <v>6</v>
      </c>
      <c r="C1516" s="9">
        <f t="shared" si="116"/>
        <v>0</v>
      </c>
      <c r="D1516" s="7" t="str">
        <f>Gmden!D1515</f>
        <v>Gleinstätten</v>
      </c>
      <c r="E1516" s="8">
        <f>Gmden!E1515</f>
        <v>2816</v>
      </c>
      <c r="F1516" s="40">
        <f>Gmden!N1515</f>
        <v>0</v>
      </c>
      <c r="G1516" s="8">
        <f t="shared" si="117"/>
        <v>0</v>
      </c>
      <c r="H1516" s="25">
        <f>ROUND(Anteile!$B$29/'Abs3'!$G$2107*'Abs3'!G1516,0)</f>
        <v>0</v>
      </c>
      <c r="I1516" s="40">
        <f>Gmden!O1515</f>
        <v>0</v>
      </c>
      <c r="J1516" s="8">
        <f t="shared" si="118"/>
        <v>0</v>
      </c>
      <c r="K1516" s="25">
        <f>ROUND(Anteile!$B$30/'Abs3'!$J$2107*'Abs3'!J1516,0)</f>
        <v>0</v>
      </c>
      <c r="L1516" s="8">
        <f>Gmden!M1515</f>
        <v>2883235.1623953884</v>
      </c>
      <c r="M1516" s="8">
        <f ca="1">IF(AND(E1516&gt;10000,Gmden!J1515=500,Gmden!K1515=500),MAX(0,OFFSET('Fk Abs3'!$E$7,'Abs3'!C1516,0)*0.95*E1516-L1516),0)</f>
        <v>0</v>
      </c>
      <c r="N1516" s="25">
        <f ca="1">ROUND(Anteile!$B$31/'Abs3'!$M$2107*'Abs3'!M1516,0)</f>
        <v>0</v>
      </c>
      <c r="O1516" s="27"/>
      <c r="P1516" s="25">
        <f t="shared" ca="1" si="119"/>
        <v>0</v>
      </c>
    </row>
    <row r="1517" spans="1:16" x14ac:dyDescent="0.25">
      <c r="A1517" s="9">
        <f>Gmden!A1516</f>
        <v>61052</v>
      </c>
      <c r="B1517" s="9">
        <f t="shared" si="115"/>
        <v>6</v>
      </c>
      <c r="C1517" s="9">
        <f t="shared" si="116"/>
        <v>0</v>
      </c>
      <c r="D1517" s="7" t="str">
        <f>Gmden!D1516</f>
        <v>Heiligenkreuz am Waasen</v>
      </c>
      <c r="E1517" s="8">
        <f>Gmden!E1516</f>
        <v>2735</v>
      </c>
      <c r="F1517" s="40">
        <f>Gmden!N1516</f>
        <v>0</v>
      </c>
      <c r="G1517" s="8">
        <f t="shared" si="117"/>
        <v>0</v>
      </c>
      <c r="H1517" s="25">
        <f>ROUND(Anteile!$B$29/'Abs3'!$G$2107*'Abs3'!G1517,0)</f>
        <v>0</v>
      </c>
      <c r="I1517" s="40">
        <f>Gmden!O1516</f>
        <v>0</v>
      </c>
      <c r="J1517" s="8">
        <f t="shared" si="118"/>
        <v>0</v>
      </c>
      <c r="K1517" s="25">
        <f>ROUND(Anteile!$B$30/'Abs3'!$J$2107*'Abs3'!J1517,0)</f>
        <v>0</v>
      </c>
      <c r="L1517" s="8">
        <f>Gmden!M1516</f>
        <v>2380839.6083309948</v>
      </c>
      <c r="M1517" s="8">
        <f ca="1">IF(AND(E1517&gt;10000,Gmden!J1516=500,Gmden!K1516=500),MAX(0,OFFSET('Fk Abs3'!$E$7,'Abs3'!C1517,0)*0.95*E1517-L1517),0)</f>
        <v>0</v>
      </c>
      <c r="N1517" s="25">
        <f ca="1">ROUND(Anteile!$B$31/'Abs3'!$M$2107*'Abs3'!M1517,0)</f>
        <v>0</v>
      </c>
      <c r="O1517" s="27"/>
      <c r="P1517" s="25">
        <f t="shared" ca="1" si="119"/>
        <v>0</v>
      </c>
    </row>
    <row r="1518" spans="1:16" x14ac:dyDescent="0.25">
      <c r="A1518" s="9">
        <f>Gmden!A1517</f>
        <v>61053</v>
      </c>
      <c r="B1518" s="9">
        <f t="shared" si="115"/>
        <v>6</v>
      </c>
      <c r="C1518" s="9">
        <f t="shared" si="116"/>
        <v>1</v>
      </c>
      <c r="D1518" s="7" t="str">
        <f>Gmden!D1517</f>
        <v>Leibnitz</v>
      </c>
      <c r="E1518" s="8">
        <f>Gmden!E1517</f>
        <v>11531</v>
      </c>
      <c r="F1518" s="40">
        <f>Gmden!N1517</f>
        <v>0</v>
      </c>
      <c r="G1518" s="8">
        <f t="shared" si="117"/>
        <v>0</v>
      </c>
      <c r="H1518" s="25">
        <f>ROUND(Anteile!$B$29/'Abs3'!$G$2107*'Abs3'!G1518,0)</f>
        <v>0</v>
      </c>
      <c r="I1518" s="40">
        <f>Gmden!O1517</f>
        <v>0</v>
      </c>
      <c r="J1518" s="8">
        <f t="shared" si="118"/>
        <v>0</v>
      </c>
      <c r="K1518" s="25">
        <f>ROUND(Anteile!$B$30/'Abs3'!$J$2107*'Abs3'!J1518,0)</f>
        <v>0</v>
      </c>
      <c r="L1518" s="8">
        <f>Gmden!M1517</f>
        <v>14930570.735092239</v>
      </c>
      <c r="M1518" s="8">
        <f ca="1">IF(AND(E1518&gt;10000,Gmden!J1517=500,Gmden!K1517=500),MAX(0,OFFSET('Fk Abs3'!$E$7,'Abs3'!C1518,0)*0.95*E1518-L1518),0)</f>
        <v>726526.9134867359</v>
      </c>
      <c r="N1518" s="25">
        <f ca="1">ROUND(Anteile!$B$31/'Abs3'!$M$2107*'Abs3'!M1518,0)</f>
        <v>20855</v>
      </c>
      <c r="O1518" s="27"/>
      <c r="P1518" s="25">
        <f t="shared" ca="1" si="119"/>
        <v>20855</v>
      </c>
    </row>
    <row r="1519" spans="1:16" x14ac:dyDescent="0.25">
      <c r="A1519" s="9">
        <f>Gmden!A1518</f>
        <v>61054</v>
      </c>
      <c r="B1519" s="9">
        <f t="shared" si="115"/>
        <v>6</v>
      </c>
      <c r="C1519" s="9">
        <f t="shared" si="116"/>
        <v>0</v>
      </c>
      <c r="D1519" s="7" t="str">
        <f>Gmden!D1518</f>
        <v>Leutschach an der Weinstraße</v>
      </c>
      <c r="E1519" s="8">
        <f>Gmden!E1518</f>
        <v>3775</v>
      </c>
      <c r="F1519" s="40">
        <f>Gmden!N1518</f>
        <v>0</v>
      </c>
      <c r="G1519" s="8">
        <f t="shared" si="117"/>
        <v>0</v>
      </c>
      <c r="H1519" s="25">
        <f>ROUND(Anteile!$B$29/'Abs3'!$G$2107*'Abs3'!G1519,0)</f>
        <v>0</v>
      </c>
      <c r="I1519" s="40">
        <f>Gmden!O1518</f>
        <v>0</v>
      </c>
      <c r="J1519" s="8">
        <f t="shared" si="118"/>
        <v>0</v>
      </c>
      <c r="K1519" s="25">
        <f>ROUND(Anteile!$B$30/'Abs3'!$J$2107*'Abs3'!J1519,0)</f>
        <v>0</v>
      </c>
      <c r="L1519" s="8">
        <f>Gmden!M1518</f>
        <v>3293079.3434555279</v>
      </c>
      <c r="M1519" s="8">
        <f ca="1">IF(AND(E1519&gt;10000,Gmden!J1518=500,Gmden!K1518=500),MAX(0,OFFSET('Fk Abs3'!$E$7,'Abs3'!C1519,0)*0.95*E1519-L1519),0)</f>
        <v>0</v>
      </c>
      <c r="N1519" s="25">
        <f ca="1">ROUND(Anteile!$B$31/'Abs3'!$M$2107*'Abs3'!M1519,0)</f>
        <v>0</v>
      </c>
      <c r="O1519" s="27"/>
      <c r="P1519" s="25">
        <f t="shared" ca="1" si="119"/>
        <v>0</v>
      </c>
    </row>
    <row r="1520" spans="1:16" x14ac:dyDescent="0.25">
      <c r="A1520" s="9">
        <f>Gmden!A1519</f>
        <v>61055</v>
      </c>
      <c r="B1520" s="9">
        <f t="shared" si="115"/>
        <v>6</v>
      </c>
      <c r="C1520" s="9">
        <f t="shared" si="116"/>
        <v>0</v>
      </c>
      <c r="D1520" s="7" t="str">
        <f>Gmden!D1519</f>
        <v>Sankt Georgen an der Stiefing</v>
      </c>
      <c r="E1520" s="8">
        <f>Gmden!E1519</f>
        <v>1509</v>
      </c>
      <c r="F1520" s="40">
        <f>Gmden!N1519</f>
        <v>0</v>
      </c>
      <c r="G1520" s="8">
        <f t="shared" si="117"/>
        <v>0</v>
      </c>
      <c r="H1520" s="25">
        <f>ROUND(Anteile!$B$29/'Abs3'!$G$2107*'Abs3'!G1520,0)</f>
        <v>0</v>
      </c>
      <c r="I1520" s="40">
        <f>Gmden!O1519</f>
        <v>0</v>
      </c>
      <c r="J1520" s="8">
        <f t="shared" si="118"/>
        <v>0</v>
      </c>
      <c r="K1520" s="25">
        <f>ROUND(Anteile!$B$30/'Abs3'!$J$2107*'Abs3'!J1520,0)</f>
        <v>0</v>
      </c>
      <c r="L1520" s="8">
        <f>Gmden!M1519</f>
        <v>1316732.6214372562</v>
      </c>
      <c r="M1520" s="8">
        <f ca="1">IF(AND(E1520&gt;10000,Gmden!J1519=500,Gmden!K1519=500),MAX(0,OFFSET('Fk Abs3'!$E$7,'Abs3'!C1520,0)*0.95*E1520-L1520),0)</f>
        <v>0</v>
      </c>
      <c r="N1520" s="25">
        <f ca="1">ROUND(Anteile!$B$31/'Abs3'!$M$2107*'Abs3'!M1520,0)</f>
        <v>0</v>
      </c>
      <c r="O1520" s="27"/>
      <c r="P1520" s="25">
        <f t="shared" ca="1" si="119"/>
        <v>0</v>
      </c>
    </row>
    <row r="1521" spans="1:16" x14ac:dyDescent="0.25">
      <c r="A1521" s="9">
        <f>Gmden!A1520</f>
        <v>61056</v>
      </c>
      <c r="B1521" s="9">
        <f t="shared" si="115"/>
        <v>6</v>
      </c>
      <c r="C1521" s="9">
        <f t="shared" si="116"/>
        <v>0</v>
      </c>
      <c r="D1521" s="7" t="str">
        <f>Gmden!D1520</f>
        <v>Sankt Veit in der Südsteiermark</v>
      </c>
      <c r="E1521" s="8">
        <f>Gmden!E1520</f>
        <v>4046</v>
      </c>
      <c r="F1521" s="40">
        <f>Gmden!N1520</f>
        <v>0</v>
      </c>
      <c r="G1521" s="8">
        <f t="shared" si="117"/>
        <v>0</v>
      </c>
      <c r="H1521" s="25">
        <f>ROUND(Anteile!$B$29/'Abs3'!$G$2107*'Abs3'!G1521,0)</f>
        <v>0</v>
      </c>
      <c r="I1521" s="40">
        <f>Gmden!O1520</f>
        <v>0</v>
      </c>
      <c r="J1521" s="8">
        <f t="shared" si="118"/>
        <v>0</v>
      </c>
      <c r="K1521" s="25">
        <f>ROUND(Anteile!$B$30/'Abs3'!$J$2107*'Abs3'!J1521,0)</f>
        <v>0</v>
      </c>
      <c r="L1521" s="8">
        <f>Gmden!M1520</f>
        <v>3793646.6675444446</v>
      </c>
      <c r="M1521" s="8">
        <f ca="1">IF(AND(E1521&gt;10000,Gmden!J1520=500,Gmden!K1520=500),MAX(0,OFFSET('Fk Abs3'!$E$7,'Abs3'!C1521,0)*0.95*E1521-L1521),0)</f>
        <v>0</v>
      </c>
      <c r="N1521" s="25">
        <f ca="1">ROUND(Anteile!$B$31/'Abs3'!$M$2107*'Abs3'!M1521,0)</f>
        <v>0</v>
      </c>
      <c r="O1521" s="27"/>
      <c r="P1521" s="25">
        <f t="shared" ca="1" si="119"/>
        <v>0</v>
      </c>
    </row>
    <row r="1522" spans="1:16" x14ac:dyDescent="0.25">
      <c r="A1522" s="9">
        <f>Gmden!A1521</f>
        <v>61057</v>
      </c>
      <c r="B1522" s="9">
        <f t="shared" si="115"/>
        <v>6</v>
      </c>
      <c r="C1522" s="9">
        <f t="shared" si="116"/>
        <v>0</v>
      </c>
      <c r="D1522" s="7" t="str">
        <f>Gmden!D1521</f>
        <v>Schwarzautal</v>
      </c>
      <c r="E1522" s="8">
        <f>Gmden!E1521</f>
        <v>2294</v>
      </c>
      <c r="F1522" s="40">
        <f>Gmden!N1521</f>
        <v>0</v>
      </c>
      <c r="G1522" s="8">
        <f t="shared" si="117"/>
        <v>0</v>
      </c>
      <c r="H1522" s="25">
        <f>ROUND(Anteile!$B$29/'Abs3'!$G$2107*'Abs3'!G1522,0)</f>
        <v>0</v>
      </c>
      <c r="I1522" s="40">
        <f>Gmden!O1521</f>
        <v>0</v>
      </c>
      <c r="J1522" s="8">
        <f t="shared" si="118"/>
        <v>0</v>
      </c>
      <c r="K1522" s="25">
        <f>ROUND(Anteile!$B$30/'Abs3'!$J$2107*'Abs3'!J1522,0)</f>
        <v>0</v>
      </c>
      <c r="L1522" s="8">
        <f>Gmden!M1521</f>
        <v>2430229.4292719737</v>
      </c>
      <c r="M1522" s="8">
        <f ca="1">IF(AND(E1522&gt;10000,Gmden!J1521=500,Gmden!K1521=500),MAX(0,OFFSET('Fk Abs3'!$E$7,'Abs3'!C1522,0)*0.95*E1522-L1522),0)</f>
        <v>0</v>
      </c>
      <c r="N1522" s="25">
        <f ca="1">ROUND(Anteile!$B$31/'Abs3'!$M$2107*'Abs3'!M1522,0)</f>
        <v>0</v>
      </c>
      <c r="O1522" s="27"/>
      <c r="P1522" s="25">
        <f t="shared" ca="1" si="119"/>
        <v>0</v>
      </c>
    </row>
    <row r="1523" spans="1:16" x14ac:dyDescent="0.25">
      <c r="A1523" s="9">
        <f>Gmden!A1522</f>
        <v>61058</v>
      </c>
      <c r="B1523" s="9">
        <f t="shared" si="115"/>
        <v>6</v>
      </c>
      <c r="C1523" s="9">
        <f t="shared" si="116"/>
        <v>0</v>
      </c>
      <c r="D1523" s="7" t="str">
        <f>Gmden!D1522</f>
        <v>Straß in Steiermark</v>
      </c>
      <c r="E1523" s="8">
        <f>Gmden!E1522</f>
        <v>4867</v>
      </c>
      <c r="F1523" s="40">
        <f>Gmden!N1522</f>
        <v>0</v>
      </c>
      <c r="G1523" s="8">
        <f t="shared" si="117"/>
        <v>0</v>
      </c>
      <c r="H1523" s="25">
        <f>ROUND(Anteile!$B$29/'Abs3'!$G$2107*'Abs3'!G1523,0)</f>
        <v>0</v>
      </c>
      <c r="I1523" s="40">
        <f>Gmden!O1522</f>
        <v>0</v>
      </c>
      <c r="J1523" s="8">
        <f t="shared" si="118"/>
        <v>0</v>
      </c>
      <c r="K1523" s="25">
        <f>ROUND(Anteile!$B$30/'Abs3'!$J$2107*'Abs3'!J1523,0)</f>
        <v>0</v>
      </c>
      <c r="L1523" s="8">
        <f>Gmden!M1522</f>
        <v>4873658.6318655275</v>
      </c>
      <c r="M1523" s="8">
        <f ca="1">IF(AND(E1523&gt;10000,Gmden!J1522=500,Gmden!K1522=500),MAX(0,OFFSET('Fk Abs3'!$E$7,'Abs3'!C1523,0)*0.95*E1523-L1523),0)</f>
        <v>0</v>
      </c>
      <c r="N1523" s="25">
        <f ca="1">ROUND(Anteile!$B$31/'Abs3'!$M$2107*'Abs3'!M1523,0)</f>
        <v>0</v>
      </c>
      <c r="O1523" s="27"/>
      <c r="P1523" s="25">
        <f t="shared" ca="1" si="119"/>
        <v>0</v>
      </c>
    </row>
    <row r="1524" spans="1:16" x14ac:dyDescent="0.25">
      <c r="A1524" s="9">
        <f>Gmden!A1523</f>
        <v>61059</v>
      </c>
      <c r="B1524" s="9">
        <f t="shared" si="115"/>
        <v>6</v>
      </c>
      <c r="C1524" s="9">
        <f t="shared" si="116"/>
        <v>0</v>
      </c>
      <c r="D1524" s="7" t="str">
        <f>Gmden!D1523</f>
        <v>Wildon</v>
      </c>
      <c r="E1524" s="8">
        <f>Gmden!E1523</f>
        <v>5197</v>
      </c>
      <c r="F1524" s="40">
        <f>Gmden!N1523</f>
        <v>0</v>
      </c>
      <c r="G1524" s="8">
        <f t="shared" si="117"/>
        <v>0</v>
      </c>
      <c r="H1524" s="25">
        <f>ROUND(Anteile!$B$29/'Abs3'!$G$2107*'Abs3'!G1524,0)</f>
        <v>0</v>
      </c>
      <c r="I1524" s="40">
        <f>Gmden!O1523</f>
        <v>0</v>
      </c>
      <c r="J1524" s="8">
        <f t="shared" si="118"/>
        <v>0</v>
      </c>
      <c r="K1524" s="25">
        <f>ROUND(Anteile!$B$30/'Abs3'!$J$2107*'Abs3'!J1524,0)</f>
        <v>0</v>
      </c>
      <c r="L1524" s="8">
        <f>Gmden!M1523</f>
        <v>5224600.8239247873</v>
      </c>
      <c r="M1524" s="8">
        <f ca="1">IF(AND(E1524&gt;10000,Gmden!J1523=500,Gmden!K1523=500),MAX(0,OFFSET('Fk Abs3'!$E$7,'Abs3'!C1524,0)*0.95*E1524-L1524),0)</f>
        <v>0</v>
      </c>
      <c r="N1524" s="25">
        <f ca="1">ROUND(Anteile!$B$31/'Abs3'!$M$2107*'Abs3'!M1524,0)</f>
        <v>0</v>
      </c>
      <c r="O1524" s="27"/>
      <c r="P1524" s="25">
        <f t="shared" ca="1" si="119"/>
        <v>0</v>
      </c>
    </row>
    <row r="1525" spans="1:16" x14ac:dyDescent="0.25">
      <c r="A1525" s="9">
        <f>Gmden!A1524</f>
        <v>61101</v>
      </c>
      <c r="B1525" s="9">
        <f t="shared" si="115"/>
        <v>6</v>
      </c>
      <c r="C1525" s="9">
        <f t="shared" si="116"/>
        <v>0</v>
      </c>
      <c r="D1525" s="7" t="str">
        <f>Gmden!D1524</f>
        <v>Eisenerz</v>
      </c>
      <c r="E1525" s="8">
        <f>Gmden!E1524</f>
        <v>4367</v>
      </c>
      <c r="F1525" s="40">
        <f>Gmden!N1524</f>
        <v>0</v>
      </c>
      <c r="G1525" s="8">
        <f t="shared" si="117"/>
        <v>0</v>
      </c>
      <c r="H1525" s="25">
        <f>ROUND(Anteile!$B$29/'Abs3'!$G$2107*'Abs3'!G1525,0)</f>
        <v>0</v>
      </c>
      <c r="I1525" s="40">
        <f>Gmden!O1524</f>
        <v>0</v>
      </c>
      <c r="J1525" s="8">
        <f t="shared" si="118"/>
        <v>0</v>
      </c>
      <c r="K1525" s="25">
        <f>ROUND(Anteile!$B$30/'Abs3'!$J$2107*'Abs3'!J1525,0)</f>
        <v>0</v>
      </c>
      <c r="L1525" s="8">
        <f>Gmden!M1524</f>
        <v>4407502.0086571872</v>
      </c>
      <c r="M1525" s="8">
        <f ca="1">IF(AND(E1525&gt;10000,Gmden!J1524=500,Gmden!K1524=500),MAX(0,OFFSET('Fk Abs3'!$E$7,'Abs3'!C1525,0)*0.95*E1525-L1525),0)</f>
        <v>0</v>
      </c>
      <c r="N1525" s="25">
        <f ca="1">ROUND(Anteile!$B$31/'Abs3'!$M$2107*'Abs3'!M1525,0)</f>
        <v>0</v>
      </c>
      <c r="O1525" s="27"/>
      <c r="P1525" s="25">
        <f t="shared" ca="1" si="119"/>
        <v>0</v>
      </c>
    </row>
    <row r="1526" spans="1:16" x14ac:dyDescent="0.25">
      <c r="A1526" s="9">
        <f>Gmden!A1525</f>
        <v>61105</v>
      </c>
      <c r="B1526" s="9">
        <f t="shared" si="115"/>
        <v>6</v>
      </c>
      <c r="C1526" s="9">
        <f t="shared" si="116"/>
        <v>0</v>
      </c>
      <c r="D1526" s="7" t="str">
        <f>Gmden!D1525</f>
        <v>Kalwang</v>
      </c>
      <c r="E1526" s="8">
        <f>Gmden!E1525</f>
        <v>1038</v>
      </c>
      <c r="F1526" s="40">
        <f>Gmden!N1525</f>
        <v>0</v>
      </c>
      <c r="G1526" s="8">
        <f t="shared" si="117"/>
        <v>0</v>
      </c>
      <c r="H1526" s="25">
        <f>ROUND(Anteile!$B$29/'Abs3'!$G$2107*'Abs3'!G1526,0)</f>
        <v>0</v>
      </c>
      <c r="I1526" s="40">
        <f>Gmden!O1525</f>
        <v>0</v>
      </c>
      <c r="J1526" s="8">
        <f t="shared" si="118"/>
        <v>0</v>
      </c>
      <c r="K1526" s="25">
        <f>ROUND(Anteile!$B$30/'Abs3'!$J$2107*'Abs3'!J1526,0)</f>
        <v>0</v>
      </c>
      <c r="L1526" s="8">
        <f>Gmden!M1525</f>
        <v>1035322.5253554296</v>
      </c>
      <c r="M1526" s="8">
        <f ca="1">IF(AND(E1526&gt;10000,Gmden!J1525=500,Gmden!K1525=500),MAX(0,OFFSET('Fk Abs3'!$E$7,'Abs3'!C1526,0)*0.95*E1526-L1526),0)</f>
        <v>0</v>
      </c>
      <c r="N1526" s="25">
        <f ca="1">ROUND(Anteile!$B$31/'Abs3'!$M$2107*'Abs3'!M1526,0)</f>
        <v>0</v>
      </c>
      <c r="O1526" s="27"/>
      <c r="P1526" s="25">
        <f t="shared" ca="1" si="119"/>
        <v>0</v>
      </c>
    </row>
    <row r="1527" spans="1:16" x14ac:dyDescent="0.25">
      <c r="A1527" s="9">
        <f>Gmden!A1526</f>
        <v>61106</v>
      </c>
      <c r="B1527" s="9">
        <f t="shared" si="115"/>
        <v>6</v>
      </c>
      <c r="C1527" s="9">
        <f t="shared" si="116"/>
        <v>0</v>
      </c>
      <c r="D1527" s="7" t="str">
        <f>Gmden!D1526</f>
        <v>Kammern im Liesingtal</v>
      </c>
      <c r="E1527" s="8">
        <f>Gmden!E1526</f>
        <v>1628</v>
      </c>
      <c r="F1527" s="40">
        <f>Gmden!N1526</f>
        <v>0</v>
      </c>
      <c r="G1527" s="8">
        <f t="shared" si="117"/>
        <v>0</v>
      </c>
      <c r="H1527" s="25">
        <f>ROUND(Anteile!$B$29/'Abs3'!$G$2107*'Abs3'!G1527,0)</f>
        <v>0</v>
      </c>
      <c r="I1527" s="40">
        <f>Gmden!O1526</f>
        <v>0</v>
      </c>
      <c r="J1527" s="8">
        <f t="shared" si="118"/>
        <v>0</v>
      </c>
      <c r="K1527" s="25">
        <f>ROUND(Anteile!$B$30/'Abs3'!$J$2107*'Abs3'!J1527,0)</f>
        <v>0</v>
      </c>
      <c r="L1527" s="8">
        <f>Gmden!M1526</f>
        <v>1651836.502998085</v>
      </c>
      <c r="M1527" s="8">
        <f ca="1">IF(AND(E1527&gt;10000,Gmden!J1526=500,Gmden!K1526=500),MAX(0,OFFSET('Fk Abs3'!$E$7,'Abs3'!C1527,0)*0.95*E1527-L1527),0)</f>
        <v>0</v>
      </c>
      <c r="N1527" s="25">
        <f ca="1">ROUND(Anteile!$B$31/'Abs3'!$M$2107*'Abs3'!M1527,0)</f>
        <v>0</v>
      </c>
      <c r="O1527" s="27"/>
      <c r="P1527" s="25">
        <f t="shared" ca="1" si="119"/>
        <v>0</v>
      </c>
    </row>
    <row r="1528" spans="1:16" x14ac:dyDescent="0.25">
      <c r="A1528" s="9">
        <f>Gmden!A1527</f>
        <v>61107</v>
      </c>
      <c r="B1528" s="9">
        <f t="shared" si="115"/>
        <v>6</v>
      </c>
      <c r="C1528" s="9">
        <f t="shared" si="116"/>
        <v>0</v>
      </c>
      <c r="D1528" s="7" t="str">
        <f>Gmden!D1527</f>
        <v>Kraubath an der Mur</v>
      </c>
      <c r="E1528" s="8">
        <f>Gmden!E1527</f>
        <v>1268</v>
      </c>
      <c r="F1528" s="40">
        <f>Gmden!N1527</f>
        <v>0</v>
      </c>
      <c r="G1528" s="8">
        <f t="shared" si="117"/>
        <v>0</v>
      </c>
      <c r="H1528" s="25">
        <f>ROUND(Anteile!$B$29/'Abs3'!$G$2107*'Abs3'!G1528,0)</f>
        <v>0</v>
      </c>
      <c r="I1528" s="40">
        <f>Gmden!O1527</f>
        <v>0</v>
      </c>
      <c r="J1528" s="8">
        <f t="shared" si="118"/>
        <v>0</v>
      </c>
      <c r="K1528" s="25">
        <f>ROUND(Anteile!$B$30/'Abs3'!$J$2107*'Abs3'!J1528,0)</f>
        <v>0</v>
      </c>
      <c r="L1528" s="8">
        <f>Gmden!M1527</f>
        <v>1189610.0286816014</v>
      </c>
      <c r="M1528" s="8">
        <f ca="1">IF(AND(E1528&gt;10000,Gmden!J1527=500,Gmden!K1527=500),MAX(0,OFFSET('Fk Abs3'!$E$7,'Abs3'!C1528,0)*0.95*E1528-L1528),0)</f>
        <v>0</v>
      </c>
      <c r="N1528" s="25">
        <f ca="1">ROUND(Anteile!$B$31/'Abs3'!$M$2107*'Abs3'!M1528,0)</f>
        <v>0</v>
      </c>
      <c r="O1528" s="27"/>
      <c r="P1528" s="25">
        <f t="shared" ca="1" si="119"/>
        <v>0</v>
      </c>
    </row>
    <row r="1529" spans="1:16" x14ac:dyDescent="0.25">
      <c r="A1529" s="9">
        <f>Gmden!A1528</f>
        <v>61108</v>
      </c>
      <c r="B1529" s="9">
        <f t="shared" si="115"/>
        <v>6</v>
      </c>
      <c r="C1529" s="9">
        <f t="shared" si="116"/>
        <v>2</v>
      </c>
      <c r="D1529" s="7" t="str">
        <f>Gmden!D1528</f>
        <v>Leoben</v>
      </c>
      <c r="E1529" s="8">
        <f>Gmden!E1528</f>
        <v>24697</v>
      </c>
      <c r="F1529" s="40">
        <f>Gmden!N1528</f>
        <v>0</v>
      </c>
      <c r="G1529" s="8">
        <f t="shared" si="117"/>
        <v>0</v>
      </c>
      <c r="H1529" s="25">
        <f>ROUND(Anteile!$B$29/'Abs3'!$G$2107*'Abs3'!G1529,0)</f>
        <v>0</v>
      </c>
      <c r="I1529" s="40">
        <f>Gmden!O1528</f>
        <v>0</v>
      </c>
      <c r="J1529" s="8">
        <f t="shared" si="118"/>
        <v>0</v>
      </c>
      <c r="K1529" s="25">
        <f>ROUND(Anteile!$B$30/'Abs3'!$J$2107*'Abs3'!J1529,0)</f>
        <v>0</v>
      </c>
      <c r="L1529" s="8">
        <f>Gmden!M1528</f>
        <v>39722602.332086265</v>
      </c>
      <c r="M1529" s="8">
        <f ca="1">IF(AND(E1529&gt;10000,Gmden!J1528=500,Gmden!K1528=500),MAX(0,OFFSET('Fk Abs3'!$E$7,'Abs3'!C1529,0)*0.95*E1529-L1529),0)</f>
        <v>0</v>
      </c>
      <c r="N1529" s="25">
        <f ca="1">ROUND(Anteile!$B$31/'Abs3'!$M$2107*'Abs3'!M1529,0)</f>
        <v>0</v>
      </c>
      <c r="O1529" s="27"/>
      <c r="P1529" s="25">
        <f t="shared" ca="1" si="119"/>
        <v>0</v>
      </c>
    </row>
    <row r="1530" spans="1:16" x14ac:dyDescent="0.25">
      <c r="A1530" s="9">
        <f>Gmden!A1529</f>
        <v>61109</v>
      </c>
      <c r="B1530" s="9">
        <f t="shared" si="115"/>
        <v>6</v>
      </c>
      <c r="C1530" s="9">
        <f t="shared" si="116"/>
        <v>0</v>
      </c>
      <c r="D1530" s="7" t="str">
        <f>Gmden!D1529</f>
        <v>Mautern in Steiermark</v>
      </c>
      <c r="E1530" s="8">
        <f>Gmden!E1529</f>
        <v>1791</v>
      </c>
      <c r="F1530" s="40">
        <f>Gmden!N1529</f>
        <v>0</v>
      </c>
      <c r="G1530" s="8">
        <f t="shared" si="117"/>
        <v>0</v>
      </c>
      <c r="H1530" s="25">
        <f>ROUND(Anteile!$B$29/'Abs3'!$G$2107*'Abs3'!G1530,0)</f>
        <v>0</v>
      </c>
      <c r="I1530" s="40">
        <f>Gmden!O1529</f>
        <v>0</v>
      </c>
      <c r="J1530" s="8">
        <f t="shared" si="118"/>
        <v>0</v>
      </c>
      <c r="K1530" s="25">
        <f>ROUND(Anteile!$B$30/'Abs3'!$J$2107*'Abs3'!J1530,0)</f>
        <v>0</v>
      </c>
      <c r="L1530" s="8">
        <f>Gmden!M1529</f>
        <v>1729023.1311698195</v>
      </c>
      <c r="M1530" s="8">
        <f ca="1">IF(AND(E1530&gt;10000,Gmden!J1529=500,Gmden!K1529=500),MAX(0,OFFSET('Fk Abs3'!$E$7,'Abs3'!C1530,0)*0.95*E1530-L1530),0)</f>
        <v>0</v>
      </c>
      <c r="N1530" s="25">
        <f ca="1">ROUND(Anteile!$B$31/'Abs3'!$M$2107*'Abs3'!M1530,0)</f>
        <v>0</v>
      </c>
      <c r="O1530" s="27"/>
      <c r="P1530" s="25">
        <f t="shared" ca="1" si="119"/>
        <v>0</v>
      </c>
    </row>
    <row r="1531" spans="1:16" x14ac:dyDescent="0.25">
      <c r="A1531" s="9">
        <f>Gmden!A1530</f>
        <v>61110</v>
      </c>
      <c r="B1531" s="9">
        <f t="shared" si="115"/>
        <v>6</v>
      </c>
      <c r="C1531" s="9">
        <f t="shared" si="116"/>
        <v>0</v>
      </c>
      <c r="D1531" s="7" t="str">
        <f>Gmden!D1530</f>
        <v>Niklasdorf</v>
      </c>
      <c r="E1531" s="8">
        <f>Gmden!E1530</f>
        <v>2548</v>
      </c>
      <c r="F1531" s="40">
        <f>Gmden!N1530</f>
        <v>0</v>
      </c>
      <c r="G1531" s="8">
        <f t="shared" si="117"/>
        <v>0</v>
      </c>
      <c r="H1531" s="25">
        <f>ROUND(Anteile!$B$29/'Abs3'!$G$2107*'Abs3'!G1531,0)</f>
        <v>0</v>
      </c>
      <c r="I1531" s="40">
        <f>Gmden!O1530</f>
        <v>0</v>
      </c>
      <c r="J1531" s="8">
        <f t="shared" si="118"/>
        <v>0</v>
      </c>
      <c r="K1531" s="25">
        <f>ROUND(Anteile!$B$30/'Abs3'!$J$2107*'Abs3'!J1531,0)</f>
        <v>0</v>
      </c>
      <c r="L1531" s="8">
        <f>Gmden!M1530</f>
        <v>3314141.5035735168</v>
      </c>
      <c r="M1531" s="8">
        <f ca="1">IF(AND(E1531&gt;10000,Gmden!J1530=500,Gmden!K1530=500),MAX(0,OFFSET('Fk Abs3'!$E$7,'Abs3'!C1531,0)*0.95*E1531-L1531),0)</f>
        <v>0</v>
      </c>
      <c r="N1531" s="25">
        <f ca="1">ROUND(Anteile!$B$31/'Abs3'!$M$2107*'Abs3'!M1531,0)</f>
        <v>0</v>
      </c>
      <c r="O1531" s="27"/>
      <c r="P1531" s="25">
        <f t="shared" ca="1" si="119"/>
        <v>0</v>
      </c>
    </row>
    <row r="1532" spans="1:16" x14ac:dyDescent="0.25">
      <c r="A1532" s="9">
        <f>Gmden!A1531</f>
        <v>61111</v>
      </c>
      <c r="B1532" s="9">
        <f t="shared" si="115"/>
        <v>6</v>
      </c>
      <c r="C1532" s="9">
        <f t="shared" si="116"/>
        <v>0</v>
      </c>
      <c r="D1532" s="7" t="str">
        <f>Gmden!D1531</f>
        <v>Proleb</v>
      </c>
      <c r="E1532" s="8">
        <f>Gmden!E1531</f>
        <v>1561</v>
      </c>
      <c r="F1532" s="40">
        <f>Gmden!N1531</f>
        <v>0</v>
      </c>
      <c r="G1532" s="8">
        <f t="shared" si="117"/>
        <v>0</v>
      </c>
      <c r="H1532" s="25">
        <f>ROUND(Anteile!$B$29/'Abs3'!$G$2107*'Abs3'!G1532,0)</f>
        <v>0</v>
      </c>
      <c r="I1532" s="40">
        <f>Gmden!O1531</f>
        <v>0</v>
      </c>
      <c r="J1532" s="8">
        <f t="shared" si="118"/>
        <v>0</v>
      </c>
      <c r="K1532" s="25">
        <f>ROUND(Anteile!$B$30/'Abs3'!$J$2107*'Abs3'!J1532,0)</f>
        <v>0</v>
      </c>
      <c r="L1532" s="8">
        <f>Gmden!M1531</f>
        <v>1298921.7212045342</v>
      </c>
      <c r="M1532" s="8">
        <f ca="1">IF(AND(E1532&gt;10000,Gmden!J1531=500,Gmden!K1531=500),MAX(0,OFFSET('Fk Abs3'!$E$7,'Abs3'!C1532,0)*0.95*E1532-L1532),0)</f>
        <v>0</v>
      </c>
      <c r="N1532" s="25">
        <f ca="1">ROUND(Anteile!$B$31/'Abs3'!$M$2107*'Abs3'!M1532,0)</f>
        <v>0</v>
      </c>
      <c r="O1532" s="27"/>
      <c r="P1532" s="25">
        <f t="shared" ca="1" si="119"/>
        <v>0</v>
      </c>
    </row>
    <row r="1533" spans="1:16" x14ac:dyDescent="0.25">
      <c r="A1533" s="9">
        <f>Gmden!A1532</f>
        <v>61112</v>
      </c>
      <c r="B1533" s="9">
        <f t="shared" si="115"/>
        <v>6</v>
      </c>
      <c r="C1533" s="9">
        <f t="shared" si="116"/>
        <v>0</v>
      </c>
      <c r="D1533" s="7" t="str">
        <f>Gmden!D1532</f>
        <v>Radmer</v>
      </c>
      <c r="E1533" s="8">
        <f>Gmden!E1532</f>
        <v>609</v>
      </c>
      <c r="F1533" s="40">
        <f>Gmden!N1532</f>
        <v>0</v>
      </c>
      <c r="G1533" s="8">
        <f t="shared" si="117"/>
        <v>0</v>
      </c>
      <c r="H1533" s="25">
        <f>ROUND(Anteile!$B$29/'Abs3'!$G$2107*'Abs3'!G1533,0)</f>
        <v>0</v>
      </c>
      <c r="I1533" s="40">
        <f>Gmden!O1532</f>
        <v>0</v>
      </c>
      <c r="J1533" s="8">
        <f t="shared" si="118"/>
        <v>0</v>
      </c>
      <c r="K1533" s="25">
        <f>ROUND(Anteile!$B$30/'Abs3'!$J$2107*'Abs3'!J1533,0)</f>
        <v>0</v>
      </c>
      <c r="L1533" s="8">
        <f>Gmden!M1532</f>
        <v>517686.93601855257</v>
      </c>
      <c r="M1533" s="8">
        <f ca="1">IF(AND(E1533&gt;10000,Gmden!J1532=500,Gmden!K1532=500),MAX(0,OFFSET('Fk Abs3'!$E$7,'Abs3'!C1533,0)*0.95*E1533-L1533),0)</f>
        <v>0</v>
      </c>
      <c r="N1533" s="25">
        <f ca="1">ROUND(Anteile!$B$31/'Abs3'!$M$2107*'Abs3'!M1533,0)</f>
        <v>0</v>
      </c>
      <c r="O1533" s="27"/>
      <c r="P1533" s="25">
        <f t="shared" ca="1" si="119"/>
        <v>0</v>
      </c>
    </row>
    <row r="1534" spans="1:16" x14ac:dyDescent="0.25">
      <c r="A1534" s="9">
        <f>Gmden!A1533</f>
        <v>61113</v>
      </c>
      <c r="B1534" s="9">
        <f t="shared" si="115"/>
        <v>6</v>
      </c>
      <c r="C1534" s="9">
        <f t="shared" si="116"/>
        <v>0</v>
      </c>
      <c r="D1534" s="7" t="str">
        <f>Gmden!D1533</f>
        <v>Sankt Michael in Obersteiermark</v>
      </c>
      <c r="E1534" s="8">
        <f>Gmden!E1533</f>
        <v>2990</v>
      </c>
      <c r="F1534" s="40">
        <f>Gmden!N1533</f>
        <v>0</v>
      </c>
      <c r="G1534" s="8">
        <f t="shared" si="117"/>
        <v>0</v>
      </c>
      <c r="H1534" s="25">
        <f>ROUND(Anteile!$B$29/'Abs3'!$G$2107*'Abs3'!G1534,0)</f>
        <v>0</v>
      </c>
      <c r="I1534" s="40">
        <f>Gmden!O1533</f>
        <v>0</v>
      </c>
      <c r="J1534" s="8">
        <f t="shared" si="118"/>
        <v>0</v>
      </c>
      <c r="K1534" s="25">
        <f>ROUND(Anteile!$B$30/'Abs3'!$J$2107*'Abs3'!J1534,0)</f>
        <v>0</v>
      </c>
      <c r="L1534" s="8">
        <f>Gmden!M1533</f>
        <v>3029940.0733275297</v>
      </c>
      <c r="M1534" s="8">
        <f ca="1">IF(AND(E1534&gt;10000,Gmden!J1533=500,Gmden!K1533=500),MAX(0,OFFSET('Fk Abs3'!$E$7,'Abs3'!C1534,0)*0.95*E1534-L1534),0)</f>
        <v>0</v>
      </c>
      <c r="N1534" s="25">
        <f ca="1">ROUND(Anteile!$B$31/'Abs3'!$M$2107*'Abs3'!M1534,0)</f>
        <v>0</v>
      </c>
      <c r="O1534" s="27"/>
      <c r="P1534" s="25">
        <f t="shared" ca="1" si="119"/>
        <v>0</v>
      </c>
    </row>
    <row r="1535" spans="1:16" x14ac:dyDescent="0.25">
      <c r="A1535" s="9">
        <f>Gmden!A1534</f>
        <v>61114</v>
      </c>
      <c r="B1535" s="9">
        <f t="shared" si="115"/>
        <v>6</v>
      </c>
      <c r="C1535" s="9">
        <f t="shared" si="116"/>
        <v>0</v>
      </c>
      <c r="D1535" s="7" t="str">
        <f>Gmden!D1534</f>
        <v>Sankt Peter-Freienstein</v>
      </c>
      <c r="E1535" s="8">
        <f>Gmden!E1534</f>
        <v>2368</v>
      </c>
      <c r="F1535" s="40">
        <f>Gmden!N1534</f>
        <v>0</v>
      </c>
      <c r="G1535" s="8">
        <f t="shared" si="117"/>
        <v>0</v>
      </c>
      <c r="H1535" s="25">
        <f>ROUND(Anteile!$B$29/'Abs3'!$G$2107*'Abs3'!G1535,0)</f>
        <v>0</v>
      </c>
      <c r="I1535" s="40">
        <f>Gmden!O1534</f>
        <v>0</v>
      </c>
      <c r="J1535" s="8">
        <f t="shared" si="118"/>
        <v>0</v>
      </c>
      <c r="K1535" s="25">
        <f>ROUND(Anteile!$B$30/'Abs3'!$J$2107*'Abs3'!J1535,0)</f>
        <v>0</v>
      </c>
      <c r="L1535" s="8">
        <f>Gmden!M1534</f>
        <v>2903381.6326992451</v>
      </c>
      <c r="M1535" s="8">
        <f ca="1">IF(AND(E1535&gt;10000,Gmden!J1534=500,Gmden!K1534=500),MAX(0,OFFSET('Fk Abs3'!$E$7,'Abs3'!C1535,0)*0.95*E1535-L1535),0)</f>
        <v>0</v>
      </c>
      <c r="N1535" s="25">
        <f ca="1">ROUND(Anteile!$B$31/'Abs3'!$M$2107*'Abs3'!M1535,0)</f>
        <v>0</v>
      </c>
      <c r="O1535" s="27"/>
      <c r="P1535" s="25">
        <f t="shared" ca="1" si="119"/>
        <v>0</v>
      </c>
    </row>
    <row r="1536" spans="1:16" x14ac:dyDescent="0.25">
      <c r="A1536" s="9">
        <f>Gmden!A1535</f>
        <v>61115</v>
      </c>
      <c r="B1536" s="9">
        <f t="shared" si="115"/>
        <v>6</v>
      </c>
      <c r="C1536" s="9">
        <f t="shared" si="116"/>
        <v>0</v>
      </c>
      <c r="D1536" s="7" t="str">
        <f>Gmden!D1535</f>
        <v>Sankt Stefan ob Leoben</v>
      </c>
      <c r="E1536" s="8">
        <f>Gmden!E1535</f>
        <v>1927</v>
      </c>
      <c r="F1536" s="40">
        <f>Gmden!N1535</f>
        <v>0</v>
      </c>
      <c r="G1536" s="8">
        <f t="shared" si="117"/>
        <v>0</v>
      </c>
      <c r="H1536" s="25">
        <f>ROUND(Anteile!$B$29/'Abs3'!$G$2107*'Abs3'!G1536,0)</f>
        <v>0</v>
      </c>
      <c r="I1536" s="40">
        <f>Gmden!O1535</f>
        <v>0</v>
      </c>
      <c r="J1536" s="8">
        <f t="shared" si="118"/>
        <v>0</v>
      </c>
      <c r="K1536" s="25">
        <f>ROUND(Anteile!$B$30/'Abs3'!$J$2107*'Abs3'!J1536,0)</f>
        <v>0</v>
      </c>
      <c r="L1536" s="8">
        <f>Gmden!M1535</f>
        <v>1797855.7749144281</v>
      </c>
      <c r="M1536" s="8">
        <f ca="1">IF(AND(E1536&gt;10000,Gmden!J1535=500,Gmden!K1535=500),MAX(0,OFFSET('Fk Abs3'!$E$7,'Abs3'!C1536,0)*0.95*E1536-L1536),0)</f>
        <v>0</v>
      </c>
      <c r="N1536" s="25">
        <f ca="1">ROUND(Anteile!$B$31/'Abs3'!$M$2107*'Abs3'!M1536,0)</f>
        <v>0</v>
      </c>
      <c r="O1536" s="27"/>
      <c r="P1536" s="25">
        <f t="shared" ca="1" si="119"/>
        <v>0</v>
      </c>
    </row>
    <row r="1537" spans="1:16" x14ac:dyDescent="0.25">
      <c r="A1537" s="9">
        <f>Gmden!A1536</f>
        <v>61116</v>
      </c>
      <c r="B1537" s="9">
        <f t="shared" si="115"/>
        <v>6</v>
      </c>
      <c r="C1537" s="9">
        <f t="shared" si="116"/>
        <v>0</v>
      </c>
      <c r="D1537" s="7" t="str">
        <f>Gmden!D1536</f>
        <v>Traboch</v>
      </c>
      <c r="E1537" s="8">
        <f>Gmden!E1536</f>
        <v>1389</v>
      </c>
      <c r="F1537" s="40">
        <f>Gmden!N1536</f>
        <v>0</v>
      </c>
      <c r="G1537" s="8">
        <f t="shared" si="117"/>
        <v>0</v>
      </c>
      <c r="H1537" s="25">
        <f>ROUND(Anteile!$B$29/'Abs3'!$G$2107*'Abs3'!G1537,0)</f>
        <v>0</v>
      </c>
      <c r="I1537" s="40">
        <f>Gmden!O1536</f>
        <v>0</v>
      </c>
      <c r="J1537" s="8">
        <f t="shared" si="118"/>
        <v>0</v>
      </c>
      <c r="K1537" s="25">
        <f>ROUND(Anteile!$B$30/'Abs3'!$J$2107*'Abs3'!J1537,0)</f>
        <v>0</v>
      </c>
      <c r="L1537" s="8">
        <f>Gmden!M1536</f>
        <v>1832036.7413347699</v>
      </c>
      <c r="M1537" s="8">
        <f ca="1">IF(AND(E1537&gt;10000,Gmden!J1536=500,Gmden!K1536=500),MAX(0,OFFSET('Fk Abs3'!$E$7,'Abs3'!C1537,0)*0.95*E1537-L1537),0)</f>
        <v>0</v>
      </c>
      <c r="N1537" s="25">
        <f ca="1">ROUND(Anteile!$B$31/'Abs3'!$M$2107*'Abs3'!M1537,0)</f>
        <v>0</v>
      </c>
      <c r="O1537" s="27"/>
      <c r="P1537" s="25">
        <f t="shared" ca="1" si="119"/>
        <v>0</v>
      </c>
    </row>
    <row r="1538" spans="1:16" x14ac:dyDescent="0.25">
      <c r="A1538" s="9">
        <f>Gmden!A1537</f>
        <v>61118</v>
      </c>
      <c r="B1538" s="9">
        <f t="shared" si="115"/>
        <v>6</v>
      </c>
      <c r="C1538" s="9">
        <f t="shared" si="116"/>
        <v>0</v>
      </c>
      <c r="D1538" s="7" t="str">
        <f>Gmden!D1537</f>
        <v>Vordernberg</v>
      </c>
      <c r="E1538" s="8">
        <f>Gmden!E1537</f>
        <v>994</v>
      </c>
      <c r="F1538" s="40">
        <f>Gmden!N1537</f>
        <v>0</v>
      </c>
      <c r="G1538" s="8">
        <f t="shared" si="117"/>
        <v>0</v>
      </c>
      <c r="H1538" s="25">
        <f>ROUND(Anteile!$B$29/'Abs3'!$G$2107*'Abs3'!G1538,0)</f>
        <v>0</v>
      </c>
      <c r="I1538" s="40">
        <f>Gmden!O1537</f>
        <v>0</v>
      </c>
      <c r="J1538" s="8">
        <f t="shared" si="118"/>
        <v>0</v>
      </c>
      <c r="K1538" s="25">
        <f>ROUND(Anteile!$B$30/'Abs3'!$J$2107*'Abs3'!J1538,0)</f>
        <v>0</v>
      </c>
      <c r="L1538" s="8">
        <f>Gmden!M1537</f>
        <v>997438.01370555465</v>
      </c>
      <c r="M1538" s="8">
        <f ca="1">IF(AND(E1538&gt;10000,Gmden!J1537=500,Gmden!K1537=500),MAX(0,OFFSET('Fk Abs3'!$E$7,'Abs3'!C1538,0)*0.95*E1538-L1538),0)</f>
        <v>0</v>
      </c>
      <c r="N1538" s="25">
        <f ca="1">ROUND(Anteile!$B$31/'Abs3'!$M$2107*'Abs3'!M1538,0)</f>
        <v>0</v>
      </c>
      <c r="O1538" s="27"/>
      <c r="P1538" s="25">
        <f t="shared" ca="1" si="119"/>
        <v>0</v>
      </c>
    </row>
    <row r="1539" spans="1:16" x14ac:dyDescent="0.25">
      <c r="A1539" s="9">
        <f>Gmden!A1538</f>
        <v>61119</v>
      </c>
      <c r="B1539" s="9">
        <f t="shared" si="115"/>
        <v>6</v>
      </c>
      <c r="C1539" s="9">
        <f t="shared" si="116"/>
        <v>0</v>
      </c>
      <c r="D1539" s="7" t="str">
        <f>Gmden!D1538</f>
        <v>Wald am Schoberpaß</v>
      </c>
      <c r="E1539" s="8">
        <f>Gmden!E1538</f>
        <v>600</v>
      </c>
      <c r="F1539" s="40">
        <f>Gmden!N1538</f>
        <v>0</v>
      </c>
      <c r="G1539" s="8">
        <f t="shared" si="117"/>
        <v>0</v>
      </c>
      <c r="H1539" s="25">
        <f>ROUND(Anteile!$B$29/'Abs3'!$G$2107*'Abs3'!G1539,0)</f>
        <v>0</v>
      </c>
      <c r="I1539" s="40">
        <f>Gmden!O1538</f>
        <v>0</v>
      </c>
      <c r="J1539" s="8">
        <f t="shared" si="118"/>
        <v>0</v>
      </c>
      <c r="K1539" s="25">
        <f>ROUND(Anteile!$B$30/'Abs3'!$J$2107*'Abs3'!J1539,0)</f>
        <v>0</v>
      </c>
      <c r="L1539" s="8">
        <f>Gmden!M1538</f>
        <v>587939.05385637959</v>
      </c>
      <c r="M1539" s="8">
        <f ca="1">IF(AND(E1539&gt;10000,Gmden!J1538=500,Gmden!K1538=500),MAX(0,OFFSET('Fk Abs3'!$E$7,'Abs3'!C1539,0)*0.95*E1539-L1539),0)</f>
        <v>0</v>
      </c>
      <c r="N1539" s="25">
        <f ca="1">ROUND(Anteile!$B$31/'Abs3'!$M$2107*'Abs3'!M1539,0)</f>
        <v>0</v>
      </c>
      <c r="O1539" s="27"/>
      <c r="P1539" s="25">
        <f t="shared" ca="1" si="119"/>
        <v>0</v>
      </c>
    </row>
    <row r="1540" spans="1:16" x14ac:dyDescent="0.25">
      <c r="A1540" s="9">
        <f>Gmden!A1539</f>
        <v>61120</v>
      </c>
      <c r="B1540" s="9">
        <f t="shared" si="115"/>
        <v>6</v>
      </c>
      <c r="C1540" s="9">
        <f t="shared" si="116"/>
        <v>1</v>
      </c>
      <c r="D1540" s="7" t="str">
        <f>Gmden!D1539</f>
        <v>Trofaiach</v>
      </c>
      <c r="E1540" s="8">
        <f>Gmden!E1539</f>
        <v>11191</v>
      </c>
      <c r="F1540" s="40">
        <f>Gmden!N1539</f>
        <v>0</v>
      </c>
      <c r="G1540" s="8">
        <f t="shared" si="117"/>
        <v>0</v>
      </c>
      <c r="H1540" s="25">
        <f>ROUND(Anteile!$B$29/'Abs3'!$G$2107*'Abs3'!G1540,0)</f>
        <v>0</v>
      </c>
      <c r="I1540" s="40">
        <f>Gmden!O1539</f>
        <v>0</v>
      </c>
      <c r="J1540" s="8">
        <f t="shared" si="118"/>
        <v>0</v>
      </c>
      <c r="K1540" s="25">
        <f>ROUND(Anteile!$B$30/'Abs3'!$J$2107*'Abs3'!J1540,0)</f>
        <v>0</v>
      </c>
      <c r="L1540" s="8">
        <f>Gmden!M1539</f>
        <v>11466535.226195568</v>
      </c>
      <c r="M1540" s="8">
        <f ca="1">IF(AND(E1540&gt;10000,Gmden!J1539=500,Gmden!K1539=500),MAX(0,OFFSET('Fk Abs3'!$E$7,'Abs3'!C1540,0)*0.95*E1540-L1540),0)</f>
        <v>3728901.4042135309</v>
      </c>
      <c r="N1540" s="25">
        <f ca="1">ROUND(Anteile!$B$31/'Abs3'!$M$2107*'Abs3'!M1540,0)</f>
        <v>107039</v>
      </c>
      <c r="O1540" s="27"/>
      <c r="P1540" s="25">
        <f t="shared" ca="1" si="119"/>
        <v>107039</v>
      </c>
    </row>
    <row r="1541" spans="1:16" x14ac:dyDescent="0.25">
      <c r="A1541" s="9">
        <f>Gmden!A1540</f>
        <v>61203</v>
      </c>
      <c r="B1541" s="9">
        <f t="shared" si="115"/>
        <v>6</v>
      </c>
      <c r="C1541" s="9">
        <f t="shared" si="116"/>
        <v>0</v>
      </c>
      <c r="D1541" s="7" t="str">
        <f>Gmden!D1540</f>
        <v>Aigen im Ennstal</v>
      </c>
      <c r="E1541" s="8">
        <f>Gmden!E1540</f>
        <v>2555</v>
      </c>
      <c r="F1541" s="40">
        <f>Gmden!N1540</f>
        <v>0</v>
      </c>
      <c r="G1541" s="8">
        <f t="shared" si="117"/>
        <v>0</v>
      </c>
      <c r="H1541" s="25">
        <f>ROUND(Anteile!$B$29/'Abs3'!$G$2107*'Abs3'!G1541,0)</f>
        <v>0</v>
      </c>
      <c r="I1541" s="40">
        <f>Gmden!O1540</f>
        <v>0</v>
      </c>
      <c r="J1541" s="8">
        <f t="shared" si="118"/>
        <v>0</v>
      </c>
      <c r="K1541" s="25">
        <f>ROUND(Anteile!$B$30/'Abs3'!$J$2107*'Abs3'!J1541,0)</f>
        <v>0</v>
      </c>
      <c r="L1541" s="8">
        <f>Gmden!M1540</f>
        <v>2436240.3163689496</v>
      </c>
      <c r="M1541" s="8">
        <f ca="1">IF(AND(E1541&gt;10000,Gmden!J1540=500,Gmden!K1540=500),MAX(0,OFFSET('Fk Abs3'!$E$7,'Abs3'!C1541,0)*0.95*E1541-L1541),0)</f>
        <v>0</v>
      </c>
      <c r="N1541" s="25">
        <f ca="1">ROUND(Anteile!$B$31/'Abs3'!$M$2107*'Abs3'!M1541,0)</f>
        <v>0</v>
      </c>
      <c r="O1541" s="27"/>
      <c r="P1541" s="25">
        <f t="shared" ca="1" si="119"/>
        <v>0</v>
      </c>
    </row>
    <row r="1542" spans="1:16" x14ac:dyDescent="0.25">
      <c r="A1542" s="9">
        <f>Gmden!A1541</f>
        <v>61204</v>
      </c>
      <c r="B1542" s="9">
        <f t="shared" si="115"/>
        <v>6</v>
      </c>
      <c r="C1542" s="9">
        <f t="shared" si="116"/>
        <v>0</v>
      </c>
      <c r="D1542" s="7" t="str">
        <f>Gmden!D1541</f>
        <v>Altaussee</v>
      </c>
      <c r="E1542" s="8">
        <f>Gmden!E1541</f>
        <v>1820</v>
      </c>
      <c r="F1542" s="40">
        <f>Gmden!N1541</f>
        <v>0</v>
      </c>
      <c r="G1542" s="8">
        <f t="shared" si="117"/>
        <v>0</v>
      </c>
      <c r="H1542" s="25">
        <f>ROUND(Anteile!$B$29/'Abs3'!$G$2107*'Abs3'!G1542,0)</f>
        <v>0</v>
      </c>
      <c r="I1542" s="40">
        <f>Gmden!O1541</f>
        <v>0</v>
      </c>
      <c r="J1542" s="8">
        <f t="shared" si="118"/>
        <v>0</v>
      </c>
      <c r="K1542" s="25">
        <f>ROUND(Anteile!$B$30/'Abs3'!$J$2107*'Abs3'!J1542,0)</f>
        <v>0</v>
      </c>
      <c r="L1542" s="8">
        <f>Gmden!M1541</f>
        <v>2089196.0999595895</v>
      </c>
      <c r="M1542" s="8">
        <f ca="1">IF(AND(E1542&gt;10000,Gmden!J1541=500,Gmden!K1541=500),MAX(0,OFFSET('Fk Abs3'!$E$7,'Abs3'!C1542,0)*0.95*E1542-L1542),0)</f>
        <v>0</v>
      </c>
      <c r="N1542" s="25">
        <f ca="1">ROUND(Anteile!$B$31/'Abs3'!$M$2107*'Abs3'!M1542,0)</f>
        <v>0</v>
      </c>
      <c r="O1542" s="27"/>
      <c r="P1542" s="25">
        <f t="shared" ca="1" si="119"/>
        <v>0</v>
      </c>
    </row>
    <row r="1543" spans="1:16" x14ac:dyDescent="0.25">
      <c r="A1543" s="9">
        <f>Gmden!A1542</f>
        <v>61205</v>
      </c>
      <c r="B1543" s="9">
        <f t="shared" si="115"/>
        <v>6</v>
      </c>
      <c r="C1543" s="9">
        <f t="shared" si="116"/>
        <v>0</v>
      </c>
      <c r="D1543" s="7" t="str">
        <f>Gmden!D1542</f>
        <v>Altenmarkt bei Sankt Gallen</v>
      </c>
      <c r="E1543" s="8">
        <f>Gmden!E1542</f>
        <v>846</v>
      </c>
      <c r="F1543" s="40">
        <f>Gmden!N1542</f>
        <v>0</v>
      </c>
      <c r="G1543" s="8">
        <f t="shared" si="117"/>
        <v>0</v>
      </c>
      <c r="H1543" s="25">
        <f>ROUND(Anteile!$B$29/'Abs3'!$G$2107*'Abs3'!G1543,0)</f>
        <v>0</v>
      </c>
      <c r="I1543" s="40">
        <f>Gmden!O1542</f>
        <v>0</v>
      </c>
      <c r="J1543" s="8">
        <f t="shared" si="118"/>
        <v>0</v>
      </c>
      <c r="K1543" s="25">
        <f>ROUND(Anteile!$B$30/'Abs3'!$J$2107*'Abs3'!J1543,0)</f>
        <v>0</v>
      </c>
      <c r="L1543" s="8">
        <f>Gmden!M1542</f>
        <v>1454246.2047480852</v>
      </c>
      <c r="M1543" s="8">
        <f ca="1">IF(AND(E1543&gt;10000,Gmden!J1542=500,Gmden!K1542=500),MAX(0,OFFSET('Fk Abs3'!$E$7,'Abs3'!C1543,0)*0.95*E1543-L1543),0)</f>
        <v>0</v>
      </c>
      <c r="N1543" s="25">
        <f ca="1">ROUND(Anteile!$B$31/'Abs3'!$M$2107*'Abs3'!M1543,0)</f>
        <v>0</v>
      </c>
      <c r="O1543" s="27"/>
      <c r="P1543" s="25">
        <f t="shared" ca="1" si="119"/>
        <v>0</v>
      </c>
    </row>
    <row r="1544" spans="1:16" x14ac:dyDescent="0.25">
      <c r="A1544" s="9">
        <f>Gmden!A1543</f>
        <v>61206</v>
      </c>
      <c r="B1544" s="9">
        <f t="shared" ref="B1544:B1607" si="120">INT(A1544/10000)</f>
        <v>6</v>
      </c>
      <c r="C1544" s="9">
        <f t="shared" ref="C1544:C1607" si="121">IF(E1544&lt;=10000,0,IF(E1544&lt;=20000,1,IF(E1544&lt;=50000,2,3)))</f>
        <v>0</v>
      </c>
      <c r="D1544" s="7" t="str">
        <f>Gmden!D1543</f>
        <v>Ardning</v>
      </c>
      <c r="E1544" s="8">
        <f>Gmden!E1543</f>
        <v>1198</v>
      </c>
      <c r="F1544" s="40">
        <f>Gmden!N1543</f>
        <v>0</v>
      </c>
      <c r="G1544" s="8">
        <f t="shared" ref="G1544:G1607" si="122">IF(AND(E1544&gt;$G$5,F1544=1),E1544,0)</f>
        <v>0</v>
      </c>
      <c r="H1544" s="25">
        <f>ROUND(Anteile!$B$29/'Abs3'!$G$2107*'Abs3'!G1544,0)</f>
        <v>0</v>
      </c>
      <c r="I1544" s="40">
        <f>Gmden!O1543</f>
        <v>0</v>
      </c>
      <c r="J1544" s="8">
        <f t="shared" ref="J1544:J1607" si="123">IF(I1544=1,E1544,0)</f>
        <v>0</v>
      </c>
      <c r="K1544" s="25">
        <f>ROUND(Anteile!$B$30/'Abs3'!$J$2107*'Abs3'!J1544,0)</f>
        <v>0</v>
      </c>
      <c r="L1544" s="8">
        <f>Gmden!M1543</f>
        <v>1104011.4196392298</v>
      </c>
      <c r="M1544" s="8">
        <f ca="1">IF(AND(E1544&gt;10000,Gmden!J1543=500,Gmden!K1543=500),MAX(0,OFFSET('Fk Abs3'!$E$7,'Abs3'!C1544,0)*0.95*E1544-L1544),0)</f>
        <v>0</v>
      </c>
      <c r="N1544" s="25">
        <f ca="1">ROUND(Anteile!$B$31/'Abs3'!$M$2107*'Abs3'!M1544,0)</f>
        <v>0</v>
      </c>
      <c r="O1544" s="27"/>
      <c r="P1544" s="25">
        <f t="shared" ref="P1544:P1607" ca="1" si="124">H1544+K1544+N1544+O1544</f>
        <v>0</v>
      </c>
    </row>
    <row r="1545" spans="1:16" x14ac:dyDescent="0.25">
      <c r="A1545" s="9">
        <f>Gmden!A1544</f>
        <v>61207</v>
      </c>
      <c r="B1545" s="9">
        <f t="shared" si="120"/>
        <v>6</v>
      </c>
      <c r="C1545" s="9">
        <f t="shared" si="121"/>
        <v>0</v>
      </c>
      <c r="D1545" s="7" t="str">
        <f>Gmden!D1544</f>
        <v>Bad Aussee</v>
      </c>
      <c r="E1545" s="8">
        <f>Gmden!E1544</f>
        <v>4764</v>
      </c>
      <c r="F1545" s="40">
        <f>Gmden!N1544</f>
        <v>0</v>
      </c>
      <c r="G1545" s="8">
        <f t="shared" si="122"/>
        <v>0</v>
      </c>
      <c r="H1545" s="25">
        <f>ROUND(Anteile!$B$29/'Abs3'!$G$2107*'Abs3'!G1545,0)</f>
        <v>0</v>
      </c>
      <c r="I1545" s="40">
        <f>Gmden!O1544</f>
        <v>0</v>
      </c>
      <c r="J1545" s="8">
        <f t="shared" si="123"/>
        <v>0</v>
      </c>
      <c r="K1545" s="25">
        <f>ROUND(Anteile!$B$30/'Abs3'!$J$2107*'Abs3'!J1545,0)</f>
        <v>0</v>
      </c>
      <c r="L1545" s="8">
        <f>Gmden!M1544</f>
        <v>5403164.3518715966</v>
      </c>
      <c r="M1545" s="8">
        <f ca="1">IF(AND(E1545&gt;10000,Gmden!J1544=500,Gmden!K1544=500),MAX(0,OFFSET('Fk Abs3'!$E$7,'Abs3'!C1545,0)*0.95*E1545-L1545),0)</f>
        <v>0</v>
      </c>
      <c r="N1545" s="25">
        <f ca="1">ROUND(Anteile!$B$31/'Abs3'!$M$2107*'Abs3'!M1545,0)</f>
        <v>0</v>
      </c>
      <c r="O1545" s="27"/>
      <c r="P1545" s="25">
        <f t="shared" ca="1" si="124"/>
        <v>0</v>
      </c>
    </row>
    <row r="1546" spans="1:16" x14ac:dyDescent="0.25">
      <c r="A1546" s="9">
        <f>Gmden!A1545</f>
        <v>61213</v>
      </c>
      <c r="B1546" s="9">
        <f t="shared" si="120"/>
        <v>6</v>
      </c>
      <c r="C1546" s="9">
        <f t="shared" si="121"/>
        <v>0</v>
      </c>
      <c r="D1546" s="7" t="str">
        <f>Gmden!D1545</f>
        <v>Gröbming</v>
      </c>
      <c r="E1546" s="8">
        <f>Gmden!E1545</f>
        <v>2822</v>
      </c>
      <c r="F1546" s="40">
        <f>Gmden!N1545</f>
        <v>0</v>
      </c>
      <c r="G1546" s="8">
        <f t="shared" si="122"/>
        <v>0</v>
      </c>
      <c r="H1546" s="25">
        <f>ROUND(Anteile!$B$29/'Abs3'!$G$2107*'Abs3'!G1546,0)</f>
        <v>0</v>
      </c>
      <c r="I1546" s="40">
        <f>Gmden!O1545</f>
        <v>0</v>
      </c>
      <c r="J1546" s="8">
        <f t="shared" si="123"/>
        <v>0</v>
      </c>
      <c r="K1546" s="25">
        <f>ROUND(Anteile!$B$30/'Abs3'!$J$2107*'Abs3'!J1546,0)</f>
        <v>0</v>
      </c>
      <c r="L1546" s="8">
        <f>Gmden!M1545</f>
        <v>3244494.6569254752</v>
      </c>
      <c r="M1546" s="8">
        <f ca="1">IF(AND(E1546&gt;10000,Gmden!J1545=500,Gmden!K1545=500),MAX(0,OFFSET('Fk Abs3'!$E$7,'Abs3'!C1546,0)*0.95*E1546-L1546),0)</f>
        <v>0</v>
      </c>
      <c r="N1546" s="25">
        <f ca="1">ROUND(Anteile!$B$31/'Abs3'!$M$2107*'Abs3'!M1546,0)</f>
        <v>0</v>
      </c>
      <c r="O1546" s="27"/>
      <c r="P1546" s="25">
        <f t="shared" ca="1" si="124"/>
        <v>0</v>
      </c>
    </row>
    <row r="1547" spans="1:16" x14ac:dyDescent="0.25">
      <c r="A1547" s="9">
        <f>Gmden!A1546</f>
        <v>61215</v>
      </c>
      <c r="B1547" s="9">
        <f t="shared" si="120"/>
        <v>6</v>
      </c>
      <c r="C1547" s="9">
        <f t="shared" si="121"/>
        <v>0</v>
      </c>
      <c r="D1547" s="7" t="str">
        <f>Gmden!D1546</f>
        <v>Grundlsee</v>
      </c>
      <c r="E1547" s="8">
        <f>Gmden!E1546</f>
        <v>1217</v>
      </c>
      <c r="F1547" s="40">
        <f>Gmden!N1546</f>
        <v>0</v>
      </c>
      <c r="G1547" s="8">
        <f t="shared" si="122"/>
        <v>0</v>
      </c>
      <c r="H1547" s="25">
        <f>ROUND(Anteile!$B$29/'Abs3'!$G$2107*'Abs3'!G1547,0)</f>
        <v>0</v>
      </c>
      <c r="I1547" s="40">
        <f>Gmden!O1546</f>
        <v>0</v>
      </c>
      <c r="J1547" s="8">
        <f t="shared" si="123"/>
        <v>0</v>
      </c>
      <c r="K1547" s="25">
        <f>ROUND(Anteile!$B$30/'Abs3'!$J$2107*'Abs3'!J1547,0)</f>
        <v>0</v>
      </c>
      <c r="L1547" s="8">
        <f>Gmden!M1546</f>
        <v>1341287.011286648</v>
      </c>
      <c r="M1547" s="8">
        <f ca="1">IF(AND(E1547&gt;10000,Gmden!J1546=500,Gmden!K1546=500),MAX(0,OFFSET('Fk Abs3'!$E$7,'Abs3'!C1547,0)*0.95*E1547-L1547),0)</f>
        <v>0</v>
      </c>
      <c r="N1547" s="25">
        <f ca="1">ROUND(Anteile!$B$31/'Abs3'!$M$2107*'Abs3'!M1547,0)</f>
        <v>0</v>
      </c>
      <c r="O1547" s="27"/>
      <c r="P1547" s="25">
        <f t="shared" ca="1" si="124"/>
        <v>0</v>
      </c>
    </row>
    <row r="1548" spans="1:16" x14ac:dyDescent="0.25">
      <c r="A1548" s="9">
        <f>Gmden!A1547</f>
        <v>61217</v>
      </c>
      <c r="B1548" s="9">
        <f t="shared" si="120"/>
        <v>6</v>
      </c>
      <c r="C1548" s="9">
        <f t="shared" si="121"/>
        <v>0</v>
      </c>
      <c r="D1548" s="7" t="str">
        <f>Gmden!D1547</f>
        <v>Haus</v>
      </c>
      <c r="E1548" s="8">
        <f>Gmden!E1547</f>
        <v>2384</v>
      </c>
      <c r="F1548" s="40">
        <f>Gmden!N1547</f>
        <v>0</v>
      </c>
      <c r="G1548" s="8">
        <f t="shared" si="122"/>
        <v>0</v>
      </c>
      <c r="H1548" s="25">
        <f>ROUND(Anteile!$B$29/'Abs3'!$G$2107*'Abs3'!G1548,0)</f>
        <v>0</v>
      </c>
      <c r="I1548" s="40">
        <f>Gmden!O1547</f>
        <v>0</v>
      </c>
      <c r="J1548" s="8">
        <f t="shared" si="123"/>
        <v>0</v>
      </c>
      <c r="K1548" s="25">
        <f>ROUND(Anteile!$B$30/'Abs3'!$J$2107*'Abs3'!J1548,0)</f>
        <v>0</v>
      </c>
      <c r="L1548" s="8">
        <f>Gmden!M1547</f>
        <v>2933667.3621675377</v>
      </c>
      <c r="M1548" s="8">
        <f ca="1">IF(AND(E1548&gt;10000,Gmden!J1547=500,Gmden!K1547=500),MAX(0,OFFSET('Fk Abs3'!$E$7,'Abs3'!C1548,0)*0.95*E1548-L1548),0)</f>
        <v>0</v>
      </c>
      <c r="N1548" s="25">
        <f ca="1">ROUND(Anteile!$B$31/'Abs3'!$M$2107*'Abs3'!M1548,0)</f>
        <v>0</v>
      </c>
      <c r="O1548" s="27"/>
      <c r="P1548" s="25">
        <f t="shared" ca="1" si="124"/>
        <v>0</v>
      </c>
    </row>
    <row r="1549" spans="1:16" x14ac:dyDescent="0.25">
      <c r="A1549" s="9">
        <f>Gmden!A1548</f>
        <v>61222</v>
      </c>
      <c r="B1549" s="9">
        <f t="shared" si="120"/>
        <v>6</v>
      </c>
      <c r="C1549" s="9">
        <f t="shared" si="121"/>
        <v>0</v>
      </c>
      <c r="D1549" s="7" t="str">
        <f>Gmden!D1548</f>
        <v>Lassing</v>
      </c>
      <c r="E1549" s="8">
        <f>Gmden!E1548</f>
        <v>1692</v>
      </c>
      <c r="F1549" s="40">
        <f>Gmden!N1548</f>
        <v>0</v>
      </c>
      <c r="G1549" s="8">
        <f t="shared" si="122"/>
        <v>0</v>
      </c>
      <c r="H1549" s="25">
        <f>ROUND(Anteile!$B$29/'Abs3'!$G$2107*'Abs3'!G1549,0)</f>
        <v>0</v>
      </c>
      <c r="I1549" s="40">
        <f>Gmden!O1548</f>
        <v>0</v>
      </c>
      <c r="J1549" s="8">
        <f t="shared" si="123"/>
        <v>0</v>
      </c>
      <c r="K1549" s="25">
        <f>ROUND(Anteile!$B$30/'Abs3'!$J$2107*'Abs3'!J1549,0)</f>
        <v>0</v>
      </c>
      <c r="L1549" s="8">
        <f>Gmden!M1548</f>
        <v>1526135.8127163623</v>
      </c>
      <c r="M1549" s="8">
        <f ca="1">IF(AND(E1549&gt;10000,Gmden!J1548=500,Gmden!K1548=500),MAX(0,OFFSET('Fk Abs3'!$E$7,'Abs3'!C1549,0)*0.95*E1549-L1549),0)</f>
        <v>0</v>
      </c>
      <c r="N1549" s="25">
        <f ca="1">ROUND(Anteile!$B$31/'Abs3'!$M$2107*'Abs3'!M1549,0)</f>
        <v>0</v>
      </c>
      <c r="O1549" s="27"/>
      <c r="P1549" s="25">
        <f t="shared" ca="1" si="124"/>
        <v>0</v>
      </c>
    </row>
    <row r="1550" spans="1:16" x14ac:dyDescent="0.25">
      <c r="A1550" s="9">
        <f>Gmden!A1549</f>
        <v>61236</v>
      </c>
      <c r="B1550" s="9">
        <f t="shared" si="120"/>
        <v>6</v>
      </c>
      <c r="C1550" s="9">
        <f t="shared" si="121"/>
        <v>0</v>
      </c>
      <c r="D1550" s="7" t="str">
        <f>Gmden!D1549</f>
        <v>Ramsau am Dachstein</v>
      </c>
      <c r="E1550" s="8">
        <f>Gmden!E1549</f>
        <v>2770</v>
      </c>
      <c r="F1550" s="40">
        <f>Gmden!N1549</f>
        <v>0</v>
      </c>
      <c r="G1550" s="8">
        <f t="shared" si="122"/>
        <v>0</v>
      </c>
      <c r="H1550" s="25">
        <f>ROUND(Anteile!$B$29/'Abs3'!$G$2107*'Abs3'!G1550,0)</f>
        <v>0</v>
      </c>
      <c r="I1550" s="40">
        <f>Gmden!O1549</f>
        <v>0</v>
      </c>
      <c r="J1550" s="8">
        <f t="shared" si="123"/>
        <v>0</v>
      </c>
      <c r="K1550" s="25">
        <f>ROUND(Anteile!$B$30/'Abs3'!$J$2107*'Abs3'!J1550,0)</f>
        <v>0</v>
      </c>
      <c r="L1550" s="8">
        <f>Gmden!M1549</f>
        <v>3472659.716735383</v>
      </c>
      <c r="M1550" s="8">
        <f ca="1">IF(AND(E1550&gt;10000,Gmden!J1549=500,Gmden!K1549=500),MAX(0,OFFSET('Fk Abs3'!$E$7,'Abs3'!C1550,0)*0.95*E1550-L1550),0)</f>
        <v>0</v>
      </c>
      <c r="N1550" s="25">
        <f ca="1">ROUND(Anteile!$B$31/'Abs3'!$M$2107*'Abs3'!M1550,0)</f>
        <v>0</v>
      </c>
      <c r="O1550" s="27"/>
      <c r="P1550" s="25">
        <f t="shared" ca="1" si="124"/>
        <v>0</v>
      </c>
    </row>
    <row r="1551" spans="1:16" x14ac:dyDescent="0.25">
      <c r="A1551" s="9">
        <f>Gmden!A1550</f>
        <v>61243</v>
      </c>
      <c r="B1551" s="9">
        <f t="shared" si="120"/>
        <v>6</v>
      </c>
      <c r="C1551" s="9">
        <f t="shared" si="121"/>
        <v>0</v>
      </c>
      <c r="D1551" s="7" t="str">
        <f>Gmden!D1550</f>
        <v>Selzthal</v>
      </c>
      <c r="E1551" s="8">
        <f>Gmden!E1550</f>
        <v>1628</v>
      </c>
      <c r="F1551" s="40">
        <f>Gmden!N1550</f>
        <v>0</v>
      </c>
      <c r="G1551" s="8">
        <f t="shared" si="122"/>
        <v>0</v>
      </c>
      <c r="H1551" s="25">
        <f>ROUND(Anteile!$B$29/'Abs3'!$G$2107*'Abs3'!G1551,0)</f>
        <v>0</v>
      </c>
      <c r="I1551" s="40">
        <f>Gmden!O1550</f>
        <v>0</v>
      </c>
      <c r="J1551" s="8">
        <f t="shared" si="123"/>
        <v>0</v>
      </c>
      <c r="K1551" s="25">
        <f>ROUND(Anteile!$B$30/'Abs3'!$J$2107*'Abs3'!J1551,0)</f>
        <v>0</v>
      </c>
      <c r="L1551" s="8">
        <f>Gmden!M1550</f>
        <v>1491017.0225946838</v>
      </c>
      <c r="M1551" s="8">
        <f ca="1">IF(AND(E1551&gt;10000,Gmden!J1550=500,Gmden!K1550=500),MAX(0,OFFSET('Fk Abs3'!$E$7,'Abs3'!C1551,0)*0.95*E1551-L1551),0)</f>
        <v>0</v>
      </c>
      <c r="N1551" s="25">
        <f ca="1">ROUND(Anteile!$B$31/'Abs3'!$M$2107*'Abs3'!M1551,0)</f>
        <v>0</v>
      </c>
      <c r="O1551" s="27"/>
      <c r="P1551" s="25">
        <f t="shared" ca="1" si="124"/>
        <v>0</v>
      </c>
    </row>
    <row r="1552" spans="1:16" x14ac:dyDescent="0.25">
      <c r="A1552" s="9">
        <f>Gmden!A1551</f>
        <v>61247</v>
      </c>
      <c r="B1552" s="9">
        <f t="shared" si="120"/>
        <v>6</v>
      </c>
      <c r="C1552" s="9">
        <f t="shared" si="121"/>
        <v>0</v>
      </c>
      <c r="D1552" s="7" t="str">
        <f>Gmden!D1551</f>
        <v>Trieben</v>
      </c>
      <c r="E1552" s="8">
        <f>Gmden!E1551</f>
        <v>3359</v>
      </c>
      <c r="F1552" s="40">
        <f>Gmden!N1551</f>
        <v>0</v>
      </c>
      <c r="G1552" s="8">
        <f t="shared" si="122"/>
        <v>0</v>
      </c>
      <c r="H1552" s="25">
        <f>ROUND(Anteile!$B$29/'Abs3'!$G$2107*'Abs3'!G1552,0)</f>
        <v>0</v>
      </c>
      <c r="I1552" s="40">
        <f>Gmden!O1551</f>
        <v>0</v>
      </c>
      <c r="J1552" s="8">
        <f t="shared" si="123"/>
        <v>0</v>
      </c>
      <c r="K1552" s="25">
        <f>ROUND(Anteile!$B$30/'Abs3'!$J$2107*'Abs3'!J1552,0)</f>
        <v>0</v>
      </c>
      <c r="L1552" s="8">
        <f>Gmden!M1551</f>
        <v>4065740.264790128</v>
      </c>
      <c r="M1552" s="8">
        <f ca="1">IF(AND(E1552&gt;10000,Gmden!J1551=500,Gmden!K1551=500),MAX(0,OFFSET('Fk Abs3'!$E$7,'Abs3'!C1552,0)*0.95*E1552-L1552),0)</f>
        <v>0</v>
      </c>
      <c r="N1552" s="25">
        <f ca="1">ROUND(Anteile!$B$31/'Abs3'!$M$2107*'Abs3'!M1552,0)</f>
        <v>0</v>
      </c>
      <c r="O1552" s="27"/>
      <c r="P1552" s="25">
        <f t="shared" ca="1" si="124"/>
        <v>0</v>
      </c>
    </row>
    <row r="1553" spans="1:16" x14ac:dyDescent="0.25">
      <c r="A1553" s="9">
        <f>Gmden!A1552</f>
        <v>61251</v>
      </c>
      <c r="B1553" s="9">
        <f t="shared" si="120"/>
        <v>6</v>
      </c>
      <c r="C1553" s="9">
        <f t="shared" si="121"/>
        <v>0</v>
      </c>
      <c r="D1553" s="7" t="str">
        <f>Gmden!D1552</f>
        <v>Wildalpen</v>
      </c>
      <c r="E1553" s="8">
        <f>Gmden!E1552</f>
        <v>500</v>
      </c>
      <c r="F1553" s="40">
        <f>Gmden!N1552</f>
        <v>0</v>
      </c>
      <c r="G1553" s="8">
        <f t="shared" si="122"/>
        <v>0</v>
      </c>
      <c r="H1553" s="25">
        <f>ROUND(Anteile!$B$29/'Abs3'!$G$2107*'Abs3'!G1553,0)</f>
        <v>0</v>
      </c>
      <c r="I1553" s="40">
        <f>Gmden!O1552</f>
        <v>0</v>
      </c>
      <c r="J1553" s="8">
        <f t="shared" si="123"/>
        <v>0</v>
      </c>
      <c r="K1553" s="25">
        <f>ROUND(Anteile!$B$30/'Abs3'!$J$2107*'Abs3'!J1553,0)</f>
        <v>0</v>
      </c>
      <c r="L1553" s="8">
        <f>Gmden!M1552</f>
        <v>572071.91236366075</v>
      </c>
      <c r="M1553" s="8">
        <f ca="1">IF(AND(E1553&gt;10000,Gmden!J1552=500,Gmden!K1552=500),MAX(0,OFFSET('Fk Abs3'!$E$7,'Abs3'!C1553,0)*0.95*E1553-L1553),0)</f>
        <v>0</v>
      </c>
      <c r="N1553" s="25">
        <f ca="1">ROUND(Anteile!$B$31/'Abs3'!$M$2107*'Abs3'!M1553,0)</f>
        <v>0</v>
      </c>
      <c r="O1553" s="27"/>
      <c r="P1553" s="25">
        <f t="shared" ca="1" si="124"/>
        <v>0</v>
      </c>
    </row>
    <row r="1554" spans="1:16" x14ac:dyDescent="0.25">
      <c r="A1554" s="9">
        <f>Gmden!A1553</f>
        <v>61252</v>
      </c>
      <c r="B1554" s="9">
        <f t="shared" si="120"/>
        <v>6</v>
      </c>
      <c r="C1554" s="9">
        <f t="shared" si="121"/>
        <v>0</v>
      </c>
      <c r="D1554" s="7" t="str">
        <f>Gmden!D1553</f>
        <v>Wörschach</v>
      </c>
      <c r="E1554" s="8">
        <f>Gmden!E1553</f>
        <v>1142</v>
      </c>
      <c r="F1554" s="40">
        <f>Gmden!N1553</f>
        <v>0</v>
      </c>
      <c r="G1554" s="8">
        <f t="shared" si="122"/>
        <v>0</v>
      </c>
      <c r="H1554" s="25">
        <f>ROUND(Anteile!$B$29/'Abs3'!$G$2107*'Abs3'!G1554,0)</f>
        <v>0</v>
      </c>
      <c r="I1554" s="40">
        <f>Gmden!O1553</f>
        <v>0</v>
      </c>
      <c r="J1554" s="8">
        <f t="shared" si="123"/>
        <v>0</v>
      </c>
      <c r="K1554" s="25">
        <f>ROUND(Anteile!$B$30/'Abs3'!$J$2107*'Abs3'!J1554,0)</f>
        <v>0</v>
      </c>
      <c r="L1554" s="8">
        <f>Gmden!M1553</f>
        <v>1033135.0765670344</v>
      </c>
      <c r="M1554" s="8">
        <f ca="1">IF(AND(E1554&gt;10000,Gmden!J1553=500,Gmden!K1553=500),MAX(0,OFFSET('Fk Abs3'!$E$7,'Abs3'!C1554,0)*0.95*E1554-L1554),0)</f>
        <v>0</v>
      </c>
      <c r="N1554" s="25">
        <f ca="1">ROUND(Anteile!$B$31/'Abs3'!$M$2107*'Abs3'!M1554,0)</f>
        <v>0</v>
      </c>
      <c r="O1554" s="27"/>
      <c r="P1554" s="25">
        <f t="shared" ca="1" si="124"/>
        <v>0</v>
      </c>
    </row>
    <row r="1555" spans="1:16" x14ac:dyDescent="0.25">
      <c r="A1555" s="9">
        <f>Gmden!A1554</f>
        <v>61253</v>
      </c>
      <c r="B1555" s="9">
        <f t="shared" si="120"/>
        <v>6</v>
      </c>
      <c r="C1555" s="9">
        <f t="shared" si="121"/>
        <v>0</v>
      </c>
      <c r="D1555" s="7" t="str">
        <f>Gmden!D1554</f>
        <v>Admont</v>
      </c>
      <c r="E1555" s="8">
        <f>Gmden!E1554</f>
        <v>5012</v>
      </c>
      <c r="F1555" s="40">
        <f>Gmden!N1554</f>
        <v>0</v>
      </c>
      <c r="G1555" s="8">
        <f t="shared" si="122"/>
        <v>0</v>
      </c>
      <c r="H1555" s="25">
        <f>ROUND(Anteile!$B$29/'Abs3'!$G$2107*'Abs3'!G1555,0)</f>
        <v>0</v>
      </c>
      <c r="I1555" s="40">
        <f>Gmden!O1554</f>
        <v>0</v>
      </c>
      <c r="J1555" s="8">
        <f t="shared" si="123"/>
        <v>0</v>
      </c>
      <c r="K1555" s="25">
        <f>ROUND(Anteile!$B$30/'Abs3'!$J$2107*'Abs3'!J1555,0)</f>
        <v>0</v>
      </c>
      <c r="L1555" s="8">
        <f>Gmden!M1554</f>
        <v>5060286.3490337096</v>
      </c>
      <c r="M1555" s="8">
        <f ca="1">IF(AND(E1555&gt;10000,Gmden!J1554=500,Gmden!K1554=500),MAX(0,OFFSET('Fk Abs3'!$E$7,'Abs3'!C1555,0)*0.95*E1555-L1555),0)</f>
        <v>0</v>
      </c>
      <c r="N1555" s="25">
        <f ca="1">ROUND(Anteile!$B$31/'Abs3'!$M$2107*'Abs3'!M1555,0)</f>
        <v>0</v>
      </c>
      <c r="O1555" s="27"/>
      <c r="P1555" s="25">
        <f t="shared" ca="1" si="124"/>
        <v>0</v>
      </c>
    </row>
    <row r="1556" spans="1:16" x14ac:dyDescent="0.25">
      <c r="A1556" s="9">
        <f>Gmden!A1555</f>
        <v>61254</v>
      </c>
      <c r="B1556" s="9">
        <f t="shared" si="120"/>
        <v>6</v>
      </c>
      <c r="C1556" s="9">
        <f t="shared" si="121"/>
        <v>0</v>
      </c>
      <c r="D1556" s="7" t="str">
        <f>Gmden!D1555</f>
        <v>Aich</v>
      </c>
      <c r="E1556" s="8">
        <f>Gmden!E1555</f>
        <v>1203</v>
      </c>
      <c r="F1556" s="40">
        <f>Gmden!N1555</f>
        <v>0</v>
      </c>
      <c r="G1556" s="8">
        <f t="shared" si="122"/>
        <v>0</v>
      </c>
      <c r="H1556" s="25">
        <f>ROUND(Anteile!$B$29/'Abs3'!$G$2107*'Abs3'!G1556,0)</f>
        <v>0</v>
      </c>
      <c r="I1556" s="40">
        <f>Gmden!O1555</f>
        <v>0</v>
      </c>
      <c r="J1556" s="8">
        <f t="shared" si="123"/>
        <v>0</v>
      </c>
      <c r="K1556" s="25">
        <f>ROUND(Anteile!$B$30/'Abs3'!$J$2107*'Abs3'!J1556,0)</f>
        <v>0</v>
      </c>
      <c r="L1556" s="8">
        <f>Gmden!M1555</f>
        <v>1180136.089966519</v>
      </c>
      <c r="M1556" s="8">
        <f ca="1">IF(AND(E1556&gt;10000,Gmden!J1555=500,Gmden!K1555=500),MAX(0,OFFSET('Fk Abs3'!$E$7,'Abs3'!C1556,0)*0.95*E1556-L1556),0)</f>
        <v>0</v>
      </c>
      <c r="N1556" s="25">
        <f ca="1">ROUND(Anteile!$B$31/'Abs3'!$M$2107*'Abs3'!M1556,0)</f>
        <v>0</v>
      </c>
      <c r="O1556" s="27"/>
      <c r="P1556" s="25">
        <f t="shared" ca="1" si="124"/>
        <v>0</v>
      </c>
    </row>
    <row r="1557" spans="1:16" x14ac:dyDescent="0.25">
      <c r="A1557" s="9">
        <f>Gmden!A1556</f>
        <v>61255</v>
      </c>
      <c r="B1557" s="9">
        <f t="shared" si="120"/>
        <v>6</v>
      </c>
      <c r="C1557" s="9">
        <f t="shared" si="121"/>
        <v>0</v>
      </c>
      <c r="D1557" s="7" t="str">
        <f>Gmden!D1556</f>
        <v>Bad Mitterndorf</v>
      </c>
      <c r="E1557" s="8">
        <f>Gmden!E1556</f>
        <v>4883</v>
      </c>
      <c r="F1557" s="40">
        <f>Gmden!N1556</f>
        <v>0</v>
      </c>
      <c r="G1557" s="8">
        <f t="shared" si="122"/>
        <v>0</v>
      </c>
      <c r="H1557" s="25">
        <f>ROUND(Anteile!$B$29/'Abs3'!$G$2107*'Abs3'!G1557,0)</f>
        <v>0</v>
      </c>
      <c r="I1557" s="40">
        <f>Gmden!O1556</f>
        <v>0</v>
      </c>
      <c r="J1557" s="8">
        <f t="shared" si="123"/>
        <v>0</v>
      </c>
      <c r="K1557" s="25">
        <f>ROUND(Anteile!$B$30/'Abs3'!$J$2107*'Abs3'!J1557,0)</f>
        <v>0</v>
      </c>
      <c r="L1557" s="8">
        <f>Gmden!M1556</f>
        <v>5391540.724750258</v>
      </c>
      <c r="M1557" s="8">
        <f ca="1">IF(AND(E1557&gt;10000,Gmden!J1556=500,Gmden!K1556=500),MAX(0,OFFSET('Fk Abs3'!$E$7,'Abs3'!C1557,0)*0.95*E1557-L1557),0)</f>
        <v>0</v>
      </c>
      <c r="N1557" s="25">
        <f ca="1">ROUND(Anteile!$B$31/'Abs3'!$M$2107*'Abs3'!M1557,0)</f>
        <v>0</v>
      </c>
      <c r="O1557" s="27"/>
      <c r="P1557" s="25">
        <f t="shared" ca="1" si="124"/>
        <v>0</v>
      </c>
    </row>
    <row r="1558" spans="1:16" x14ac:dyDescent="0.25">
      <c r="A1558" s="9">
        <f>Gmden!A1557</f>
        <v>61256</v>
      </c>
      <c r="B1558" s="9">
        <f t="shared" si="120"/>
        <v>6</v>
      </c>
      <c r="C1558" s="9">
        <f t="shared" si="121"/>
        <v>0</v>
      </c>
      <c r="D1558" s="7" t="str">
        <f>Gmden!D1557</f>
        <v>Gaishorn am See</v>
      </c>
      <c r="E1558" s="8">
        <f>Gmden!E1557</f>
        <v>1338</v>
      </c>
      <c r="F1558" s="40">
        <f>Gmden!N1557</f>
        <v>0</v>
      </c>
      <c r="G1558" s="8">
        <f t="shared" si="122"/>
        <v>0</v>
      </c>
      <c r="H1558" s="25">
        <f>ROUND(Anteile!$B$29/'Abs3'!$G$2107*'Abs3'!G1558,0)</f>
        <v>0</v>
      </c>
      <c r="I1558" s="40">
        <f>Gmden!O1557</f>
        <v>0</v>
      </c>
      <c r="J1558" s="8">
        <f t="shared" si="123"/>
        <v>0</v>
      </c>
      <c r="K1558" s="25">
        <f>ROUND(Anteile!$B$30/'Abs3'!$J$2107*'Abs3'!J1558,0)</f>
        <v>0</v>
      </c>
      <c r="L1558" s="8">
        <f>Gmden!M1557</f>
        <v>1466182.772815279</v>
      </c>
      <c r="M1558" s="8">
        <f ca="1">IF(AND(E1558&gt;10000,Gmden!J1557=500,Gmden!K1557=500),MAX(0,OFFSET('Fk Abs3'!$E$7,'Abs3'!C1558,0)*0.95*E1558-L1558),0)</f>
        <v>0</v>
      </c>
      <c r="N1558" s="25">
        <f ca="1">ROUND(Anteile!$B$31/'Abs3'!$M$2107*'Abs3'!M1558,0)</f>
        <v>0</v>
      </c>
      <c r="O1558" s="27"/>
      <c r="P1558" s="25">
        <f t="shared" ca="1" si="124"/>
        <v>0</v>
      </c>
    </row>
    <row r="1559" spans="1:16" x14ac:dyDescent="0.25">
      <c r="A1559" s="9">
        <f>Gmden!A1558</f>
        <v>61257</v>
      </c>
      <c r="B1559" s="9">
        <f t="shared" si="120"/>
        <v>6</v>
      </c>
      <c r="C1559" s="9">
        <f t="shared" si="121"/>
        <v>0</v>
      </c>
      <c r="D1559" s="7" t="str">
        <f>Gmden!D1558</f>
        <v>Irdning-Donnersbachtal</v>
      </c>
      <c r="E1559" s="8">
        <f>Gmden!E1558</f>
        <v>4163</v>
      </c>
      <c r="F1559" s="40">
        <f>Gmden!N1558</f>
        <v>0</v>
      </c>
      <c r="G1559" s="8">
        <f t="shared" si="122"/>
        <v>0</v>
      </c>
      <c r="H1559" s="25">
        <f>ROUND(Anteile!$B$29/'Abs3'!$G$2107*'Abs3'!G1559,0)</f>
        <v>0</v>
      </c>
      <c r="I1559" s="40">
        <f>Gmden!O1558</f>
        <v>0</v>
      </c>
      <c r="J1559" s="8">
        <f t="shared" si="123"/>
        <v>0</v>
      </c>
      <c r="K1559" s="25">
        <f>ROUND(Anteile!$B$30/'Abs3'!$J$2107*'Abs3'!J1559,0)</f>
        <v>0</v>
      </c>
      <c r="L1559" s="8">
        <f>Gmden!M1558</f>
        <v>4039555.8812848916</v>
      </c>
      <c r="M1559" s="8">
        <f ca="1">IF(AND(E1559&gt;10000,Gmden!J1558=500,Gmden!K1558=500),MAX(0,OFFSET('Fk Abs3'!$E$7,'Abs3'!C1559,0)*0.95*E1559-L1559),0)</f>
        <v>0</v>
      </c>
      <c r="N1559" s="25">
        <f ca="1">ROUND(Anteile!$B$31/'Abs3'!$M$2107*'Abs3'!M1559,0)</f>
        <v>0</v>
      </c>
      <c r="O1559" s="27"/>
      <c r="P1559" s="25">
        <f t="shared" ca="1" si="124"/>
        <v>0</v>
      </c>
    </row>
    <row r="1560" spans="1:16" x14ac:dyDescent="0.25">
      <c r="A1560" s="9">
        <f>Gmden!A1559</f>
        <v>61258</v>
      </c>
      <c r="B1560" s="9">
        <f t="shared" si="120"/>
        <v>6</v>
      </c>
      <c r="C1560" s="9">
        <f t="shared" si="121"/>
        <v>0</v>
      </c>
      <c r="D1560" s="7" t="str">
        <f>Gmden!D1559</f>
        <v>Landl</v>
      </c>
      <c r="E1560" s="8">
        <f>Gmden!E1559</f>
        <v>2919</v>
      </c>
      <c r="F1560" s="40">
        <f>Gmden!N1559</f>
        <v>0</v>
      </c>
      <c r="G1560" s="8">
        <f t="shared" si="122"/>
        <v>0</v>
      </c>
      <c r="H1560" s="25">
        <f>ROUND(Anteile!$B$29/'Abs3'!$G$2107*'Abs3'!G1560,0)</f>
        <v>0</v>
      </c>
      <c r="I1560" s="40">
        <f>Gmden!O1559</f>
        <v>0</v>
      </c>
      <c r="J1560" s="8">
        <f t="shared" si="123"/>
        <v>0</v>
      </c>
      <c r="K1560" s="25">
        <f>ROUND(Anteile!$B$30/'Abs3'!$J$2107*'Abs3'!J1560,0)</f>
        <v>0</v>
      </c>
      <c r="L1560" s="8">
        <f>Gmden!M1559</f>
        <v>2802235.2503771153</v>
      </c>
      <c r="M1560" s="8">
        <f ca="1">IF(AND(E1560&gt;10000,Gmden!J1559=500,Gmden!K1559=500),MAX(0,OFFSET('Fk Abs3'!$E$7,'Abs3'!C1560,0)*0.95*E1560-L1560),0)</f>
        <v>0</v>
      </c>
      <c r="N1560" s="25">
        <f ca="1">ROUND(Anteile!$B$31/'Abs3'!$M$2107*'Abs3'!M1560,0)</f>
        <v>0</v>
      </c>
      <c r="O1560" s="27"/>
      <c r="P1560" s="25">
        <f t="shared" ca="1" si="124"/>
        <v>0</v>
      </c>
    </row>
    <row r="1561" spans="1:16" x14ac:dyDescent="0.25">
      <c r="A1561" s="9">
        <f>Gmden!A1560</f>
        <v>61259</v>
      </c>
      <c r="B1561" s="9">
        <f t="shared" si="120"/>
        <v>6</v>
      </c>
      <c r="C1561" s="9">
        <f t="shared" si="121"/>
        <v>0</v>
      </c>
      <c r="D1561" s="7" t="str">
        <f>Gmden!D1560</f>
        <v>Liezen</v>
      </c>
      <c r="E1561" s="8">
        <f>Gmden!E1560</f>
        <v>8035</v>
      </c>
      <c r="F1561" s="40">
        <f>Gmden!N1560</f>
        <v>0</v>
      </c>
      <c r="G1561" s="8">
        <f t="shared" si="122"/>
        <v>0</v>
      </c>
      <c r="H1561" s="25">
        <f>ROUND(Anteile!$B$29/'Abs3'!$G$2107*'Abs3'!G1561,0)</f>
        <v>0</v>
      </c>
      <c r="I1561" s="40">
        <f>Gmden!O1560</f>
        <v>0</v>
      </c>
      <c r="J1561" s="8">
        <f t="shared" si="123"/>
        <v>0</v>
      </c>
      <c r="K1561" s="25">
        <f>ROUND(Anteile!$B$30/'Abs3'!$J$2107*'Abs3'!J1561,0)</f>
        <v>0</v>
      </c>
      <c r="L1561" s="8">
        <f>Gmden!M1560</f>
        <v>10925844.920436293</v>
      </c>
      <c r="M1561" s="8">
        <f ca="1">IF(AND(E1561&gt;10000,Gmden!J1560=500,Gmden!K1560=500),MAX(0,OFFSET('Fk Abs3'!$E$7,'Abs3'!C1561,0)*0.95*E1561-L1561),0)</f>
        <v>0</v>
      </c>
      <c r="N1561" s="25">
        <f ca="1">ROUND(Anteile!$B$31/'Abs3'!$M$2107*'Abs3'!M1561,0)</f>
        <v>0</v>
      </c>
      <c r="O1561" s="27"/>
      <c r="P1561" s="25">
        <f t="shared" ca="1" si="124"/>
        <v>0</v>
      </c>
    </row>
    <row r="1562" spans="1:16" x14ac:dyDescent="0.25">
      <c r="A1562" s="9">
        <f>Gmden!A1561</f>
        <v>61260</v>
      </c>
      <c r="B1562" s="9">
        <f t="shared" si="120"/>
        <v>6</v>
      </c>
      <c r="C1562" s="9">
        <f t="shared" si="121"/>
        <v>0</v>
      </c>
      <c r="D1562" s="7" t="str">
        <f>Gmden!D1561</f>
        <v>Michaelerberg-Pruggern</v>
      </c>
      <c r="E1562" s="8">
        <f>Gmden!E1561</f>
        <v>1156</v>
      </c>
      <c r="F1562" s="40">
        <f>Gmden!N1561</f>
        <v>0</v>
      </c>
      <c r="G1562" s="8">
        <f t="shared" si="122"/>
        <v>0</v>
      </c>
      <c r="H1562" s="25">
        <f>ROUND(Anteile!$B$29/'Abs3'!$G$2107*'Abs3'!G1562,0)</f>
        <v>0</v>
      </c>
      <c r="I1562" s="40">
        <f>Gmden!O1561</f>
        <v>0</v>
      </c>
      <c r="J1562" s="8">
        <f t="shared" si="123"/>
        <v>0</v>
      </c>
      <c r="K1562" s="25">
        <f>ROUND(Anteile!$B$30/'Abs3'!$J$2107*'Abs3'!J1562,0)</f>
        <v>0</v>
      </c>
      <c r="L1562" s="8">
        <f>Gmden!M1561</f>
        <v>1188699.8825752612</v>
      </c>
      <c r="M1562" s="8">
        <f ca="1">IF(AND(E1562&gt;10000,Gmden!J1561=500,Gmden!K1561=500),MAX(0,OFFSET('Fk Abs3'!$E$7,'Abs3'!C1562,0)*0.95*E1562-L1562),0)</f>
        <v>0</v>
      </c>
      <c r="N1562" s="25">
        <f ca="1">ROUND(Anteile!$B$31/'Abs3'!$M$2107*'Abs3'!M1562,0)</f>
        <v>0</v>
      </c>
      <c r="O1562" s="27"/>
      <c r="P1562" s="25">
        <f t="shared" ca="1" si="124"/>
        <v>0</v>
      </c>
    </row>
    <row r="1563" spans="1:16" x14ac:dyDescent="0.25">
      <c r="A1563" s="9">
        <f>Gmden!A1562</f>
        <v>61261</v>
      </c>
      <c r="B1563" s="9">
        <f t="shared" si="120"/>
        <v>6</v>
      </c>
      <c r="C1563" s="9">
        <f t="shared" si="121"/>
        <v>0</v>
      </c>
      <c r="D1563" s="7" t="str">
        <f>Gmden!D1562</f>
        <v>Mitterberg-Sankt Martin</v>
      </c>
      <c r="E1563" s="8">
        <f>Gmden!E1562</f>
        <v>1951</v>
      </c>
      <c r="F1563" s="40">
        <f>Gmden!N1562</f>
        <v>0</v>
      </c>
      <c r="G1563" s="8">
        <f t="shared" si="122"/>
        <v>0</v>
      </c>
      <c r="H1563" s="25">
        <f>ROUND(Anteile!$B$29/'Abs3'!$G$2107*'Abs3'!G1563,0)</f>
        <v>0</v>
      </c>
      <c r="I1563" s="40">
        <f>Gmden!O1562</f>
        <v>0</v>
      </c>
      <c r="J1563" s="8">
        <f t="shared" si="123"/>
        <v>0</v>
      </c>
      <c r="K1563" s="25">
        <f>ROUND(Anteile!$B$30/'Abs3'!$J$2107*'Abs3'!J1563,0)</f>
        <v>0</v>
      </c>
      <c r="L1563" s="8">
        <f>Gmden!M1562</f>
        <v>1802783.0539609378</v>
      </c>
      <c r="M1563" s="8">
        <f ca="1">IF(AND(E1563&gt;10000,Gmden!J1562=500,Gmden!K1562=500),MAX(0,OFFSET('Fk Abs3'!$E$7,'Abs3'!C1563,0)*0.95*E1563-L1563),0)</f>
        <v>0</v>
      </c>
      <c r="N1563" s="25">
        <f ca="1">ROUND(Anteile!$B$31/'Abs3'!$M$2107*'Abs3'!M1563,0)</f>
        <v>0</v>
      </c>
      <c r="O1563" s="27"/>
      <c r="P1563" s="25">
        <f t="shared" ca="1" si="124"/>
        <v>0</v>
      </c>
    </row>
    <row r="1564" spans="1:16" x14ac:dyDescent="0.25">
      <c r="A1564" s="9">
        <f>Gmden!A1563</f>
        <v>61262</v>
      </c>
      <c r="B1564" s="9">
        <f t="shared" si="120"/>
        <v>6</v>
      </c>
      <c r="C1564" s="9">
        <f t="shared" si="121"/>
        <v>0</v>
      </c>
      <c r="D1564" s="7" t="str">
        <f>Gmden!D1563</f>
        <v>Öblarn</v>
      </c>
      <c r="E1564" s="8">
        <f>Gmden!E1563</f>
        <v>2013</v>
      </c>
      <c r="F1564" s="40">
        <f>Gmden!N1563</f>
        <v>0</v>
      </c>
      <c r="G1564" s="8">
        <f t="shared" si="122"/>
        <v>0</v>
      </c>
      <c r="H1564" s="25">
        <f>ROUND(Anteile!$B$29/'Abs3'!$G$2107*'Abs3'!G1564,0)</f>
        <v>0</v>
      </c>
      <c r="I1564" s="40">
        <f>Gmden!O1563</f>
        <v>0</v>
      </c>
      <c r="J1564" s="8">
        <f t="shared" si="123"/>
        <v>0</v>
      </c>
      <c r="K1564" s="25">
        <f>ROUND(Anteile!$B$30/'Abs3'!$J$2107*'Abs3'!J1564,0)</f>
        <v>0</v>
      </c>
      <c r="L1564" s="8">
        <f>Gmden!M1563</f>
        <v>1795794.0581386173</v>
      </c>
      <c r="M1564" s="8">
        <f ca="1">IF(AND(E1564&gt;10000,Gmden!J1563=500,Gmden!K1563=500),MAX(0,OFFSET('Fk Abs3'!$E$7,'Abs3'!C1564,0)*0.95*E1564-L1564),0)</f>
        <v>0</v>
      </c>
      <c r="N1564" s="25">
        <f ca="1">ROUND(Anteile!$B$31/'Abs3'!$M$2107*'Abs3'!M1564,0)</f>
        <v>0</v>
      </c>
      <c r="O1564" s="27"/>
      <c r="P1564" s="25">
        <f t="shared" ca="1" si="124"/>
        <v>0</v>
      </c>
    </row>
    <row r="1565" spans="1:16" x14ac:dyDescent="0.25">
      <c r="A1565" s="9">
        <f>Gmden!A1564</f>
        <v>61263</v>
      </c>
      <c r="B1565" s="9">
        <f t="shared" si="120"/>
        <v>6</v>
      </c>
      <c r="C1565" s="9">
        <f t="shared" si="121"/>
        <v>0</v>
      </c>
      <c r="D1565" s="7" t="str">
        <f>Gmden!D1564</f>
        <v>Rottenmann</v>
      </c>
      <c r="E1565" s="8">
        <f>Gmden!E1564</f>
        <v>5254</v>
      </c>
      <c r="F1565" s="40">
        <f>Gmden!N1564</f>
        <v>0</v>
      </c>
      <c r="G1565" s="8">
        <f t="shared" si="122"/>
        <v>0</v>
      </c>
      <c r="H1565" s="25">
        <f>ROUND(Anteile!$B$29/'Abs3'!$G$2107*'Abs3'!G1565,0)</f>
        <v>0</v>
      </c>
      <c r="I1565" s="40">
        <f>Gmden!O1564</f>
        <v>0</v>
      </c>
      <c r="J1565" s="8">
        <f t="shared" si="123"/>
        <v>0</v>
      </c>
      <c r="K1565" s="25">
        <f>ROUND(Anteile!$B$30/'Abs3'!$J$2107*'Abs3'!J1565,0)</f>
        <v>0</v>
      </c>
      <c r="L1565" s="8">
        <f>Gmden!M1564</f>
        <v>5963573.0843091458</v>
      </c>
      <c r="M1565" s="8">
        <f ca="1">IF(AND(E1565&gt;10000,Gmden!J1564=500,Gmden!K1564=500),MAX(0,OFFSET('Fk Abs3'!$E$7,'Abs3'!C1565,0)*0.95*E1565-L1565),0)</f>
        <v>0</v>
      </c>
      <c r="N1565" s="25">
        <f ca="1">ROUND(Anteile!$B$31/'Abs3'!$M$2107*'Abs3'!M1565,0)</f>
        <v>0</v>
      </c>
      <c r="O1565" s="27"/>
      <c r="P1565" s="25">
        <f t="shared" ca="1" si="124"/>
        <v>0</v>
      </c>
    </row>
    <row r="1566" spans="1:16" x14ac:dyDescent="0.25">
      <c r="A1566" s="9">
        <f>Gmden!A1565</f>
        <v>61264</v>
      </c>
      <c r="B1566" s="9">
        <f t="shared" si="120"/>
        <v>6</v>
      </c>
      <c r="C1566" s="9">
        <f t="shared" si="121"/>
        <v>0</v>
      </c>
      <c r="D1566" s="7" t="str">
        <f>Gmden!D1565</f>
        <v>Sankt Gallen</v>
      </c>
      <c r="E1566" s="8">
        <f>Gmden!E1565</f>
        <v>1866</v>
      </c>
      <c r="F1566" s="40">
        <f>Gmden!N1565</f>
        <v>0</v>
      </c>
      <c r="G1566" s="8">
        <f t="shared" si="122"/>
        <v>0</v>
      </c>
      <c r="H1566" s="25">
        <f>ROUND(Anteile!$B$29/'Abs3'!$G$2107*'Abs3'!G1566,0)</f>
        <v>0</v>
      </c>
      <c r="I1566" s="40">
        <f>Gmden!O1565</f>
        <v>0</v>
      </c>
      <c r="J1566" s="8">
        <f t="shared" si="123"/>
        <v>0</v>
      </c>
      <c r="K1566" s="25">
        <f>ROUND(Anteile!$B$30/'Abs3'!$J$2107*'Abs3'!J1566,0)</f>
        <v>0</v>
      </c>
      <c r="L1566" s="8">
        <f>Gmden!M1565</f>
        <v>2082399.0846546462</v>
      </c>
      <c r="M1566" s="8">
        <f ca="1">IF(AND(E1566&gt;10000,Gmden!J1565=500,Gmden!K1565=500),MAX(0,OFFSET('Fk Abs3'!$E$7,'Abs3'!C1566,0)*0.95*E1566-L1566),0)</f>
        <v>0</v>
      </c>
      <c r="N1566" s="25">
        <f ca="1">ROUND(Anteile!$B$31/'Abs3'!$M$2107*'Abs3'!M1566,0)</f>
        <v>0</v>
      </c>
      <c r="O1566" s="27"/>
      <c r="P1566" s="25">
        <f t="shared" ca="1" si="124"/>
        <v>0</v>
      </c>
    </row>
    <row r="1567" spans="1:16" x14ac:dyDescent="0.25">
      <c r="A1567" s="9">
        <f>Gmden!A1566</f>
        <v>61265</v>
      </c>
      <c r="B1567" s="9">
        <f t="shared" si="120"/>
        <v>6</v>
      </c>
      <c r="C1567" s="9">
        <f t="shared" si="121"/>
        <v>0</v>
      </c>
      <c r="D1567" s="7" t="str">
        <f>Gmden!D1566</f>
        <v>Schladming</v>
      </c>
      <c r="E1567" s="8">
        <f>Gmden!E1566</f>
        <v>6718</v>
      </c>
      <c r="F1567" s="40">
        <f>Gmden!N1566</f>
        <v>0</v>
      </c>
      <c r="G1567" s="8">
        <f t="shared" si="122"/>
        <v>0</v>
      </c>
      <c r="H1567" s="25">
        <f>ROUND(Anteile!$B$29/'Abs3'!$G$2107*'Abs3'!G1567,0)</f>
        <v>0</v>
      </c>
      <c r="I1567" s="40">
        <f>Gmden!O1566</f>
        <v>0</v>
      </c>
      <c r="J1567" s="8">
        <f t="shared" si="123"/>
        <v>0</v>
      </c>
      <c r="K1567" s="25">
        <f>ROUND(Anteile!$B$30/'Abs3'!$J$2107*'Abs3'!J1567,0)</f>
        <v>0</v>
      </c>
      <c r="L1567" s="8">
        <f>Gmden!M1566</f>
        <v>9760549.1349231005</v>
      </c>
      <c r="M1567" s="8">
        <f ca="1">IF(AND(E1567&gt;10000,Gmden!J1566=500,Gmden!K1566=500),MAX(0,OFFSET('Fk Abs3'!$E$7,'Abs3'!C1567,0)*0.95*E1567-L1567),0)</f>
        <v>0</v>
      </c>
      <c r="N1567" s="25">
        <f ca="1">ROUND(Anteile!$B$31/'Abs3'!$M$2107*'Abs3'!M1567,0)</f>
        <v>0</v>
      </c>
      <c r="O1567" s="27"/>
      <c r="P1567" s="25">
        <f t="shared" ca="1" si="124"/>
        <v>0</v>
      </c>
    </row>
    <row r="1568" spans="1:16" x14ac:dyDescent="0.25">
      <c r="A1568" s="9">
        <f>Gmden!A1567</f>
        <v>61266</v>
      </c>
      <c r="B1568" s="9">
        <f t="shared" si="120"/>
        <v>6</v>
      </c>
      <c r="C1568" s="9">
        <f t="shared" si="121"/>
        <v>0</v>
      </c>
      <c r="D1568" s="7" t="str">
        <f>Gmden!D1567</f>
        <v>Sölk</v>
      </c>
      <c r="E1568" s="8">
        <f>Gmden!E1567</f>
        <v>1535</v>
      </c>
      <c r="F1568" s="40">
        <f>Gmden!N1567</f>
        <v>0</v>
      </c>
      <c r="G1568" s="8">
        <f t="shared" si="122"/>
        <v>0</v>
      </c>
      <c r="H1568" s="25">
        <f>ROUND(Anteile!$B$29/'Abs3'!$G$2107*'Abs3'!G1568,0)</f>
        <v>0</v>
      </c>
      <c r="I1568" s="40">
        <f>Gmden!O1567</f>
        <v>0</v>
      </c>
      <c r="J1568" s="8">
        <f t="shared" si="123"/>
        <v>0</v>
      </c>
      <c r="K1568" s="25">
        <f>ROUND(Anteile!$B$30/'Abs3'!$J$2107*'Abs3'!J1568,0)</f>
        <v>0</v>
      </c>
      <c r="L1568" s="8">
        <f>Gmden!M1567</f>
        <v>1332514.8976157103</v>
      </c>
      <c r="M1568" s="8">
        <f ca="1">IF(AND(E1568&gt;10000,Gmden!J1567=500,Gmden!K1567=500),MAX(0,OFFSET('Fk Abs3'!$E$7,'Abs3'!C1568,0)*0.95*E1568-L1568),0)</f>
        <v>0</v>
      </c>
      <c r="N1568" s="25">
        <f ca="1">ROUND(Anteile!$B$31/'Abs3'!$M$2107*'Abs3'!M1568,0)</f>
        <v>0</v>
      </c>
      <c r="O1568" s="27"/>
      <c r="P1568" s="25">
        <f t="shared" ca="1" si="124"/>
        <v>0</v>
      </c>
    </row>
    <row r="1569" spans="1:16" x14ac:dyDescent="0.25">
      <c r="A1569" s="9">
        <f>Gmden!A1568</f>
        <v>61267</v>
      </c>
      <c r="B1569" s="9">
        <f t="shared" si="120"/>
        <v>6</v>
      </c>
      <c r="C1569" s="9">
        <f t="shared" si="121"/>
        <v>0</v>
      </c>
      <c r="D1569" s="7" t="str">
        <f>Gmden!D1568</f>
        <v>Stainach-Pürgg</v>
      </c>
      <c r="E1569" s="8">
        <f>Gmden!E1568</f>
        <v>2856</v>
      </c>
      <c r="F1569" s="40">
        <f>Gmden!N1568</f>
        <v>0</v>
      </c>
      <c r="G1569" s="8">
        <f t="shared" si="122"/>
        <v>0</v>
      </c>
      <c r="H1569" s="25">
        <f>ROUND(Anteile!$B$29/'Abs3'!$G$2107*'Abs3'!G1569,0)</f>
        <v>0</v>
      </c>
      <c r="I1569" s="40">
        <f>Gmden!O1568</f>
        <v>0</v>
      </c>
      <c r="J1569" s="8">
        <f t="shared" si="123"/>
        <v>0</v>
      </c>
      <c r="K1569" s="25">
        <f>ROUND(Anteile!$B$30/'Abs3'!$J$2107*'Abs3'!J1569,0)</f>
        <v>0</v>
      </c>
      <c r="L1569" s="8">
        <f>Gmden!M1568</f>
        <v>3430156.398994891</v>
      </c>
      <c r="M1569" s="8">
        <f ca="1">IF(AND(E1569&gt;10000,Gmden!J1568=500,Gmden!K1568=500),MAX(0,OFFSET('Fk Abs3'!$E$7,'Abs3'!C1569,0)*0.95*E1569-L1569),0)</f>
        <v>0</v>
      </c>
      <c r="N1569" s="25">
        <f ca="1">ROUND(Anteile!$B$31/'Abs3'!$M$2107*'Abs3'!M1569,0)</f>
        <v>0</v>
      </c>
      <c r="O1569" s="27"/>
      <c r="P1569" s="25">
        <f t="shared" ca="1" si="124"/>
        <v>0</v>
      </c>
    </row>
    <row r="1570" spans="1:16" x14ac:dyDescent="0.25">
      <c r="A1570" s="9">
        <f>Gmden!A1569</f>
        <v>61410</v>
      </c>
      <c r="B1570" s="9">
        <f t="shared" si="120"/>
        <v>6</v>
      </c>
      <c r="C1570" s="9">
        <f t="shared" si="121"/>
        <v>0</v>
      </c>
      <c r="D1570" s="7" t="str">
        <f>Gmden!D1569</f>
        <v>Mühlen</v>
      </c>
      <c r="E1570" s="8">
        <f>Gmden!E1569</f>
        <v>889</v>
      </c>
      <c r="F1570" s="40">
        <f>Gmden!N1569</f>
        <v>0</v>
      </c>
      <c r="G1570" s="8">
        <f t="shared" si="122"/>
        <v>0</v>
      </c>
      <c r="H1570" s="25">
        <f>ROUND(Anteile!$B$29/'Abs3'!$G$2107*'Abs3'!G1570,0)</f>
        <v>0</v>
      </c>
      <c r="I1570" s="40">
        <f>Gmden!O1569</f>
        <v>0</v>
      </c>
      <c r="J1570" s="8">
        <f t="shared" si="123"/>
        <v>0</v>
      </c>
      <c r="K1570" s="25">
        <f>ROUND(Anteile!$B$30/'Abs3'!$J$2107*'Abs3'!J1570,0)</f>
        <v>0</v>
      </c>
      <c r="L1570" s="8">
        <f>Gmden!M1569</f>
        <v>772814.45427708386</v>
      </c>
      <c r="M1570" s="8">
        <f ca="1">IF(AND(E1570&gt;10000,Gmden!J1569=500,Gmden!K1569=500),MAX(0,OFFSET('Fk Abs3'!$E$7,'Abs3'!C1570,0)*0.95*E1570-L1570),0)</f>
        <v>0</v>
      </c>
      <c r="N1570" s="25">
        <f ca="1">ROUND(Anteile!$B$31/'Abs3'!$M$2107*'Abs3'!M1570,0)</f>
        <v>0</v>
      </c>
      <c r="O1570" s="27"/>
      <c r="P1570" s="25">
        <f t="shared" ca="1" si="124"/>
        <v>0</v>
      </c>
    </row>
    <row r="1571" spans="1:16" x14ac:dyDescent="0.25">
      <c r="A1571" s="9">
        <f>Gmden!A1570</f>
        <v>61413</v>
      </c>
      <c r="B1571" s="9">
        <f t="shared" si="120"/>
        <v>6</v>
      </c>
      <c r="C1571" s="9">
        <f t="shared" si="121"/>
        <v>0</v>
      </c>
      <c r="D1571" s="7" t="str">
        <f>Gmden!D1570</f>
        <v>Niederwölz</v>
      </c>
      <c r="E1571" s="8">
        <f>Gmden!E1570</f>
        <v>599</v>
      </c>
      <c r="F1571" s="40">
        <f>Gmden!N1570</f>
        <v>0</v>
      </c>
      <c r="G1571" s="8">
        <f t="shared" si="122"/>
        <v>0</v>
      </c>
      <c r="H1571" s="25">
        <f>ROUND(Anteile!$B$29/'Abs3'!$G$2107*'Abs3'!G1571,0)</f>
        <v>0</v>
      </c>
      <c r="I1571" s="40">
        <f>Gmden!O1570</f>
        <v>0</v>
      </c>
      <c r="J1571" s="8">
        <f t="shared" si="123"/>
        <v>0</v>
      </c>
      <c r="K1571" s="25">
        <f>ROUND(Anteile!$B$30/'Abs3'!$J$2107*'Abs3'!J1571,0)</f>
        <v>0</v>
      </c>
      <c r="L1571" s="8">
        <f>Gmden!M1570</f>
        <v>631013.05119452323</v>
      </c>
      <c r="M1571" s="8">
        <f ca="1">IF(AND(E1571&gt;10000,Gmden!J1570=500,Gmden!K1570=500),MAX(0,OFFSET('Fk Abs3'!$E$7,'Abs3'!C1571,0)*0.95*E1571-L1571),0)</f>
        <v>0</v>
      </c>
      <c r="N1571" s="25">
        <f ca="1">ROUND(Anteile!$B$31/'Abs3'!$M$2107*'Abs3'!M1571,0)</f>
        <v>0</v>
      </c>
      <c r="O1571" s="27"/>
      <c r="P1571" s="25">
        <f t="shared" ca="1" si="124"/>
        <v>0</v>
      </c>
    </row>
    <row r="1572" spans="1:16" x14ac:dyDescent="0.25">
      <c r="A1572" s="9">
        <f>Gmden!A1571</f>
        <v>61425</v>
      </c>
      <c r="B1572" s="9">
        <f t="shared" si="120"/>
        <v>6</v>
      </c>
      <c r="C1572" s="9">
        <f t="shared" si="121"/>
        <v>0</v>
      </c>
      <c r="D1572" s="7" t="str">
        <f>Gmden!D1571</f>
        <v>St. Peter am Kammersberg</v>
      </c>
      <c r="E1572" s="8">
        <f>Gmden!E1571</f>
        <v>2080</v>
      </c>
      <c r="F1572" s="40">
        <f>Gmden!N1571</f>
        <v>0</v>
      </c>
      <c r="G1572" s="8">
        <f t="shared" si="122"/>
        <v>0</v>
      </c>
      <c r="H1572" s="25">
        <f>ROUND(Anteile!$B$29/'Abs3'!$G$2107*'Abs3'!G1572,0)</f>
        <v>0</v>
      </c>
      <c r="I1572" s="40">
        <f>Gmden!O1571</f>
        <v>0</v>
      </c>
      <c r="J1572" s="8">
        <f t="shared" si="123"/>
        <v>0</v>
      </c>
      <c r="K1572" s="25">
        <f>ROUND(Anteile!$B$30/'Abs3'!$J$2107*'Abs3'!J1572,0)</f>
        <v>0</v>
      </c>
      <c r="L1572" s="8">
        <f>Gmden!M1571</f>
        <v>1809980.1566826089</v>
      </c>
      <c r="M1572" s="8">
        <f ca="1">IF(AND(E1572&gt;10000,Gmden!J1571=500,Gmden!K1571=500),MAX(0,OFFSET('Fk Abs3'!$E$7,'Abs3'!C1572,0)*0.95*E1572-L1572),0)</f>
        <v>0</v>
      </c>
      <c r="N1572" s="25">
        <f ca="1">ROUND(Anteile!$B$31/'Abs3'!$M$2107*'Abs3'!M1572,0)</f>
        <v>0</v>
      </c>
      <c r="O1572" s="27"/>
      <c r="P1572" s="25">
        <f t="shared" ca="1" si="124"/>
        <v>0</v>
      </c>
    </row>
    <row r="1573" spans="1:16" x14ac:dyDescent="0.25">
      <c r="A1573" s="9">
        <f>Gmden!A1572</f>
        <v>61428</v>
      </c>
      <c r="B1573" s="9">
        <f t="shared" si="120"/>
        <v>6</v>
      </c>
      <c r="C1573" s="9">
        <f t="shared" si="121"/>
        <v>0</v>
      </c>
      <c r="D1573" s="7" t="str">
        <f>Gmden!D1572</f>
        <v>Schöder</v>
      </c>
      <c r="E1573" s="8">
        <f>Gmden!E1572</f>
        <v>987</v>
      </c>
      <c r="F1573" s="40">
        <f>Gmden!N1572</f>
        <v>0</v>
      </c>
      <c r="G1573" s="8">
        <f t="shared" si="122"/>
        <v>0</v>
      </c>
      <c r="H1573" s="25">
        <f>ROUND(Anteile!$B$29/'Abs3'!$G$2107*'Abs3'!G1573,0)</f>
        <v>0</v>
      </c>
      <c r="I1573" s="40">
        <f>Gmden!O1572</f>
        <v>0</v>
      </c>
      <c r="J1573" s="8">
        <f t="shared" si="123"/>
        <v>0</v>
      </c>
      <c r="K1573" s="25">
        <f>ROUND(Anteile!$B$30/'Abs3'!$J$2107*'Abs3'!J1573,0)</f>
        <v>0</v>
      </c>
      <c r="L1573" s="8">
        <f>Gmden!M1572</f>
        <v>827079.71675555804</v>
      </c>
      <c r="M1573" s="8">
        <f ca="1">IF(AND(E1573&gt;10000,Gmden!J1572=500,Gmden!K1572=500),MAX(0,OFFSET('Fk Abs3'!$E$7,'Abs3'!C1573,0)*0.95*E1573-L1573),0)</f>
        <v>0</v>
      </c>
      <c r="N1573" s="25">
        <f ca="1">ROUND(Anteile!$B$31/'Abs3'!$M$2107*'Abs3'!M1573,0)</f>
        <v>0</v>
      </c>
      <c r="O1573" s="27"/>
      <c r="P1573" s="25">
        <f t="shared" ca="1" si="124"/>
        <v>0</v>
      </c>
    </row>
    <row r="1574" spans="1:16" x14ac:dyDescent="0.25">
      <c r="A1574" s="9">
        <f>Gmden!A1573</f>
        <v>61437</v>
      </c>
      <c r="B1574" s="9">
        <f t="shared" si="120"/>
        <v>6</v>
      </c>
      <c r="C1574" s="9">
        <f t="shared" si="121"/>
        <v>0</v>
      </c>
      <c r="D1574" s="7" t="str">
        <f>Gmden!D1573</f>
        <v>Krakau</v>
      </c>
      <c r="E1574" s="8">
        <f>Gmden!E1573</f>
        <v>1464</v>
      </c>
      <c r="F1574" s="40">
        <f>Gmden!N1573</f>
        <v>0</v>
      </c>
      <c r="G1574" s="8">
        <f t="shared" si="122"/>
        <v>0</v>
      </c>
      <c r="H1574" s="25">
        <f>ROUND(Anteile!$B$29/'Abs3'!$G$2107*'Abs3'!G1574,0)</f>
        <v>0</v>
      </c>
      <c r="I1574" s="40">
        <f>Gmden!O1573</f>
        <v>0</v>
      </c>
      <c r="J1574" s="8">
        <f t="shared" si="123"/>
        <v>0</v>
      </c>
      <c r="K1574" s="25">
        <f>ROUND(Anteile!$B$30/'Abs3'!$J$2107*'Abs3'!J1574,0)</f>
        <v>0</v>
      </c>
      <c r="L1574" s="8">
        <f>Gmden!M1573</f>
        <v>1211185.6690921169</v>
      </c>
      <c r="M1574" s="8">
        <f ca="1">IF(AND(E1574&gt;10000,Gmden!J1573=500,Gmden!K1573=500),MAX(0,OFFSET('Fk Abs3'!$E$7,'Abs3'!C1574,0)*0.95*E1574-L1574),0)</f>
        <v>0</v>
      </c>
      <c r="N1574" s="25">
        <f ca="1">ROUND(Anteile!$B$31/'Abs3'!$M$2107*'Abs3'!M1574,0)</f>
        <v>0</v>
      </c>
      <c r="O1574" s="27"/>
      <c r="P1574" s="25">
        <f t="shared" ca="1" si="124"/>
        <v>0</v>
      </c>
    </row>
    <row r="1575" spans="1:16" x14ac:dyDescent="0.25">
      <c r="A1575" s="9">
        <f>Gmden!A1574</f>
        <v>61438</v>
      </c>
      <c r="B1575" s="9">
        <f t="shared" si="120"/>
        <v>6</v>
      </c>
      <c r="C1575" s="9">
        <f t="shared" si="121"/>
        <v>0</v>
      </c>
      <c r="D1575" s="7" t="str">
        <f>Gmden!D1574</f>
        <v>Murau</v>
      </c>
      <c r="E1575" s="8">
        <f>Gmden!E1574</f>
        <v>3734</v>
      </c>
      <c r="F1575" s="40">
        <f>Gmden!N1574</f>
        <v>0</v>
      </c>
      <c r="G1575" s="8">
        <f t="shared" si="122"/>
        <v>0</v>
      </c>
      <c r="H1575" s="25">
        <f>ROUND(Anteile!$B$29/'Abs3'!$G$2107*'Abs3'!G1575,0)</f>
        <v>0</v>
      </c>
      <c r="I1575" s="40">
        <f>Gmden!O1574</f>
        <v>0</v>
      </c>
      <c r="J1575" s="8">
        <f t="shared" si="123"/>
        <v>0</v>
      </c>
      <c r="K1575" s="25">
        <f>ROUND(Anteile!$B$30/'Abs3'!$J$2107*'Abs3'!J1575,0)</f>
        <v>0</v>
      </c>
      <c r="L1575" s="8">
        <f>Gmden!M1574</f>
        <v>4508122.0252765613</v>
      </c>
      <c r="M1575" s="8">
        <f ca="1">IF(AND(E1575&gt;10000,Gmden!J1574=500,Gmden!K1574=500),MAX(0,OFFSET('Fk Abs3'!$E$7,'Abs3'!C1575,0)*0.95*E1575-L1575),0)</f>
        <v>0</v>
      </c>
      <c r="N1575" s="25">
        <f ca="1">ROUND(Anteile!$B$31/'Abs3'!$M$2107*'Abs3'!M1575,0)</f>
        <v>0</v>
      </c>
      <c r="O1575" s="27"/>
      <c r="P1575" s="25">
        <f t="shared" ca="1" si="124"/>
        <v>0</v>
      </c>
    </row>
    <row r="1576" spans="1:16" x14ac:dyDescent="0.25">
      <c r="A1576" s="9">
        <f>Gmden!A1575</f>
        <v>61439</v>
      </c>
      <c r="B1576" s="9">
        <f t="shared" si="120"/>
        <v>6</v>
      </c>
      <c r="C1576" s="9">
        <f t="shared" si="121"/>
        <v>0</v>
      </c>
      <c r="D1576" s="7" t="str">
        <f>Gmden!D1575</f>
        <v>Neumarkt in der Steiermark</v>
      </c>
      <c r="E1576" s="8">
        <f>Gmden!E1575</f>
        <v>5052</v>
      </c>
      <c r="F1576" s="40">
        <f>Gmden!N1575</f>
        <v>0</v>
      </c>
      <c r="G1576" s="8">
        <f t="shared" si="122"/>
        <v>0</v>
      </c>
      <c r="H1576" s="25">
        <f>ROUND(Anteile!$B$29/'Abs3'!$G$2107*'Abs3'!G1576,0)</f>
        <v>0</v>
      </c>
      <c r="I1576" s="40">
        <f>Gmden!O1575</f>
        <v>0</v>
      </c>
      <c r="J1576" s="8">
        <f t="shared" si="123"/>
        <v>0</v>
      </c>
      <c r="K1576" s="25">
        <f>ROUND(Anteile!$B$30/'Abs3'!$J$2107*'Abs3'!J1576,0)</f>
        <v>0</v>
      </c>
      <c r="L1576" s="8">
        <f>Gmden!M1575</f>
        <v>4788068.2679939214</v>
      </c>
      <c r="M1576" s="8">
        <f ca="1">IF(AND(E1576&gt;10000,Gmden!J1575=500,Gmden!K1575=500),MAX(0,OFFSET('Fk Abs3'!$E$7,'Abs3'!C1576,0)*0.95*E1576-L1576),0)</f>
        <v>0</v>
      </c>
      <c r="N1576" s="25">
        <f ca="1">ROUND(Anteile!$B$31/'Abs3'!$M$2107*'Abs3'!M1576,0)</f>
        <v>0</v>
      </c>
      <c r="O1576" s="27"/>
      <c r="P1576" s="25">
        <f t="shared" ca="1" si="124"/>
        <v>0</v>
      </c>
    </row>
    <row r="1577" spans="1:16" x14ac:dyDescent="0.25">
      <c r="A1577" s="9">
        <f>Gmden!A1576</f>
        <v>61440</v>
      </c>
      <c r="B1577" s="9">
        <f t="shared" si="120"/>
        <v>6</v>
      </c>
      <c r="C1577" s="9">
        <f t="shared" si="121"/>
        <v>0</v>
      </c>
      <c r="D1577" s="7" t="str">
        <f>Gmden!D1576</f>
        <v>Oberwölz</v>
      </c>
      <c r="E1577" s="8">
        <f>Gmden!E1576</f>
        <v>3012</v>
      </c>
      <c r="F1577" s="40">
        <f>Gmden!N1576</f>
        <v>0</v>
      </c>
      <c r="G1577" s="8">
        <f t="shared" si="122"/>
        <v>0</v>
      </c>
      <c r="H1577" s="25">
        <f>ROUND(Anteile!$B$29/'Abs3'!$G$2107*'Abs3'!G1577,0)</f>
        <v>0</v>
      </c>
      <c r="I1577" s="40">
        <f>Gmden!O1576</f>
        <v>0</v>
      </c>
      <c r="J1577" s="8">
        <f t="shared" si="123"/>
        <v>0</v>
      </c>
      <c r="K1577" s="25">
        <f>ROUND(Anteile!$B$30/'Abs3'!$J$2107*'Abs3'!J1577,0)</f>
        <v>0</v>
      </c>
      <c r="L1577" s="8">
        <f>Gmden!M1576</f>
        <v>2744231.1275069802</v>
      </c>
      <c r="M1577" s="8">
        <f ca="1">IF(AND(E1577&gt;10000,Gmden!J1576=500,Gmden!K1576=500),MAX(0,OFFSET('Fk Abs3'!$E$7,'Abs3'!C1577,0)*0.95*E1577-L1577),0)</f>
        <v>0</v>
      </c>
      <c r="N1577" s="25">
        <f ca="1">ROUND(Anteile!$B$31/'Abs3'!$M$2107*'Abs3'!M1577,0)</f>
        <v>0</v>
      </c>
      <c r="O1577" s="27"/>
      <c r="P1577" s="25">
        <f t="shared" ca="1" si="124"/>
        <v>0</v>
      </c>
    </row>
    <row r="1578" spans="1:16" x14ac:dyDescent="0.25">
      <c r="A1578" s="9">
        <f>Gmden!A1577</f>
        <v>61441</v>
      </c>
      <c r="B1578" s="9">
        <f t="shared" si="120"/>
        <v>6</v>
      </c>
      <c r="C1578" s="9">
        <f t="shared" si="121"/>
        <v>0</v>
      </c>
      <c r="D1578" s="7" t="str">
        <f>Gmden!D1577</f>
        <v>Ranten</v>
      </c>
      <c r="E1578" s="8">
        <f>Gmden!E1577</f>
        <v>1199</v>
      </c>
      <c r="F1578" s="40">
        <f>Gmden!N1577</f>
        <v>0</v>
      </c>
      <c r="G1578" s="8">
        <f t="shared" si="122"/>
        <v>0</v>
      </c>
      <c r="H1578" s="25">
        <f>ROUND(Anteile!$B$29/'Abs3'!$G$2107*'Abs3'!G1578,0)</f>
        <v>0</v>
      </c>
      <c r="I1578" s="40">
        <f>Gmden!O1577</f>
        <v>0</v>
      </c>
      <c r="J1578" s="8">
        <f t="shared" si="123"/>
        <v>0</v>
      </c>
      <c r="K1578" s="25">
        <f>ROUND(Anteile!$B$30/'Abs3'!$J$2107*'Abs3'!J1578,0)</f>
        <v>0</v>
      </c>
      <c r="L1578" s="8">
        <f>Gmden!M1577</f>
        <v>988001.09533420624</v>
      </c>
      <c r="M1578" s="8">
        <f ca="1">IF(AND(E1578&gt;10000,Gmden!J1577=500,Gmden!K1577=500),MAX(0,OFFSET('Fk Abs3'!$E$7,'Abs3'!C1578,0)*0.95*E1578-L1578),0)</f>
        <v>0</v>
      </c>
      <c r="N1578" s="25">
        <f ca="1">ROUND(Anteile!$B$31/'Abs3'!$M$2107*'Abs3'!M1578,0)</f>
        <v>0</v>
      </c>
      <c r="O1578" s="27"/>
      <c r="P1578" s="25">
        <f t="shared" ca="1" si="124"/>
        <v>0</v>
      </c>
    </row>
    <row r="1579" spans="1:16" x14ac:dyDescent="0.25">
      <c r="A1579" s="9">
        <f>Gmden!A1578</f>
        <v>61442</v>
      </c>
      <c r="B1579" s="9">
        <f t="shared" si="120"/>
        <v>6</v>
      </c>
      <c r="C1579" s="9">
        <f t="shared" si="121"/>
        <v>0</v>
      </c>
      <c r="D1579" s="7" t="str">
        <f>Gmden!D1578</f>
        <v>Sankt Georgen am Kreischberg</v>
      </c>
      <c r="E1579" s="8">
        <f>Gmden!E1578</f>
        <v>1804</v>
      </c>
      <c r="F1579" s="40">
        <f>Gmden!N1578</f>
        <v>0</v>
      </c>
      <c r="G1579" s="8">
        <f t="shared" si="122"/>
        <v>0</v>
      </c>
      <c r="H1579" s="25">
        <f>ROUND(Anteile!$B$29/'Abs3'!$G$2107*'Abs3'!G1579,0)</f>
        <v>0</v>
      </c>
      <c r="I1579" s="40">
        <f>Gmden!O1578</f>
        <v>0</v>
      </c>
      <c r="J1579" s="8">
        <f t="shared" si="123"/>
        <v>0</v>
      </c>
      <c r="K1579" s="25">
        <f>ROUND(Anteile!$B$30/'Abs3'!$J$2107*'Abs3'!J1579,0)</f>
        <v>0</v>
      </c>
      <c r="L1579" s="8">
        <f>Gmden!M1578</f>
        <v>1978731.2080062844</v>
      </c>
      <c r="M1579" s="8">
        <f ca="1">IF(AND(E1579&gt;10000,Gmden!J1578=500,Gmden!K1578=500),MAX(0,OFFSET('Fk Abs3'!$E$7,'Abs3'!C1579,0)*0.95*E1579-L1579),0)</f>
        <v>0</v>
      </c>
      <c r="N1579" s="25">
        <f ca="1">ROUND(Anteile!$B$31/'Abs3'!$M$2107*'Abs3'!M1579,0)</f>
        <v>0</v>
      </c>
      <c r="O1579" s="27"/>
      <c r="P1579" s="25">
        <f t="shared" ca="1" si="124"/>
        <v>0</v>
      </c>
    </row>
    <row r="1580" spans="1:16" x14ac:dyDescent="0.25">
      <c r="A1580" s="9">
        <f>Gmden!A1579</f>
        <v>61443</v>
      </c>
      <c r="B1580" s="9">
        <f t="shared" si="120"/>
        <v>6</v>
      </c>
      <c r="C1580" s="9">
        <f t="shared" si="121"/>
        <v>0</v>
      </c>
      <c r="D1580" s="7" t="str">
        <f>Gmden!D1579</f>
        <v>Sankt Lambrecht</v>
      </c>
      <c r="E1580" s="8">
        <f>Gmden!E1579</f>
        <v>1923</v>
      </c>
      <c r="F1580" s="40">
        <f>Gmden!N1579</f>
        <v>0</v>
      </c>
      <c r="G1580" s="8">
        <f t="shared" si="122"/>
        <v>0</v>
      </c>
      <c r="H1580" s="25">
        <f>ROUND(Anteile!$B$29/'Abs3'!$G$2107*'Abs3'!G1580,0)</f>
        <v>0</v>
      </c>
      <c r="I1580" s="40">
        <f>Gmden!O1579</f>
        <v>0</v>
      </c>
      <c r="J1580" s="8">
        <f t="shared" si="123"/>
        <v>0</v>
      </c>
      <c r="K1580" s="25">
        <f>ROUND(Anteile!$B$30/'Abs3'!$J$2107*'Abs3'!J1580,0)</f>
        <v>0</v>
      </c>
      <c r="L1580" s="8">
        <f>Gmden!M1579</f>
        <v>1875848.3971828853</v>
      </c>
      <c r="M1580" s="8">
        <f ca="1">IF(AND(E1580&gt;10000,Gmden!J1579=500,Gmden!K1579=500),MAX(0,OFFSET('Fk Abs3'!$E$7,'Abs3'!C1580,0)*0.95*E1580-L1580),0)</f>
        <v>0</v>
      </c>
      <c r="N1580" s="25">
        <f ca="1">ROUND(Anteile!$B$31/'Abs3'!$M$2107*'Abs3'!M1580,0)</f>
        <v>0</v>
      </c>
      <c r="O1580" s="27"/>
      <c r="P1580" s="25">
        <f t="shared" ca="1" si="124"/>
        <v>0</v>
      </c>
    </row>
    <row r="1581" spans="1:16" x14ac:dyDescent="0.25">
      <c r="A1581" s="9">
        <f>Gmden!A1580</f>
        <v>61444</v>
      </c>
      <c r="B1581" s="9">
        <f t="shared" si="120"/>
        <v>6</v>
      </c>
      <c r="C1581" s="9">
        <f t="shared" si="121"/>
        <v>0</v>
      </c>
      <c r="D1581" s="7" t="str">
        <f>Gmden!D1580</f>
        <v>Scheifling</v>
      </c>
      <c r="E1581" s="8">
        <f>Gmden!E1580</f>
        <v>2173</v>
      </c>
      <c r="F1581" s="40">
        <f>Gmden!N1580</f>
        <v>0</v>
      </c>
      <c r="G1581" s="8">
        <f t="shared" si="122"/>
        <v>0</v>
      </c>
      <c r="H1581" s="25">
        <f>ROUND(Anteile!$B$29/'Abs3'!$G$2107*'Abs3'!G1581,0)</f>
        <v>0</v>
      </c>
      <c r="I1581" s="40">
        <f>Gmden!O1580</f>
        <v>0</v>
      </c>
      <c r="J1581" s="8">
        <f t="shared" si="123"/>
        <v>0</v>
      </c>
      <c r="K1581" s="25">
        <f>ROUND(Anteile!$B$30/'Abs3'!$J$2107*'Abs3'!J1581,0)</f>
        <v>0</v>
      </c>
      <c r="L1581" s="8">
        <f>Gmden!M1580</f>
        <v>2322304.1318953112</v>
      </c>
      <c r="M1581" s="8">
        <f ca="1">IF(AND(E1581&gt;10000,Gmden!J1580=500,Gmden!K1580=500),MAX(0,OFFSET('Fk Abs3'!$E$7,'Abs3'!C1581,0)*0.95*E1581-L1581),0)</f>
        <v>0</v>
      </c>
      <c r="N1581" s="25">
        <f ca="1">ROUND(Anteile!$B$31/'Abs3'!$M$2107*'Abs3'!M1581,0)</f>
        <v>0</v>
      </c>
      <c r="O1581" s="27"/>
      <c r="P1581" s="25">
        <f t="shared" ca="1" si="124"/>
        <v>0</v>
      </c>
    </row>
    <row r="1582" spans="1:16" x14ac:dyDescent="0.25">
      <c r="A1582" s="9">
        <f>Gmden!A1581</f>
        <v>61445</v>
      </c>
      <c r="B1582" s="9">
        <f t="shared" si="120"/>
        <v>6</v>
      </c>
      <c r="C1582" s="9">
        <f t="shared" si="121"/>
        <v>0</v>
      </c>
      <c r="D1582" s="7" t="str">
        <f>Gmden!D1581</f>
        <v>Stadl-Predlitz</v>
      </c>
      <c r="E1582" s="8">
        <f>Gmden!E1581</f>
        <v>1719</v>
      </c>
      <c r="F1582" s="40">
        <f>Gmden!N1581</f>
        <v>0</v>
      </c>
      <c r="G1582" s="8">
        <f t="shared" si="122"/>
        <v>0</v>
      </c>
      <c r="H1582" s="25">
        <f>ROUND(Anteile!$B$29/'Abs3'!$G$2107*'Abs3'!G1582,0)</f>
        <v>0</v>
      </c>
      <c r="I1582" s="40">
        <f>Gmden!O1581</f>
        <v>0</v>
      </c>
      <c r="J1582" s="8">
        <f t="shared" si="123"/>
        <v>0</v>
      </c>
      <c r="K1582" s="25">
        <f>ROUND(Anteile!$B$30/'Abs3'!$J$2107*'Abs3'!J1582,0)</f>
        <v>0</v>
      </c>
      <c r="L1582" s="8">
        <f>Gmden!M1581</f>
        <v>1957062.126974524</v>
      </c>
      <c r="M1582" s="8">
        <f ca="1">IF(AND(E1582&gt;10000,Gmden!J1581=500,Gmden!K1581=500),MAX(0,OFFSET('Fk Abs3'!$E$7,'Abs3'!C1582,0)*0.95*E1582-L1582),0)</f>
        <v>0</v>
      </c>
      <c r="N1582" s="25">
        <f ca="1">ROUND(Anteile!$B$31/'Abs3'!$M$2107*'Abs3'!M1582,0)</f>
        <v>0</v>
      </c>
      <c r="O1582" s="27"/>
      <c r="P1582" s="25">
        <f t="shared" ca="1" si="124"/>
        <v>0</v>
      </c>
    </row>
    <row r="1583" spans="1:16" x14ac:dyDescent="0.25">
      <c r="A1583" s="9">
        <f>Gmden!A1582</f>
        <v>61446</v>
      </c>
      <c r="B1583" s="9">
        <f t="shared" si="120"/>
        <v>6</v>
      </c>
      <c r="C1583" s="9">
        <f t="shared" si="121"/>
        <v>0</v>
      </c>
      <c r="D1583" s="7" t="str">
        <f>Gmden!D1582</f>
        <v>Teufenbach-Katsch</v>
      </c>
      <c r="E1583" s="8">
        <f>Gmden!E1582</f>
        <v>1863</v>
      </c>
      <c r="F1583" s="40">
        <f>Gmden!N1582</f>
        <v>0</v>
      </c>
      <c r="G1583" s="8">
        <f t="shared" si="122"/>
        <v>0</v>
      </c>
      <c r="H1583" s="25">
        <f>ROUND(Anteile!$B$29/'Abs3'!$G$2107*'Abs3'!G1583,0)</f>
        <v>0</v>
      </c>
      <c r="I1583" s="40">
        <f>Gmden!O1582</f>
        <v>0</v>
      </c>
      <c r="J1583" s="8">
        <f t="shared" si="123"/>
        <v>0</v>
      </c>
      <c r="K1583" s="25">
        <f>ROUND(Anteile!$B$30/'Abs3'!$J$2107*'Abs3'!J1583,0)</f>
        <v>0</v>
      </c>
      <c r="L1583" s="8">
        <f>Gmden!M1582</f>
        <v>2286070.2714209221</v>
      </c>
      <c r="M1583" s="8">
        <f ca="1">IF(AND(E1583&gt;10000,Gmden!J1582=500,Gmden!K1582=500),MAX(0,OFFSET('Fk Abs3'!$E$7,'Abs3'!C1583,0)*0.95*E1583-L1583),0)</f>
        <v>0</v>
      </c>
      <c r="N1583" s="25">
        <f ca="1">ROUND(Anteile!$B$31/'Abs3'!$M$2107*'Abs3'!M1583,0)</f>
        <v>0</v>
      </c>
      <c r="O1583" s="27"/>
      <c r="P1583" s="25">
        <f t="shared" ca="1" si="124"/>
        <v>0</v>
      </c>
    </row>
    <row r="1584" spans="1:16" x14ac:dyDescent="0.25">
      <c r="A1584" s="9">
        <f>Gmden!A1583</f>
        <v>61611</v>
      </c>
      <c r="B1584" s="9">
        <f t="shared" si="120"/>
        <v>6</v>
      </c>
      <c r="C1584" s="9">
        <f t="shared" si="121"/>
        <v>0</v>
      </c>
      <c r="D1584" s="7" t="str">
        <f>Gmden!D1583</f>
        <v>Krottendorf-Gaisfeld</v>
      </c>
      <c r="E1584" s="8">
        <f>Gmden!E1583</f>
        <v>2431</v>
      </c>
      <c r="F1584" s="40">
        <f>Gmden!N1583</f>
        <v>0</v>
      </c>
      <c r="G1584" s="8">
        <f t="shared" si="122"/>
        <v>0</v>
      </c>
      <c r="H1584" s="25">
        <f>ROUND(Anteile!$B$29/'Abs3'!$G$2107*'Abs3'!G1584,0)</f>
        <v>0</v>
      </c>
      <c r="I1584" s="40">
        <f>Gmden!O1583</f>
        <v>0</v>
      </c>
      <c r="J1584" s="8">
        <f t="shared" si="123"/>
        <v>0</v>
      </c>
      <c r="K1584" s="25">
        <f>ROUND(Anteile!$B$30/'Abs3'!$J$2107*'Abs3'!J1584,0)</f>
        <v>0</v>
      </c>
      <c r="L1584" s="8">
        <f>Gmden!M1583</f>
        <v>2196315.5440194504</v>
      </c>
      <c r="M1584" s="8">
        <f ca="1">IF(AND(E1584&gt;10000,Gmden!J1583=500,Gmden!K1583=500),MAX(0,OFFSET('Fk Abs3'!$E$7,'Abs3'!C1584,0)*0.95*E1584-L1584),0)</f>
        <v>0</v>
      </c>
      <c r="N1584" s="25">
        <f ca="1">ROUND(Anteile!$B$31/'Abs3'!$M$2107*'Abs3'!M1584,0)</f>
        <v>0</v>
      </c>
      <c r="O1584" s="27"/>
      <c r="P1584" s="25">
        <f t="shared" ca="1" si="124"/>
        <v>0</v>
      </c>
    </row>
    <row r="1585" spans="1:16" x14ac:dyDescent="0.25">
      <c r="A1585" s="9">
        <f>Gmden!A1584</f>
        <v>61612</v>
      </c>
      <c r="B1585" s="9">
        <f t="shared" si="120"/>
        <v>6</v>
      </c>
      <c r="C1585" s="9">
        <f t="shared" si="121"/>
        <v>0</v>
      </c>
      <c r="D1585" s="7" t="str">
        <f>Gmden!D1584</f>
        <v>Ligist</v>
      </c>
      <c r="E1585" s="8">
        <f>Gmden!E1584</f>
        <v>3253</v>
      </c>
      <c r="F1585" s="40">
        <f>Gmden!N1584</f>
        <v>0</v>
      </c>
      <c r="G1585" s="8">
        <f t="shared" si="122"/>
        <v>0</v>
      </c>
      <c r="H1585" s="25">
        <f>ROUND(Anteile!$B$29/'Abs3'!$G$2107*'Abs3'!G1585,0)</f>
        <v>0</v>
      </c>
      <c r="I1585" s="40">
        <f>Gmden!O1584</f>
        <v>0</v>
      </c>
      <c r="J1585" s="8">
        <f t="shared" si="123"/>
        <v>0</v>
      </c>
      <c r="K1585" s="25">
        <f>ROUND(Anteile!$B$30/'Abs3'!$J$2107*'Abs3'!J1585,0)</f>
        <v>0</v>
      </c>
      <c r="L1585" s="8">
        <f>Gmden!M1584</f>
        <v>2827964.3328769477</v>
      </c>
      <c r="M1585" s="8">
        <f ca="1">IF(AND(E1585&gt;10000,Gmden!J1584=500,Gmden!K1584=500),MAX(0,OFFSET('Fk Abs3'!$E$7,'Abs3'!C1585,0)*0.95*E1585-L1585),0)</f>
        <v>0</v>
      </c>
      <c r="N1585" s="25">
        <f ca="1">ROUND(Anteile!$B$31/'Abs3'!$M$2107*'Abs3'!M1585,0)</f>
        <v>0</v>
      </c>
      <c r="O1585" s="27"/>
      <c r="P1585" s="25">
        <f t="shared" ca="1" si="124"/>
        <v>0</v>
      </c>
    </row>
    <row r="1586" spans="1:16" x14ac:dyDescent="0.25">
      <c r="A1586" s="9">
        <f>Gmden!A1585</f>
        <v>61615</v>
      </c>
      <c r="B1586" s="9">
        <f t="shared" si="120"/>
        <v>6</v>
      </c>
      <c r="C1586" s="9">
        <f t="shared" si="121"/>
        <v>0</v>
      </c>
      <c r="D1586" s="7" t="str">
        <f>Gmden!D1585</f>
        <v>Mooskirchen</v>
      </c>
      <c r="E1586" s="8">
        <f>Gmden!E1585</f>
        <v>2168</v>
      </c>
      <c r="F1586" s="40">
        <f>Gmden!N1585</f>
        <v>0</v>
      </c>
      <c r="G1586" s="8">
        <f t="shared" si="122"/>
        <v>0</v>
      </c>
      <c r="H1586" s="25">
        <f>ROUND(Anteile!$B$29/'Abs3'!$G$2107*'Abs3'!G1586,0)</f>
        <v>0</v>
      </c>
      <c r="I1586" s="40">
        <f>Gmden!O1585</f>
        <v>0</v>
      </c>
      <c r="J1586" s="8">
        <f t="shared" si="123"/>
        <v>0</v>
      </c>
      <c r="K1586" s="25">
        <f>ROUND(Anteile!$B$30/'Abs3'!$J$2107*'Abs3'!J1586,0)</f>
        <v>0</v>
      </c>
      <c r="L1586" s="8">
        <f>Gmden!M1585</f>
        <v>1853823.6392155066</v>
      </c>
      <c r="M1586" s="8">
        <f ca="1">IF(AND(E1586&gt;10000,Gmden!J1585=500,Gmden!K1585=500),MAX(0,OFFSET('Fk Abs3'!$E$7,'Abs3'!C1586,0)*0.95*E1586-L1586),0)</f>
        <v>0</v>
      </c>
      <c r="N1586" s="25">
        <f ca="1">ROUND(Anteile!$B$31/'Abs3'!$M$2107*'Abs3'!M1586,0)</f>
        <v>0</v>
      </c>
      <c r="O1586" s="27"/>
      <c r="P1586" s="25">
        <f t="shared" ca="1" si="124"/>
        <v>0</v>
      </c>
    </row>
    <row r="1587" spans="1:16" x14ac:dyDescent="0.25">
      <c r="A1587" s="9">
        <f>Gmden!A1586</f>
        <v>61618</v>
      </c>
      <c r="B1587" s="9">
        <f t="shared" si="120"/>
        <v>6</v>
      </c>
      <c r="C1587" s="9">
        <f t="shared" si="121"/>
        <v>0</v>
      </c>
      <c r="D1587" s="7" t="str">
        <f>Gmden!D1586</f>
        <v>Rosental an der Kainach</v>
      </c>
      <c r="E1587" s="8">
        <f>Gmden!E1586</f>
        <v>1659</v>
      </c>
      <c r="F1587" s="40">
        <f>Gmden!N1586</f>
        <v>0</v>
      </c>
      <c r="G1587" s="8">
        <f t="shared" si="122"/>
        <v>0</v>
      </c>
      <c r="H1587" s="25">
        <f>ROUND(Anteile!$B$29/'Abs3'!$G$2107*'Abs3'!G1587,0)</f>
        <v>0</v>
      </c>
      <c r="I1587" s="40">
        <f>Gmden!O1586</f>
        <v>0</v>
      </c>
      <c r="J1587" s="8">
        <f t="shared" si="123"/>
        <v>0</v>
      </c>
      <c r="K1587" s="25">
        <f>ROUND(Anteile!$B$30/'Abs3'!$J$2107*'Abs3'!J1587,0)</f>
        <v>0</v>
      </c>
      <c r="L1587" s="8">
        <f>Gmden!M1586</f>
        <v>1745345.7824228304</v>
      </c>
      <c r="M1587" s="8">
        <f ca="1">IF(AND(E1587&gt;10000,Gmden!J1586=500,Gmden!K1586=500),MAX(0,OFFSET('Fk Abs3'!$E$7,'Abs3'!C1587,0)*0.95*E1587-L1587),0)</f>
        <v>0</v>
      </c>
      <c r="N1587" s="25">
        <f ca="1">ROUND(Anteile!$B$31/'Abs3'!$M$2107*'Abs3'!M1587,0)</f>
        <v>0</v>
      </c>
      <c r="O1587" s="27"/>
      <c r="P1587" s="25">
        <f t="shared" ca="1" si="124"/>
        <v>0</v>
      </c>
    </row>
    <row r="1588" spans="1:16" x14ac:dyDescent="0.25">
      <c r="A1588" s="9">
        <f>Gmden!A1587</f>
        <v>61621</v>
      </c>
      <c r="B1588" s="9">
        <f t="shared" si="120"/>
        <v>6</v>
      </c>
      <c r="C1588" s="9">
        <f t="shared" si="121"/>
        <v>0</v>
      </c>
      <c r="D1588" s="7" t="str">
        <f>Gmden!D1587</f>
        <v>Sankt Martin am Wöllmißberg</v>
      </c>
      <c r="E1588" s="8">
        <f>Gmden!E1587</f>
        <v>814</v>
      </c>
      <c r="F1588" s="40">
        <f>Gmden!N1587</f>
        <v>0</v>
      </c>
      <c r="G1588" s="8">
        <f t="shared" si="122"/>
        <v>0</v>
      </c>
      <c r="H1588" s="25">
        <f>ROUND(Anteile!$B$29/'Abs3'!$G$2107*'Abs3'!G1588,0)</f>
        <v>0</v>
      </c>
      <c r="I1588" s="40">
        <f>Gmden!O1587</f>
        <v>0</v>
      </c>
      <c r="J1588" s="8">
        <f t="shared" si="123"/>
        <v>0</v>
      </c>
      <c r="K1588" s="25">
        <f>ROUND(Anteile!$B$30/'Abs3'!$J$2107*'Abs3'!J1588,0)</f>
        <v>0</v>
      </c>
      <c r="L1588" s="8">
        <f>Gmden!M1587</f>
        <v>672010.43405392964</v>
      </c>
      <c r="M1588" s="8">
        <f ca="1">IF(AND(E1588&gt;10000,Gmden!J1587=500,Gmden!K1587=500),MAX(0,OFFSET('Fk Abs3'!$E$7,'Abs3'!C1588,0)*0.95*E1588-L1588),0)</f>
        <v>0</v>
      </c>
      <c r="N1588" s="25">
        <f ca="1">ROUND(Anteile!$B$31/'Abs3'!$M$2107*'Abs3'!M1588,0)</f>
        <v>0</v>
      </c>
      <c r="O1588" s="27"/>
      <c r="P1588" s="25">
        <f t="shared" ca="1" si="124"/>
        <v>0</v>
      </c>
    </row>
    <row r="1589" spans="1:16" x14ac:dyDescent="0.25">
      <c r="A1589" s="9">
        <f>Gmden!A1588</f>
        <v>61624</v>
      </c>
      <c r="B1589" s="9">
        <f t="shared" si="120"/>
        <v>6</v>
      </c>
      <c r="C1589" s="9">
        <f t="shared" si="121"/>
        <v>0</v>
      </c>
      <c r="D1589" s="7" t="str">
        <f>Gmden!D1588</f>
        <v>Stallhofen</v>
      </c>
      <c r="E1589" s="8">
        <f>Gmden!E1588</f>
        <v>3132</v>
      </c>
      <c r="F1589" s="40">
        <f>Gmden!N1588</f>
        <v>0</v>
      </c>
      <c r="G1589" s="8">
        <f t="shared" si="122"/>
        <v>0</v>
      </c>
      <c r="H1589" s="25">
        <f>ROUND(Anteile!$B$29/'Abs3'!$G$2107*'Abs3'!G1589,0)</f>
        <v>0</v>
      </c>
      <c r="I1589" s="40">
        <f>Gmden!O1588</f>
        <v>0</v>
      </c>
      <c r="J1589" s="8">
        <f t="shared" si="123"/>
        <v>0</v>
      </c>
      <c r="K1589" s="25">
        <f>ROUND(Anteile!$B$30/'Abs3'!$J$2107*'Abs3'!J1589,0)</f>
        <v>0</v>
      </c>
      <c r="L1589" s="8">
        <f>Gmden!M1588</f>
        <v>2859439.9944431335</v>
      </c>
      <c r="M1589" s="8">
        <f ca="1">IF(AND(E1589&gt;10000,Gmden!J1588=500,Gmden!K1588=500),MAX(0,OFFSET('Fk Abs3'!$E$7,'Abs3'!C1589,0)*0.95*E1589-L1589),0)</f>
        <v>0</v>
      </c>
      <c r="N1589" s="25">
        <f ca="1">ROUND(Anteile!$B$31/'Abs3'!$M$2107*'Abs3'!M1589,0)</f>
        <v>0</v>
      </c>
      <c r="O1589" s="27"/>
      <c r="P1589" s="25">
        <f t="shared" ca="1" si="124"/>
        <v>0</v>
      </c>
    </row>
    <row r="1590" spans="1:16" x14ac:dyDescent="0.25">
      <c r="A1590" s="9">
        <f>Gmden!A1589</f>
        <v>61625</v>
      </c>
      <c r="B1590" s="9">
        <f t="shared" si="120"/>
        <v>6</v>
      </c>
      <c r="C1590" s="9">
        <f t="shared" si="121"/>
        <v>0</v>
      </c>
      <c r="D1590" s="7" t="str">
        <f>Gmden!D1589</f>
        <v>Voitsberg</v>
      </c>
      <c r="E1590" s="8">
        <f>Gmden!E1589</f>
        <v>9452</v>
      </c>
      <c r="F1590" s="40">
        <f>Gmden!N1589</f>
        <v>0</v>
      </c>
      <c r="G1590" s="8">
        <f t="shared" si="122"/>
        <v>0</v>
      </c>
      <c r="H1590" s="25">
        <f>ROUND(Anteile!$B$29/'Abs3'!$G$2107*'Abs3'!G1590,0)</f>
        <v>0</v>
      </c>
      <c r="I1590" s="40">
        <f>Gmden!O1589</f>
        <v>0</v>
      </c>
      <c r="J1590" s="8">
        <f t="shared" si="123"/>
        <v>0</v>
      </c>
      <c r="K1590" s="25">
        <f>ROUND(Anteile!$B$30/'Abs3'!$J$2107*'Abs3'!J1590,0)</f>
        <v>0</v>
      </c>
      <c r="L1590" s="8">
        <f>Gmden!M1589</f>
        <v>10463777.690594828</v>
      </c>
      <c r="M1590" s="8">
        <f ca="1">IF(AND(E1590&gt;10000,Gmden!J1589=500,Gmden!K1589=500),MAX(0,OFFSET('Fk Abs3'!$E$7,'Abs3'!C1590,0)*0.95*E1590-L1590),0)</f>
        <v>0</v>
      </c>
      <c r="N1590" s="25">
        <f ca="1">ROUND(Anteile!$B$31/'Abs3'!$M$2107*'Abs3'!M1590,0)</f>
        <v>0</v>
      </c>
      <c r="O1590" s="27"/>
      <c r="P1590" s="25">
        <f t="shared" ca="1" si="124"/>
        <v>0</v>
      </c>
    </row>
    <row r="1591" spans="1:16" x14ac:dyDescent="0.25">
      <c r="A1591" s="9">
        <f>Gmden!A1590</f>
        <v>61626</v>
      </c>
      <c r="B1591" s="9">
        <f t="shared" si="120"/>
        <v>6</v>
      </c>
      <c r="C1591" s="9">
        <f t="shared" si="121"/>
        <v>0</v>
      </c>
      <c r="D1591" s="7" t="str">
        <f>Gmden!D1590</f>
        <v>Bärnbach</v>
      </c>
      <c r="E1591" s="8">
        <f>Gmden!E1590</f>
        <v>5628</v>
      </c>
      <c r="F1591" s="40">
        <f>Gmden!N1590</f>
        <v>0</v>
      </c>
      <c r="G1591" s="8">
        <f t="shared" si="122"/>
        <v>0</v>
      </c>
      <c r="H1591" s="25">
        <f>ROUND(Anteile!$B$29/'Abs3'!$G$2107*'Abs3'!G1591,0)</f>
        <v>0</v>
      </c>
      <c r="I1591" s="40">
        <f>Gmden!O1590</f>
        <v>0</v>
      </c>
      <c r="J1591" s="8">
        <f t="shared" si="123"/>
        <v>0</v>
      </c>
      <c r="K1591" s="25">
        <f>ROUND(Anteile!$B$30/'Abs3'!$J$2107*'Abs3'!J1591,0)</f>
        <v>0</v>
      </c>
      <c r="L1591" s="8">
        <f>Gmden!M1590</f>
        <v>5581870.6417877674</v>
      </c>
      <c r="M1591" s="8">
        <f ca="1">IF(AND(E1591&gt;10000,Gmden!J1590=500,Gmden!K1590=500),MAX(0,OFFSET('Fk Abs3'!$E$7,'Abs3'!C1591,0)*0.95*E1591-L1591),0)</f>
        <v>0</v>
      </c>
      <c r="N1591" s="25">
        <f ca="1">ROUND(Anteile!$B$31/'Abs3'!$M$2107*'Abs3'!M1591,0)</f>
        <v>0</v>
      </c>
      <c r="O1591" s="27"/>
      <c r="P1591" s="25">
        <f t="shared" ca="1" si="124"/>
        <v>0</v>
      </c>
    </row>
    <row r="1592" spans="1:16" x14ac:dyDescent="0.25">
      <c r="A1592" s="9">
        <f>Gmden!A1591</f>
        <v>61627</v>
      </c>
      <c r="B1592" s="9">
        <f t="shared" si="120"/>
        <v>6</v>
      </c>
      <c r="C1592" s="9">
        <f t="shared" si="121"/>
        <v>0</v>
      </c>
      <c r="D1592" s="7" t="str">
        <f>Gmden!D1591</f>
        <v>Edelschrott</v>
      </c>
      <c r="E1592" s="8">
        <f>Gmden!E1591</f>
        <v>1783</v>
      </c>
      <c r="F1592" s="40">
        <f>Gmden!N1591</f>
        <v>0</v>
      </c>
      <c r="G1592" s="8">
        <f t="shared" si="122"/>
        <v>0</v>
      </c>
      <c r="H1592" s="25">
        <f>ROUND(Anteile!$B$29/'Abs3'!$G$2107*'Abs3'!G1592,0)</f>
        <v>0</v>
      </c>
      <c r="I1592" s="40">
        <f>Gmden!O1591</f>
        <v>0</v>
      </c>
      <c r="J1592" s="8">
        <f t="shared" si="123"/>
        <v>0</v>
      </c>
      <c r="K1592" s="25">
        <f>ROUND(Anteile!$B$30/'Abs3'!$J$2107*'Abs3'!J1592,0)</f>
        <v>0</v>
      </c>
      <c r="L1592" s="8">
        <f>Gmden!M1591</f>
        <v>1564888.4583944853</v>
      </c>
      <c r="M1592" s="8">
        <f ca="1">IF(AND(E1592&gt;10000,Gmden!J1591=500,Gmden!K1591=500),MAX(0,OFFSET('Fk Abs3'!$E$7,'Abs3'!C1592,0)*0.95*E1592-L1592),0)</f>
        <v>0</v>
      </c>
      <c r="N1592" s="25">
        <f ca="1">ROUND(Anteile!$B$31/'Abs3'!$M$2107*'Abs3'!M1592,0)</f>
        <v>0</v>
      </c>
      <c r="O1592" s="27"/>
      <c r="P1592" s="25">
        <f t="shared" ca="1" si="124"/>
        <v>0</v>
      </c>
    </row>
    <row r="1593" spans="1:16" x14ac:dyDescent="0.25">
      <c r="A1593" s="9">
        <f>Gmden!A1592</f>
        <v>61628</v>
      </c>
      <c r="B1593" s="9">
        <f t="shared" si="120"/>
        <v>6</v>
      </c>
      <c r="C1593" s="9">
        <f t="shared" si="121"/>
        <v>0</v>
      </c>
      <c r="D1593" s="7" t="str">
        <f>Gmden!D1592</f>
        <v>Geistthal-Södingberg</v>
      </c>
      <c r="E1593" s="8">
        <f>Gmden!E1592</f>
        <v>1615</v>
      </c>
      <c r="F1593" s="40">
        <f>Gmden!N1592</f>
        <v>0</v>
      </c>
      <c r="G1593" s="8">
        <f t="shared" si="122"/>
        <v>0</v>
      </c>
      <c r="H1593" s="25">
        <f>ROUND(Anteile!$B$29/'Abs3'!$G$2107*'Abs3'!G1593,0)</f>
        <v>0</v>
      </c>
      <c r="I1593" s="40">
        <f>Gmden!O1592</f>
        <v>0</v>
      </c>
      <c r="J1593" s="8">
        <f t="shared" si="123"/>
        <v>0</v>
      </c>
      <c r="K1593" s="25">
        <f>ROUND(Anteile!$B$30/'Abs3'!$J$2107*'Abs3'!J1593,0)</f>
        <v>0</v>
      </c>
      <c r="L1593" s="8">
        <f>Gmden!M1592</f>
        <v>1273434.990964849</v>
      </c>
      <c r="M1593" s="8">
        <f ca="1">IF(AND(E1593&gt;10000,Gmden!J1592=500,Gmden!K1592=500),MAX(0,OFFSET('Fk Abs3'!$E$7,'Abs3'!C1593,0)*0.95*E1593-L1593),0)</f>
        <v>0</v>
      </c>
      <c r="N1593" s="25">
        <f ca="1">ROUND(Anteile!$B$31/'Abs3'!$M$2107*'Abs3'!M1593,0)</f>
        <v>0</v>
      </c>
      <c r="O1593" s="27"/>
      <c r="P1593" s="25">
        <f t="shared" ca="1" si="124"/>
        <v>0</v>
      </c>
    </row>
    <row r="1594" spans="1:16" x14ac:dyDescent="0.25">
      <c r="A1594" s="9">
        <f>Gmden!A1593</f>
        <v>61629</v>
      </c>
      <c r="B1594" s="9">
        <f t="shared" si="120"/>
        <v>6</v>
      </c>
      <c r="C1594" s="9">
        <f t="shared" si="121"/>
        <v>0</v>
      </c>
      <c r="D1594" s="7" t="str">
        <f>Gmden!D1593</f>
        <v>Hirschegg-Pack</v>
      </c>
      <c r="E1594" s="8">
        <f>Gmden!E1593</f>
        <v>1056</v>
      </c>
      <c r="F1594" s="40">
        <f>Gmden!N1593</f>
        <v>0</v>
      </c>
      <c r="G1594" s="8">
        <f t="shared" si="122"/>
        <v>0</v>
      </c>
      <c r="H1594" s="25">
        <f>ROUND(Anteile!$B$29/'Abs3'!$G$2107*'Abs3'!G1594,0)</f>
        <v>0</v>
      </c>
      <c r="I1594" s="40">
        <f>Gmden!O1593</f>
        <v>0</v>
      </c>
      <c r="J1594" s="8">
        <f t="shared" si="123"/>
        <v>0</v>
      </c>
      <c r="K1594" s="25">
        <f>ROUND(Anteile!$B$30/'Abs3'!$J$2107*'Abs3'!J1594,0)</f>
        <v>0</v>
      </c>
      <c r="L1594" s="8">
        <f>Gmden!M1593</f>
        <v>912899.57864120696</v>
      </c>
      <c r="M1594" s="8">
        <f ca="1">IF(AND(E1594&gt;10000,Gmden!J1593=500,Gmden!K1593=500),MAX(0,OFFSET('Fk Abs3'!$E$7,'Abs3'!C1594,0)*0.95*E1594-L1594),0)</f>
        <v>0</v>
      </c>
      <c r="N1594" s="25">
        <f ca="1">ROUND(Anteile!$B$31/'Abs3'!$M$2107*'Abs3'!M1594,0)</f>
        <v>0</v>
      </c>
      <c r="O1594" s="27"/>
      <c r="P1594" s="25">
        <f t="shared" ca="1" si="124"/>
        <v>0</v>
      </c>
    </row>
    <row r="1595" spans="1:16" x14ac:dyDescent="0.25">
      <c r="A1595" s="9">
        <f>Gmden!A1594</f>
        <v>61630</v>
      </c>
      <c r="B1595" s="9">
        <f t="shared" si="120"/>
        <v>6</v>
      </c>
      <c r="C1595" s="9">
        <f t="shared" si="121"/>
        <v>0</v>
      </c>
      <c r="D1595" s="7" t="str">
        <f>Gmden!D1594</f>
        <v>Kainach bei Voitsberg</v>
      </c>
      <c r="E1595" s="8">
        <f>Gmden!E1594</f>
        <v>1675</v>
      </c>
      <c r="F1595" s="40">
        <f>Gmden!N1594</f>
        <v>0</v>
      </c>
      <c r="G1595" s="8">
        <f t="shared" si="122"/>
        <v>0</v>
      </c>
      <c r="H1595" s="25">
        <f>ROUND(Anteile!$B$29/'Abs3'!$G$2107*'Abs3'!G1595,0)</f>
        <v>0</v>
      </c>
      <c r="I1595" s="40">
        <f>Gmden!O1594</f>
        <v>0</v>
      </c>
      <c r="J1595" s="8">
        <f t="shared" si="123"/>
        <v>0</v>
      </c>
      <c r="K1595" s="25">
        <f>ROUND(Anteile!$B$30/'Abs3'!$J$2107*'Abs3'!J1595,0)</f>
        <v>0</v>
      </c>
      <c r="L1595" s="8">
        <f>Gmden!M1594</f>
        <v>1367035.55097953</v>
      </c>
      <c r="M1595" s="8">
        <f ca="1">IF(AND(E1595&gt;10000,Gmden!J1594=500,Gmden!K1594=500),MAX(0,OFFSET('Fk Abs3'!$E$7,'Abs3'!C1595,0)*0.95*E1595-L1595),0)</f>
        <v>0</v>
      </c>
      <c r="N1595" s="25">
        <f ca="1">ROUND(Anteile!$B$31/'Abs3'!$M$2107*'Abs3'!M1595,0)</f>
        <v>0</v>
      </c>
      <c r="O1595" s="27"/>
      <c r="P1595" s="25">
        <f t="shared" ca="1" si="124"/>
        <v>0</v>
      </c>
    </row>
    <row r="1596" spans="1:16" x14ac:dyDescent="0.25">
      <c r="A1596" s="9">
        <f>Gmden!A1595</f>
        <v>61631</v>
      </c>
      <c r="B1596" s="9">
        <f t="shared" si="120"/>
        <v>6</v>
      </c>
      <c r="C1596" s="9">
        <f t="shared" si="121"/>
        <v>1</v>
      </c>
      <c r="D1596" s="7" t="str">
        <f>Gmden!D1595</f>
        <v>Köflach</v>
      </c>
      <c r="E1596" s="8">
        <f>Gmden!E1595</f>
        <v>10032</v>
      </c>
      <c r="F1596" s="40">
        <f>Gmden!N1595</f>
        <v>0</v>
      </c>
      <c r="G1596" s="8">
        <f t="shared" si="122"/>
        <v>0</v>
      </c>
      <c r="H1596" s="25">
        <f>ROUND(Anteile!$B$29/'Abs3'!$G$2107*'Abs3'!G1596,0)</f>
        <v>0</v>
      </c>
      <c r="I1596" s="40">
        <f>Gmden!O1595</f>
        <v>0</v>
      </c>
      <c r="J1596" s="8">
        <f t="shared" si="123"/>
        <v>0</v>
      </c>
      <c r="K1596" s="25">
        <f>ROUND(Anteile!$B$30/'Abs3'!$J$2107*'Abs3'!J1596,0)</f>
        <v>0</v>
      </c>
      <c r="L1596" s="8">
        <f>Gmden!M1595</f>
        <v>11302564.056841837</v>
      </c>
      <c r="M1596" s="8">
        <f ca="1">IF(AND(E1596&gt;10000,Gmden!J1595=500,Gmden!K1595=500),MAX(0,OFFSET('Fk Abs3'!$E$7,'Abs3'!C1596,0)*0.95*E1596-L1596),0)</f>
        <v>2319151.6322175916</v>
      </c>
      <c r="N1596" s="25">
        <f ca="1">ROUND(Anteile!$B$31/'Abs3'!$M$2107*'Abs3'!M1596,0)</f>
        <v>66572</v>
      </c>
      <c r="O1596" s="27"/>
      <c r="P1596" s="25">
        <f t="shared" ca="1" si="124"/>
        <v>66572</v>
      </c>
    </row>
    <row r="1597" spans="1:16" x14ac:dyDescent="0.25">
      <c r="A1597" s="9">
        <f>Gmden!A1596</f>
        <v>61632</v>
      </c>
      <c r="B1597" s="9">
        <f t="shared" si="120"/>
        <v>6</v>
      </c>
      <c r="C1597" s="9">
        <f t="shared" si="121"/>
        <v>0</v>
      </c>
      <c r="D1597" s="7" t="str">
        <f>Gmden!D1596</f>
        <v>Maria Lankowitz</v>
      </c>
      <c r="E1597" s="8">
        <f>Gmden!E1596</f>
        <v>2923</v>
      </c>
      <c r="F1597" s="40">
        <f>Gmden!N1596</f>
        <v>0</v>
      </c>
      <c r="G1597" s="8">
        <f t="shared" si="122"/>
        <v>0</v>
      </c>
      <c r="H1597" s="25">
        <f>ROUND(Anteile!$B$29/'Abs3'!$G$2107*'Abs3'!G1597,0)</f>
        <v>0</v>
      </c>
      <c r="I1597" s="40">
        <f>Gmden!O1596</f>
        <v>0</v>
      </c>
      <c r="J1597" s="8">
        <f t="shared" si="123"/>
        <v>0</v>
      </c>
      <c r="K1597" s="25">
        <f>ROUND(Anteile!$B$30/'Abs3'!$J$2107*'Abs3'!J1597,0)</f>
        <v>0</v>
      </c>
      <c r="L1597" s="8">
        <f>Gmden!M1596</f>
        <v>2549421.5586317717</v>
      </c>
      <c r="M1597" s="8">
        <f ca="1">IF(AND(E1597&gt;10000,Gmden!J1596=500,Gmden!K1596=500),MAX(0,OFFSET('Fk Abs3'!$E$7,'Abs3'!C1597,0)*0.95*E1597-L1597),0)</f>
        <v>0</v>
      </c>
      <c r="N1597" s="25">
        <f ca="1">ROUND(Anteile!$B$31/'Abs3'!$M$2107*'Abs3'!M1597,0)</f>
        <v>0</v>
      </c>
      <c r="O1597" s="27"/>
      <c r="P1597" s="25">
        <f t="shared" ca="1" si="124"/>
        <v>0</v>
      </c>
    </row>
    <row r="1598" spans="1:16" x14ac:dyDescent="0.25">
      <c r="A1598" s="9">
        <f>Gmden!A1597</f>
        <v>61633</v>
      </c>
      <c r="B1598" s="9">
        <f t="shared" si="120"/>
        <v>6</v>
      </c>
      <c r="C1598" s="9">
        <f t="shared" si="121"/>
        <v>0</v>
      </c>
      <c r="D1598" s="7" t="str">
        <f>Gmden!D1597</f>
        <v>Söding-Sankt Johann</v>
      </c>
      <c r="E1598" s="8">
        <f>Gmden!E1597</f>
        <v>4038</v>
      </c>
      <c r="F1598" s="40">
        <f>Gmden!N1597</f>
        <v>0</v>
      </c>
      <c r="G1598" s="8">
        <f t="shared" si="122"/>
        <v>0</v>
      </c>
      <c r="H1598" s="25">
        <f>ROUND(Anteile!$B$29/'Abs3'!$G$2107*'Abs3'!G1598,0)</f>
        <v>0</v>
      </c>
      <c r="I1598" s="40">
        <f>Gmden!O1597</f>
        <v>0</v>
      </c>
      <c r="J1598" s="8">
        <f t="shared" si="123"/>
        <v>0</v>
      </c>
      <c r="K1598" s="25">
        <f>ROUND(Anteile!$B$30/'Abs3'!$J$2107*'Abs3'!J1598,0)</f>
        <v>0</v>
      </c>
      <c r="L1598" s="8">
        <f>Gmden!M1597</f>
        <v>3845389.0475487881</v>
      </c>
      <c r="M1598" s="8">
        <f ca="1">IF(AND(E1598&gt;10000,Gmden!J1597=500,Gmden!K1597=500),MAX(0,OFFSET('Fk Abs3'!$E$7,'Abs3'!C1598,0)*0.95*E1598-L1598),0)</f>
        <v>0</v>
      </c>
      <c r="N1598" s="25">
        <f ca="1">ROUND(Anteile!$B$31/'Abs3'!$M$2107*'Abs3'!M1598,0)</f>
        <v>0</v>
      </c>
      <c r="O1598" s="27"/>
      <c r="P1598" s="25">
        <f t="shared" ca="1" si="124"/>
        <v>0</v>
      </c>
    </row>
    <row r="1599" spans="1:16" x14ac:dyDescent="0.25">
      <c r="A1599" s="9">
        <f>Gmden!A1598</f>
        <v>61701</v>
      </c>
      <c r="B1599" s="9">
        <f t="shared" si="120"/>
        <v>6</v>
      </c>
      <c r="C1599" s="9">
        <f t="shared" si="121"/>
        <v>0</v>
      </c>
      <c r="D1599" s="7" t="str">
        <f>Gmden!D1598</f>
        <v>Albersdorf-Prebuch</v>
      </c>
      <c r="E1599" s="8">
        <f>Gmden!E1598</f>
        <v>2000</v>
      </c>
      <c r="F1599" s="40">
        <f>Gmden!N1598</f>
        <v>0</v>
      </c>
      <c r="G1599" s="8">
        <f t="shared" si="122"/>
        <v>0</v>
      </c>
      <c r="H1599" s="25">
        <f>ROUND(Anteile!$B$29/'Abs3'!$G$2107*'Abs3'!G1599,0)</f>
        <v>0</v>
      </c>
      <c r="I1599" s="40">
        <f>Gmden!O1598</f>
        <v>0</v>
      </c>
      <c r="J1599" s="8">
        <f t="shared" si="123"/>
        <v>0</v>
      </c>
      <c r="K1599" s="25">
        <f>ROUND(Anteile!$B$30/'Abs3'!$J$2107*'Abs3'!J1599,0)</f>
        <v>0</v>
      </c>
      <c r="L1599" s="8">
        <f>Gmden!M1598</f>
        <v>3361529.3563135294</v>
      </c>
      <c r="M1599" s="8">
        <f ca="1">IF(AND(E1599&gt;10000,Gmden!J1598=500,Gmden!K1598=500),MAX(0,OFFSET('Fk Abs3'!$E$7,'Abs3'!C1599,0)*0.95*E1599-L1599),0)</f>
        <v>0</v>
      </c>
      <c r="N1599" s="25">
        <f ca="1">ROUND(Anteile!$B$31/'Abs3'!$M$2107*'Abs3'!M1599,0)</f>
        <v>0</v>
      </c>
      <c r="O1599" s="27"/>
      <c r="P1599" s="25">
        <f t="shared" ca="1" si="124"/>
        <v>0</v>
      </c>
    </row>
    <row r="1600" spans="1:16" x14ac:dyDescent="0.25">
      <c r="A1600" s="9">
        <f>Gmden!A1599</f>
        <v>61708</v>
      </c>
      <c r="B1600" s="9">
        <f t="shared" si="120"/>
        <v>6</v>
      </c>
      <c r="C1600" s="9">
        <f t="shared" si="121"/>
        <v>0</v>
      </c>
      <c r="D1600" s="7" t="str">
        <f>Gmden!D1599</f>
        <v>Fischbach</v>
      </c>
      <c r="E1600" s="8">
        <f>Gmden!E1599</f>
        <v>1515</v>
      </c>
      <c r="F1600" s="40">
        <f>Gmden!N1599</f>
        <v>0</v>
      </c>
      <c r="G1600" s="8">
        <f t="shared" si="122"/>
        <v>0</v>
      </c>
      <c r="H1600" s="25">
        <f>ROUND(Anteile!$B$29/'Abs3'!$G$2107*'Abs3'!G1600,0)</f>
        <v>0</v>
      </c>
      <c r="I1600" s="40">
        <f>Gmden!O1599</f>
        <v>0</v>
      </c>
      <c r="J1600" s="8">
        <f t="shared" si="123"/>
        <v>0</v>
      </c>
      <c r="K1600" s="25">
        <f>ROUND(Anteile!$B$30/'Abs3'!$J$2107*'Abs3'!J1600,0)</f>
        <v>0</v>
      </c>
      <c r="L1600" s="8">
        <f>Gmden!M1599</f>
        <v>1318199.2843503258</v>
      </c>
      <c r="M1600" s="8">
        <f ca="1">IF(AND(E1600&gt;10000,Gmden!J1599=500,Gmden!K1599=500),MAX(0,OFFSET('Fk Abs3'!$E$7,'Abs3'!C1600,0)*0.95*E1600-L1600),0)</f>
        <v>0</v>
      </c>
      <c r="N1600" s="25">
        <f ca="1">ROUND(Anteile!$B$31/'Abs3'!$M$2107*'Abs3'!M1600,0)</f>
        <v>0</v>
      </c>
      <c r="O1600" s="27"/>
      <c r="P1600" s="25">
        <f t="shared" ca="1" si="124"/>
        <v>0</v>
      </c>
    </row>
    <row r="1601" spans="1:16" x14ac:dyDescent="0.25">
      <c r="A1601" s="9">
        <f>Gmden!A1600</f>
        <v>61710</v>
      </c>
      <c r="B1601" s="9">
        <f t="shared" si="120"/>
        <v>6</v>
      </c>
      <c r="C1601" s="9">
        <f t="shared" si="121"/>
        <v>0</v>
      </c>
      <c r="D1601" s="7" t="str">
        <f>Gmden!D1600</f>
        <v>Floing</v>
      </c>
      <c r="E1601" s="8">
        <f>Gmden!E1600</f>
        <v>1220</v>
      </c>
      <c r="F1601" s="40">
        <f>Gmden!N1600</f>
        <v>0</v>
      </c>
      <c r="G1601" s="8">
        <f t="shared" si="122"/>
        <v>0</v>
      </c>
      <c r="H1601" s="25">
        <f>ROUND(Anteile!$B$29/'Abs3'!$G$2107*'Abs3'!G1601,0)</f>
        <v>0</v>
      </c>
      <c r="I1601" s="40">
        <f>Gmden!O1600</f>
        <v>0</v>
      </c>
      <c r="J1601" s="8">
        <f t="shared" si="123"/>
        <v>0</v>
      </c>
      <c r="K1601" s="25">
        <f>ROUND(Anteile!$B$30/'Abs3'!$J$2107*'Abs3'!J1601,0)</f>
        <v>0</v>
      </c>
      <c r="L1601" s="8">
        <f>Gmden!M1600</f>
        <v>1012393.3600810814</v>
      </c>
      <c r="M1601" s="8">
        <f ca="1">IF(AND(E1601&gt;10000,Gmden!J1600=500,Gmden!K1600=500),MAX(0,OFFSET('Fk Abs3'!$E$7,'Abs3'!C1601,0)*0.95*E1601-L1601),0)</f>
        <v>0</v>
      </c>
      <c r="N1601" s="25">
        <f ca="1">ROUND(Anteile!$B$31/'Abs3'!$M$2107*'Abs3'!M1601,0)</f>
        <v>0</v>
      </c>
      <c r="O1601" s="27"/>
      <c r="P1601" s="25">
        <f t="shared" ca="1" si="124"/>
        <v>0</v>
      </c>
    </row>
    <row r="1602" spans="1:16" x14ac:dyDescent="0.25">
      <c r="A1602" s="9">
        <f>Gmden!A1601</f>
        <v>61711</v>
      </c>
      <c r="B1602" s="9">
        <f t="shared" si="120"/>
        <v>6</v>
      </c>
      <c r="C1602" s="9">
        <f t="shared" si="121"/>
        <v>0</v>
      </c>
      <c r="D1602" s="7" t="str">
        <f>Gmden!D1601</f>
        <v>Gasen</v>
      </c>
      <c r="E1602" s="8">
        <f>Gmden!E1601</f>
        <v>944</v>
      </c>
      <c r="F1602" s="40">
        <f>Gmden!N1601</f>
        <v>0</v>
      </c>
      <c r="G1602" s="8">
        <f t="shared" si="122"/>
        <v>0</v>
      </c>
      <c r="H1602" s="25">
        <f>ROUND(Anteile!$B$29/'Abs3'!$G$2107*'Abs3'!G1602,0)</f>
        <v>0</v>
      </c>
      <c r="I1602" s="40">
        <f>Gmden!O1601</f>
        <v>0</v>
      </c>
      <c r="J1602" s="8">
        <f t="shared" si="123"/>
        <v>0</v>
      </c>
      <c r="K1602" s="25">
        <f>ROUND(Anteile!$B$30/'Abs3'!$J$2107*'Abs3'!J1602,0)</f>
        <v>0</v>
      </c>
      <c r="L1602" s="8">
        <f>Gmden!M1601</f>
        <v>849833.31012120738</v>
      </c>
      <c r="M1602" s="8">
        <f ca="1">IF(AND(E1602&gt;10000,Gmden!J1601=500,Gmden!K1601=500),MAX(0,OFFSET('Fk Abs3'!$E$7,'Abs3'!C1602,0)*0.95*E1602-L1602),0)</f>
        <v>0</v>
      </c>
      <c r="N1602" s="25">
        <f ca="1">ROUND(Anteile!$B$31/'Abs3'!$M$2107*'Abs3'!M1602,0)</f>
        <v>0</v>
      </c>
      <c r="O1602" s="27"/>
      <c r="P1602" s="25">
        <f t="shared" ca="1" si="124"/>
        <v>0</v>
      </c>
    </row>
    <row r="1603" spans="1:16" x14ac:dyDescent="0.25">
      <c r="A1603" s="9">
        <f>Gmden!A1602</f>
        <v>61716</v>
      </c>
      <c r="B1603" s="9">
        <f t="shared" si="120"/>
        <v>6</v>
      </c>
      <c r="C1603" s="9">
        <f t="shared" si="121"/>
        <v>0</v>
      </c>
      <c r="D1603" s="7" t="str">
        <f>Gmden!D1602</f>
        <v>Markt Hartmannsdorf</v>
      </c>
      <c r="E1603" s="8">
        <f>Gmden!E1602</f>
        <v>2958</v>
      </c>
      <c r="F1603" s="40">
        <f>Gmden!N1602</f>
        <v>0</v>
      </c>
      <c r="G1603" s="8">
        <f t="shared" si="122"/>
        <v>0</v>
      </c>
      <c r="H1603" s="25">
        <f>ROUND(Anteile!$B$29/'Abs3'!$G$2107*'Abs3'!G1603,0)</f>
        <v>0</v>
      </c>
      <c r="I1603" s="40">
        <f>Gmden!O1602</f>
        <v>0</v>
      </c>
      <c r="J1603" s="8">
        <f t="shared" si="123"/>
        <v>0</v>
      </c>
      <c r="K1603" s="25">
        <f>ROUND(Anteile!$B$30/'Abs3'!$J$2107*'Abs3'!J1603,0)</f>
        <v>0</v>
      </c>
      <c r="L1603" s="8">
        <f>Gmden!M1602</f>
        <v>2608889.2701314907</v>
      </c>
      <c r="M1603" s="8">
        <f ca="1">IF(AND(E1603&gt;10000,Gmden!J1602=500,Gmden!K1602=500),MAX(0,OFFSET('Fk Abs3'!$E$7,'Abs3'!C1603,0)*0.95*E1603-L1603),0)</f>
        <v>0</v>
      </c>
      <c r="N1603" s="25">
        <f ca="1">ROUND(Anteile!$B$31/'Abs3'!$M$2107*'Abs3'!M1603,0)</f>
        <v>0</v>
      </c>
      <c r="O1603" s="27"/>
      <c r="P1603" s="25">
        <f t="shared" ca="1" si="124"/>
        <v>0</v>
      </c>
    </row>
    <row r="1604" spans="1:16" x14ac:dyDescent="0.25">
      <c r="A1604" s="9">
        <f>Gmden!A1603</f>
        <v>61719</v>
      </c>
      <c r="B1604" s="9">
        <f t="shared" si="120"/>
        <v>6</v>
      </c>
      <c r="C1604" s="9">
        <f t="shared" si="121"/>
        <v>0</v>
      </c>
      <c r="D1604" s="7" t="str">
        <f>Gmden!D1603</f>
        <v>Hofstätten an der Raab</v>
      </c>
      <c r="E1604" s="8">
        <f>Gmden!E1603</f>
        <v>2138</v>
      </c>
      <c r="F1604" s="40">
        <f>Gmden!N1603</f>
        <v>0</v>
      </c>
      <c r="G1604" s="8">
        <f t="shared" si="122"/>
        <v>0</v>
      </c>
      <c r="H1604" s="25">
        <f>ROUND(Anteile!$B$29/'Abs3'!$G$2107*'Abs3'!G1604,0)</f>
        <v>0</v>
      </c>
      <c r="I1604" s="40">
        <f>Gmden!O1603</f>
        <v>0</v>
      </c>
      <c r="J1604" s="8">
        <f t="shared" si="123"/>
        <v>0</v>
      </c>
      <c r="K1604" s="25">
        <f>ROUND(Anteile!$B$30/'Abs3'!$J$2107*'Abs3'!J1604,0)</f>
        <v>0</v>
      </c>
      <c r="L1604" s="8">
        <f>Gmden!M1603</f>
        <v>2618097.1749759475</v>
      </c>
      <c r="M1604" s="8">
        <f ca="1">IF(AND(E1604&gt;10000,Gmden!J1603=500,Gmden!K1603=500),MAX(0,OFFSET('Fk Abs3'!$E$7,'Abs3'!C1604,0)*0.95*E1604-L1604),0)</f>
        <v>0</v>
      </c>
      <c r="N1604" s="25">
        <f ca="1">ROUND(Anteile!$B$31/'Abs3'!$M$2107*'Abs3'!M1604,0)</f>
        <v>0</v>
      </c>
      <c r="O1604" s="27"/>
      <c r="P1604" s="25">
        <f t="shared" ca="1" si="124"/>
        <v>0</v>
      </c>
    </row>
    <row r="1605" spans="1:16" x14ac:dyDescent="0.25">
      <c r="A1605" s="9">
        <f>Gmden!A1604</f>
        <v>61727</v>
      </c>
      <c r="B1605" s="9">
        <f t="shared" si="120"/>
        <v>6</v>
      </c>
      <c r="C1605" s="9">
        <f t="shared" si="121"/>
        <v>0</v>
      </c>
      <c r="D1605" s="7" t="str">
        <f>Gmden!D1604</f>
        <v>Ludersdorf-Wilfersdorf</v>
      </c>
      <c r="E1605" s="8">
        <f>Gmden!E1604</f>
        <v>2208</v>
      </c>
      <c r="F1605" s="40">
        <f>Gmden!N1604</f>
        <v>0</v>
      </c>
      <c r="G1605" s="8">
        <f t="shared" si="122"/>
        <v>0</v>
      </c>
      <c r="H1605" s="25">
        <f>ROUND(Anteile!$B$29/'Abs3'!$G$2107*'Abs3'!G1605,0)</f>
        <v>0</v>
      </c>
      <c r="I1605" s="40">
        <f>Gmden!O1604</f>
        <v>0</v>
      </c>
      <c r="J1605" s="8">
        <f t="shared" si="123"/>
        <v>0</v>
      </c>
      <c r="K1605" s="25">
        <f>ROUND(Anteile!$B$30/'Abs3'!$J$2107*'Abs3'!J1605,0)</f>
        <v>0</v>
      </c>
      <c r="L1605" s="8">
        <f>Gmden!M1604</f>
        <v>2247981.411513194</v>
      </c>
      <c r="M1605" s="8">
        <f ca="1">IF(AND(E1605&gt;10000,Gmden!J1604=500,Gmden!K1604=500),MAX(0,OFFSET('Fk Abs3'!$E$7,'Abs3'!C1605,0)*0.95*E1605-L1605),0)</f>
        <v>0</v>
      </c>
      <c r="N1605" s="25">
        <f ca="1">ROUND(Anteile!$B$31/'Abs3'!$M$2107*'Abs3'!M1605,0)</f>
        <v>0</v>
      </c>
      <c r="O1605" s="27"/>
      <c r="P1605" s="25">
        <f t="shared" ca="1" si="124"/>
        <v>0</v>
      </c>
    </row>
    <row r="1606" spans="1:16" x14ac:dyDescent="0.25">
      <c r="A1606" s="9">
        <f>Gmden!A1605</f>
        <v>61728</v>
      </c>
      <c r="B1606" s="9">
        <f t="shared" si="120"/>
        <v>6</v>
      </c>
      <c r="C1606" s="9">
        <f t="shared" si="121"/>
        <v>0</v>
      </c>
      <c r="D1606" s="7" t="str">
        <f>Gmden!D1605</f>
        <v>Miesenbach bei Birkfeld</v>
      </c>
      <c r="E1606" s="8">
        <f>Gmden!E1605</f>
        <v>720</v>
      </c>
      <c r="F1606" s="40">
        <f>Gmden!N1605</f>
        <v>0</v>
      </c>
      <c r="G1606" s="8">
        <f t="shared" si="122"/>
        <v>0</v>
      </c>
      <c r="H1606" s="25">
        <f>ROUND(Anteile!$B$29/'Abs3'!$G$2107*'Abs3'!G1606,0)</f>
        <v>0</v>
      </c>
      <c r="I1606" s="40">
        <f>Gmden!O1605</f>
        <v>0</v>
      </c>
      <c r="J1606" s="8">
        <f t="shared" si="123"/>
        <v>0</v>
      </c>
      <c r="K1606" s="25">
        <f>ROUND(Anteile!$B$30/'Abs3'!$J$2107*'Abs3'!J1606,0)</f>
        <v>0</v>
      </c>
      <c r="L1606" s="8">
        <f>Gmden!M1605</f>
        <v>621170.03201425797</v>
      </c>
      <c r="M1606" s="8">
        <f ca="1">IF(AND(E1606&gt;10000,Gmden!J1605=500,Gmden!K1605=500),MAX(0,OFFSET('Fk Abs3'!$E$7,'Abs3'!C1606,0)*0.95*E1606-L1606),0)</f>
        <v>0</v>
      </c>
      <c r="N1606" s="25">
        <f ca="1">ROUND(Anteile!$B$31/'Abs3'!$M$2107*'Abs3'!M1606,0)</f>
        <v>0</v>
      </c>
      <c r="O1606" s="27"/>
      <c r="P1606" s="25">
        <f t="shared" ca="1" si="124"/>
        <v>0</v>
      </c>
    </row>
    <row r="1607" spans="1:16" x14ac:dyDescent="0.25">
      <c r="A1607" s="9">
        <f>Gmden!A1606</f>
        <v>61729</v>
      </c>
      <c r="B1607" s="9">
        <f t="shared" si="120"/>
        <v>6</v>
      </c>
      <c r="C1607" s="9">
        <f t="shared" si="121"/>
        <v>0</v>
      </c>
      <c r="D1607" s="7" t="str">
        <f>Gmden!D1606</f>
        <v>Mitterdorf an der Raab</v>
      </c>
      <c r="E1607" s="8">
        <f>Gmden!E1606</f>
        <v>2079</v>
      </c>
      <c r="F1607" s="40">
        <f>Gmden!N1606</f>
        <v>0</v>
      </c>
      <c r="G1607" s="8">
        <f t="shared" si="122"/>
        <v>0</v>
      </c>
      <c r="H1607" s="25">
        <f>ROUND(Anteile!$B$29/'Abs3'!$G$2107*'Abs3'!G1607,0)</f>
        <v>0</v>
      </c>
      <c r="I1607" s="40">
        <f>Gmden!O1606</f>
        <v>0</v>
      </c>
      <c r="J1607" s="8">
        <f t="shared" si="123"/>
        <v>0</v>
      </c>
      <c r="K1607" s="25">
        <f>ROUND(Anteile!$B$30/'Abs3'!$J$2107*'Abs3'!J1607,0)</f>
        <v>0</v>
      </c>
      <c r="L1607" s="8">
        <f>Gmden!M1606</f>
        <v>1688368.1168851522</v>
      </c>
      <c r="M1607" s="8">
        <f ca="1">IF(AND(E1607&gt;10000,Gmden!J1606=500,Gmden!K1606=500),MAX(0,OFFSET('Fk Abs3'!$E$7,'Abs3'!C1607,0)*0.95*E1607-L1607),0)</f>
        <v>0</v>
      </c>
      <c r="N1607" s="25">
        <f ca="1">ROUND(Anteile!$B$31/'Abs3'!$M$2107*'Abs3'!M1607,0)</f>
        <v>0</v>
      </c>
      <c r="O1607" s="27"/>
      <c r="P1607" s="25">
        <f t="shared" ca="1" si="124"/>
        <v>0</v>
      </c>
    </row>
    <row r="1608" spans="1:16" x14ac:dyDescent="0.25">
      <c r="A1608" s="9">
        <f>Gmden!A1607</f>
        <v>61730</v>
      </c>
      <c r="B1608" s="9">
        <f t="shared" ref="B1608:B1671" si="125">INT(A1608/10000)</f>
        <v>6</v>
      </c>
      <c r="C1608" s="9">
        <f t="shared" ref="C1608:C1671" si="126">IF(E1608&lt;=10000,0,IF(E1608&lt;=20000,1,IF(E1608&lt;=50000,2,3)))</f>
        <v>0</v>
      </c>
      <c r="D1608" s="7" t="str">
        <f>Gmden!D1607</f>
        <v>Mortantsch</v>
      </c>
      <c r="E1608" s="8">
        <f>Gmden!E1607</f>
        <v>2069</v>
      </c>
      <c r="F1608" s="40">
        <f>Gmden!N1607</f>
        <v>0</v>
      </c>
      <c r="G1608" s="8">
        <f t="shared" ref="G1608:G1671" si="127">IF(AND(E1608&gt;$G$5,F1608=1),E1608,0)</f>
        <v>0</v>
      </c>
      <c r="H1608" s="25">
        <f>ROUND(Anteile!$B$29/'Abs3'!$G$2107*'Abs3'!G1608,0)</f>
        <v>0</v>
      </c>
      <c r="I1608" s="40">
        <f>Gmden!O1607</f>
        <v>0</v>
      </c>
      <c r="J1608" s="8">
        <f t="shared" ref="J1608:J1671" si="128">IF(I1608=1,E1608,0)</f>
        <v>0</v>
      </c>
      <c r="K1608" s="25">
        <f>ROUND(Anteile!$B$30/'Abs3'!$J$2107*'Abs3'!J1608,0)</f>
        <v>0</v>
      </c>
      <c r="L1608" s="8">
        <f>Gmden!M1607</f>
        <v>1638893.7718364713</v>
      </c>
      <c r="M1608" s="8">
        <f ca="1">IF(AND(E1608&gt;10000,Gmden!J1607=500,Gmden!K1607=500),MAX(0,OFFSET('Fk Abs3'!$E$7,'Abs3'!C1608,0)*0.95*E1608-L1608),0)</f>
        <v>0</v>
      </c>
      <c r="N1608" s="25">
        <f ca="1">ROUND(Anteile!$B$31/'Abs3'!$M$2107*'Abs3'!M1608,0)</f>
        <v>0</v>
      </c>
      <c r="O1608" s="27"/>
      <c r="P1608" s="25">
        <f t="shared" ref="P1608:P1671" ca="1" si="129">H1608+K1608+N1608+O1608</f>
        <v>0</v>
      </c>
    </row>
    <row r="1609" spans="1:16" x14ac:dyDescent="0.25">
      <c r="A1609" s="9">
        <f>Gmden!A1608</f>
        <v>61731</v>
      </c>
      <c r="B1609" s="9">
        <f t="shared" si="125"/>
        <v>6</v>
      </c>
      <c r="C1609" s="9">
        <f t="shared" si="126"/>
        <v>0</v>
      </c>
      <c r="D1609" s="7" t="str">
        <f>Gmden!D1608</f>
        <v>Naas</v>
      </c>
      <c r="E1609" s="8">
        <f>Gmden!E1608</f>
        <v>1409</v>
      </c>
      <c r="F1609" s="40">
        <f>Gmden!N1608</f>
        <v>0</v>
      </c>
      <c r="G1609" s="8">
        <f t="shared" si="127"/>
        <v>0</v>
      </c>
      <c r="H1609" s="25">
        <f>ROUND(Anteile!$B$29/'Abs3'!$G$2107*'Abs3'!G1609,0)</f>
        <v>0</v>
      </c>
      <c r="I1609" s="40">
        <f>Gmden!O1608</f>
        <v>0</v>
      </c>
      <c r="J1609" s="8">
        <f t="shared" si="128"/>
        <v>0</v>
      </c>
      <c r="K1609" s="25">
        <f>ROUND(Anteile!$B$30/'Abs3'!$J$2107*'Abs3'!J1609,0)</f>
        <v>0</v>
      </c>
      <c r="L1609" s="8">
        <f>Gmden!M1608</f>
        <v>1504647.2722787391</v>
      </c>
      <c r="M1609" s="8">
        <f ca="1">IF(AND(E1609&gt;10000,Gmden!J1608=500,Gmden!K1608=500),MAX(0,OFFSET('Fk Abs3'!$E$7,'Abs3'!C1609,0)*0.95*E1609-L1609),0)</f>
        <v>0</v>
      </c>
      <c r="N1609" s="25">
        <f ca="1">ROUND(Anteile!$B$31/'Abs3'!$M$2107*'Abs3'!M1609,0)</f>
        <v>0</v>
      </c>
      <c r="O1609" s="27"/>
      <c r="P1609" s="25">
        <f t="shared" ca="1" si="129"/>
        <v>0</v>
      </c>
    </row>
    <row r="1610" spans="1:16" x14ac:dyDescent="0.25">
      <c r="A1610" s="9">
        <f>Gmden!A1609</f>
        <v>61740</v>
      </c>
      <c r="B1610" s="9">
        <f t="shared" si="125"/>
        <v>6</v>
      </c>
      <c r="C1610" s="9">
        <f t="shared" si="126"/>
        <v>0</v>
      </c>
      <c r="D1610" s="7" t="str">
        <f>Gmden!D1609</f>
        <v>Puch bei Weiz</v>
      </c>
      <c r="E1610" s="8">
        <f>Gmden!E1609</f>
        <v>2079</v>
      </c>
      <c r="F1610" s="40">
        <f>Gmden!N1609</f>
        <v>0</v>
      </c>
      <c r="G1610" s="8">
        <f t="shared" si="127"/>
        <v>0</v>
      </c>
      <c r="H1610" s="25">
        <f>ROUND(Anteile!$B$29/'Abs3'!$G$2107*'Abs3'!G1610,0)</f>
        <v>0</v>
      </c>
      <c r="I1610" s="40">
        <f>Gmden!O1609</f>
        <v>0</v>
      </c>
      <c r="J1610" s="8">
        <f t="shared" si="128"/>
        <v>0</v>
      </c>
      <c r="K1610" s="25">
        <f>ROUND(Anteile!$B$30/'Abs3'!$J$2107*'Abs3'!J1610,0)</f>
        <v>0</v>
      </c>
      <c r="L1610" s="8">
        <f>Gmden!M1609</f>
        <v>1799478.6345948381</v>
      </c>
      <c r="M1610" s="8">
        <f ca="1">IF(AND(E1610&gt;10000,Gmden!J1609=500,Gmden!K1609=500),MAX(0,OFFSET('Fk Abs3'!$E$7,'Abs3'!C1610,0)*0.95*E1610-L1610),0)</f>
        <v>0</v>
      </c>
      <c r="N1610" s="25">
        <f ca="1">ROUND(Anteile!$B$31/'Abs3'!$M$2107*'Abs3'!M1610,0)</f>
        <v>0</v>
      </c>
      <c r="O1610" s="27"/>
      <c r="P1610" s="25">
        <f t="shared" ca="1" si="129"/>
        <v>0</v>
      </c>
    </row>
    <row r="1611" spans="1:16" x14ac:dyDescent="0.25">
      <c r="A1611" s="9">
        <f>Gmden!A1610</f>
        <v>61741</v>
      </c>
      <c r="B1611" s="9">
        <f t="shared" si="125"/>
        <v>6</v>
      </c>
      <c r="C1611" s="9">
        <f t="shared" si="126"/>
        <v>0</v>
      </c>
      <c r="D1611" s="7" t="str">
        <f>Gmden!D1610</f>
        <v>Ratten</v>
      </c>
      <c r="E1611" s="8">
        <f>Gmden!E1610</f>
        <v>1186</v>
      </c>
      <c r="F1611" s="40">
        <f>Gmden!N1610</f>
        <v>0</v>
      </c>
      <c r="G1611" s="8">
        <f t="shared" si="127"/>
        <v>0</v>
      </c>
      <c r="H1611" s="25">
        <f>ROUND(Anteile!$B$29/'Abs3'!$G$2107*'Abs3'!G1611,0)</f>
        <v>0</v>
      </c>
      <c r="I1611" s="40">
        <f>Gmden!O1610</f>
        <v>0</v>
      </c>
      <c r="J1611" s="8">
        <f t="shared" si="128"/>
        <v>0</v>
      </c>
      <c r="K1611" s="25">
        <f>ROUND(Anteile!$B$30/'Abs3'!$J$2107*'Abs3'!J1611,0)</f>
        <v>0</v>
      </c>
      <c r="L1611" s="8">
        <f>Gmden!M1610</f>
        <v>1286920.8832564363</v>
      </c>
      <c r="M1611" s="8">
        <f ca="1">IF(AND(E1611&gt;10000,Gmden!J1610=500,Gmden!K1610=500),MAX(0,OFFSET('Fk Abs3'!$E$7,'Abs3'!C1611,0)*0.95*E1611-L1611),0)</f>
        <v>0</v>
      </c>
      <c r="N1611" s="25">
        <f ca="1">ROUND(Anteile!$B$31/'Abs3'!$M$2107*'Abs3'!M1611,0)</f>
        <v>0</v>
      </c>
      <c r="O1611" s="27"/>
      <c r="P1611" s="25">
        <f t="shared" ca="1" si="129"/>
        <v>0</v>
      </c>
    </row>
    <row r="1612" spans="1:16" x14ac:dyDescent="0.25">
      <c r="A1612" s="9">
        <f>Gmden!A1611</f>
        <v>61743</v>
      </c>
      <c r="B1612" s="9">
        <f t="shared" si="125"/>
        <v>6</v>
      </c>
      <c r="C1612" s="9">
        <f t="shared" si="126"/>
        <v>0</v>
      </c>
      <c r="D1612" s="7" t="str">
        <f>Gmden!D1611</f>
        <v>Rettenegg</v>
      </c>
      <c r="E1612" s="8">
        <f>Gmden!E1611</f>
        <v>765</v>
      </c>
      <c r="F1612" s="40">
        <f>Gmden!N1611</f>
        <v>0</v>
      </c>
      <c r="G1612" s="8">
        <f t="shared" si="127"/>
        <v>0</v>
      </c>
      <c r="H1612" s="25">
        <f>ROUND(Anteile!$B$29/'Abs3'!$G$2107*'Abs3'!G1612,0)</f>
        <v>0</v>
      </c>
      <c r="I1612" s="40">
        <f>Gmden!O1611</f>
        <v>0</v>
      </c>
      <c r="J1612" s="8">
        <f t="shared" si="128"/>
        <v>0</v>
      </c>
      <c r="K1612" s="25">
        <f>ROUND(Anteile!$B$30/'Abs3'!$J$2107*'Abs3'!J1612,0)</f>
        <v>0</v>
      </c>
      <c r="L1612" s="8">
        <f>Gmden!M1611</f>
        <v>660007.84095621679</v>
      </c>
      <c r="M1612" s="8">
        <f ca="1">IF(AND(E1612&gt;10000,Gmden!J1611=500,Gmden!K1611=500),MAX(0,OFFSET('Fk Abs3'!$E$7,'Abs3'!C1612,0)*0.95*E1612-L1612),0)</f>
        <v>0</v>
      </c>
      <c r="N1612" s="25">
        <f ca="1">ROUND(Anteile!$B$31/'Abs3'!$M$2107*'Abs3'!M1612,0)</f>
        <v>0</v>
      </c>
      <c r="O1612" s="27"/>
      <c r="P1612" s="25">
        <f t="shared" ca="1" si="129"/>
        <v>0</v>
      </c>
    </row>
    <row r="1613" spans="1:16" x14ac:dyDescent="0.25">
      <c r="A1613" s="9">
        <f>Gmden!A1612</f>
        <v>61744</v>
      </c>
      <c r="B1613" s="9">
        <f t="shared" si="125"/>
        <v>6</v>
      </c>
      <c r="C1613" s="9">
        <f t="shared" si="126"/>
        <v>0</v>
      </c>
      <c r="D1613" s="7" t="str">
        <f>Gmden!D1612</f>
        <v>St. Kathrein am Hauenstein</v>
      </c>
      <c r="E1613" s="8">
        <f>Gmden!E1612</f>
        <v>683</v>
      </c>
      <c r="F1613" s="40">
        <f>Gmden!N1612</f>
        <v>0</v>
      </c>
      <c r="G1613" s="8">
        <f t="shared" si="127"/>
        <v>0</v>
      </c>
      <c r="H1613" s="25">
        <f>ROUND(Anteile!$B$29/'Abs3'!$G$2107*'Abs3'!G1613,0)</f>
        <v>0</v>
      </c>
      <c r="I1613" s="40">
        <f>Gmden!O1612</f>
        <v>0</v>
      </c>
      <c r="J1613" s="8">
        <f t="shared" si="128"/>
        <v>0</v>
      </c>
      <c r="K1613" s="25">
        <f>ROUND(Anteile!$B$30/'Abs3'!$J$2107*'Abs3'!J1613,0)</f>
        <v>0</v>
      </c>
      <c r="L1613" s="8">
        <f>Gmden!M1612</f>
        <v>563345.57540233259</v>
      </c>
      <c r="M1613" s="8">
        <f ca="1">IF(AND(E1613&gt;10000,Gmden!J1612=500,Gmden!K1612=500),MAX(0,OFFSET('Fk Abs3'!$E$7,'Abs3'!C1613,0)*0.95*E1613-L1613),0)</f>
        <v>0</v>
      </c>
      <c r="N1613" s="25">
        <f ca="1">ROUND(Anteile!$B$31/'Abs3'!$M$2107*'Abs3'!M1613,0)</f>
        <v>0</v>
      </c>
      <c r="O1613" s="27"/>
      <c r="P1613" s="25">
        <f t="shared" ca="1" si="129"/>
        <v>0</v>
      </c>
    </row>
    <row r="1614" spans="1:16" x14ac:dyDescent="0.25">
      <c r="A1614" s="9">
        <f>Gmden!A1613</f>
        <v>61745</v>
      </c>
      <c r="B1614" s="9">
        <f t="shared" si="125"/>
        <v>6</v>
      </c>
      <c r="C1614" s="9">
        <f t="shared" si="126"/>
        <v>0</v>
      </c>
      <c r="D1614" s="7" t="str">
        <f>Gmden!D1613</f>
        <v>Sankt Kathrein am Offenegg</v>
      </c>
      <c r="E1614" s="8">
        <f>Gmden!E1613</f>
        <v>1123</v>
      </c>
      <c r="F1614" s="40">
        <f>Gmden!N1613</f>
        <v>0</v>
      </c>
      <c r="G1614" s="8">
        <f t="shared" si="127"/>
        <v>0</v>
      </c>
      <c r="H1614" s="25">
        <f>ROUND(Anteile!$B$29/'Abs3'!$G$2107*'Abs3'!G1614,0)</f>
        <v>0</v>
      </c>
      <c r="I1614" s="40">
        <f>Gmden!O1613</f>
        <v>0</v>
      </c>
      <c r="J1614" s="8">
        <f t="shared" si="128"/>
        <v>0</v>
      </c>
      <c r="K1614" s="25">
        <f>ROUND(Anteile!$B$30/'Abs3'!$J$2107*'Abs3'!J1614,0)</f>
        <v>0</v>
      </c>
      <c r="L1614" s="8">
        <f>Gmden!M1613</f>
        <v>1009903.169821622</v>
      </c>
      <c r="M1614" s="8">
        <f ca="1">IF(AND(E1614&gt;10000,Gmden!J1613=500,Gmden!K1613=500),MAX(0,OFFSET('Fk Abs3'!$E$7,'Abs3'!C1614,0)*0.95*E1614-L1614),0)</f>
        <v>0</v>
      </c>
      <c r="N1614" s="25">
        <f ca="1">ROUND(Anteile!$B$31/'Abs3'!$M$2107*'Abs3'!M1614,0)</f>
        <v>0</v>
      </c>
      <c r="O1614" s="27"/>
      <c r="P1614" s="25">
        <f t="shared" ca="1" si="129"/>
        <v>0</v>
      </c>
    </row>
    <row r="1615" spans="1:16" x14ac:dyDescent="0.25">
      <c r="A1615" s="9">
        <f>Gmden!A1614</f>
        <v>61746</v>
      </c>
      <c r="B1615" s="9">
        <f t="shared" si="125"/>
        <v>6</v>
      </c>
      <c r="C1615" s="9">
        <f t="shared" si="126"/>
        <v>0</v>
      </c>
      <c r="D1615" s="7" t="str">
        <f>Gmden!D1614</f>
        <v>St. Margarethen an der Raab</v>
      </c>
      <c r="E1615" s="8">
        <f>Gmden!E1614</f>
        <v>3985</v>
      </c>
      <c r="F1615" s="40">
        <f>Gmden!N1614</f>
        <v>0</v>
      </c>
      <c r="G1615" s="8">
        <f t="shared" si="127"/>
        <v>0</v>
      </c>
      <c r="H1615" s="25">
        <f>ROUND(Anteile!$B$29/'Abs3'!$G$2107*'Abs3'!G1615,0)</f>
        <v>0</v>
      </c>
      <c r="I1615" s="40">
        <f>Gmden!O1614</f>
        <v>0</v>
      </c>
      <c r="J1615" s="8">
        <f t="shared" si="128"/>
        <v>0</v>
      </c>
      <c r="K1615" s="25">
        <f>ROUND(Anteile!$B$30/'Abs3'!$J$2107*'Abs3'!J1615,0)</f>
        <v>0</v>
      </c>
      <c r="L1615" s="8">
        <f>Gmden!M1614</f>
        <v>3870797.7605392281</v>
      </c>
      <c r="M1615" s="8">
        <f ca="1">IF(AND(E1615&gt;10000,Gmden!J1614=500,Gmden!K1614=500),MAX(0,OFFSET('Fk Abs3'!$E$7,'Abs3'!C1615,0)*0.95*E1615-L1615),0)</f>
        <v>0</v>
      </c>
      <c r="N1615" s="25">
        <f ca="1">ROUND(Anteile!$B$31/'Abs3'!$M$2107*'Abs3'!M1615,0)</f>
        <v>0</v>
      </c>
      <c r="O1615" s="27"/>
      <c r="P1615" s="25">
        <f t="shared" ca="1" si="129"/>
        <v>0</v>
      </c>
    </row>
    <row r="1616" spans="1:16" x14ac:dyDescent="0.25">
      <c r="A1616" s="9">
        <f>Gmden!A1615</f>
        <v>61748</v>
      </c>
      <c r="B1616" s="9">
        <f t="shared" si="125"/>
        <v>6</v>
      </c>
      <c r="C1616" s="9">
        <f t="shared" si="126"/>
        <v>0</v>
      </c>
      <c r="D1616" s="7" t="str">
        <f>Gmden!D1615</f>
        <v>Sinabelkirchen</v>
      </c>
      <c r="E1616" s="8">
        <f>Gmden!E1615</f>
        <v>4141</v>
      </c>
      <c r="F1616" s="40">
        <f>Gmden!N1615</f>
        <v>0</v>
      </c>
      <c r="G1616" s="8">
        <f t="shared" si="127"/>
        <v>0</v>
      </c>
      <c r="H1616" s="25">
        <f>ROUND(Anteile!$B$29/'Abs3'!$G$2107*'Abs3'!G1616,0)</f>
        <v>0</v>
      </c>
      <c r="I1616" s="40">
        <f>Gmden!O1615</f>
        <v>0</v>
      </c>
      <c r="J1616" s="8">
        <f t="shared" si="128"/>
        <v>0</v>
      </c>
      <c r="K1616" s="25">
        <f>ROUND(Anteile!$B$30/'Abs3'!$J$2107*'Abs3'!J1616,0)</f>
        <v>0</v>
      </c>
      <c r="L1616" s="8">
        <f>Gmden!M1615</f>
        <v>4337421.7823719773</v>
      </c>
      <c r="M1616" s="8">
        <f ca="1">IF(AND(E1616&gt;10000,Gmden!J1615=500,Gmden!K1615=500),MAX(0,OFFSET('Fk Abs3'!$E$7,'Abs3'!C1616,0)*0.95*E1616-L1616),0)</f>
        <v>0</v>
      </c>
      <c r="N1616" s="25">
        <f ca="1">ROUND(Anteile!$B$31/'Abs3'!$M$2107*'Abs3'!M1616,0)</f>
        <v>0</v>
      </c>
      <c r="O1616" s="27"/>
      <c r="P1616" s="25">
        <f t="shared" ca="1" si="129"/>
        <v>0</v>
      </c>
    </row>
    <row r="1617" spans="1:16" x14ac:dyDescent="0.25">
      <c r="A1617" s="9">
        <f>Gmden!A1616</f>
        <v>61750</v>
      </c>
      <c r="B1617" s="9">
        <f t="shared" si="125"/>
        <v>6</v>
      </c>
      <c r="C1617" s="9">
        <f t="shared" si="126"/>
        <v>0</v>
      </c>
      <c r="D1617" s="7" t="str">
        <f>Gmden!D1616</f>
        <v>Strallegg</v>
      </c>
      <c r="E1617" s="8">
        <f>Gmden!E1616</f>
        <v>1928</v>
      </c>
      <c r="F1617" s="40">
        <f>Gmden!N1616</f>
        <v>0</v>
      </c>
      <c r="G1617" s="8">
        <f t="shared" si="127"/>
        <v>0</v>
      </c>
      <c r="H1617" s="25">
        <f>ROUND(Anteile!$B$29/'Abs3'!$G$2107*'Abs3'!G1617,0)</f>
        <v>0</v>
      </c>
      <c r="I1617" s="40">
        <f>Gmden!O1616</f>
        <v>0</v>
      </c>
      <c r="J1617" s="8">
        <f t="shared" si="128"/>
        <v>0</v>
      </c>
      <c r="K1617" s="25">
        <f>ROUND(Anteile!$B$30/'Abs3'!$J$2107*'Abs3'!J1617,0)</f>
        <v>0</v>
      </c>
      <c r="L1617" s="8">
        <f>Gmden!M1616</f>
        <v>1607279.4558666048</v>
      </c>
      <c r="M1617" s="8">
        <f ca="1">IF(AND(E1617&gt;10000,Gmden!J1616=500,Gmden!K1616=500),MAX(0,OFFSET('Fk Abs3'!$E$7,'Abs3'!C1617,0)*0.95*E1617-L1617),0)</f>
        <v>0</v>
      </c>
      <c r="N1617" s="25">
        <f ca="1">ROUND(Anteile!$B$31/'Abs3'!$M$2107*'Abs3'!M1617,0)</f>
        <v>0</v>
      </c>
      <c r="O1617" s="27"/>
      <c r="P1617" s="25">
        <f t="shared" ca="1" si="129"/>
        <v>0</v>
      </c>
    </row>
    <row r="1618" spans="1:16" x14ac:dyDescent="0.25">
      <c r="A1618" s="9">
        <f>Gmden!A1617</f>
        <v>61751</v>
      </c>
      <c r="B1618" s="9">
        <f t="shared" si="125"/>
        <v>6</v>
      </c>
      <c r="C1618" s="9">
        <f t="shared" si="126"/>
        <v>0</v>
      </c>
      <c r="D1618" s="7" t="str">
        <f>Gmden!D1617</f>
        <v>Thannhausen</v>
      </c>
      <c r="E1618" s="8">
        <f>Gmden!E1617</f>
        <v>2375</v>
      </c>
      <c r="F1618" s="40">
        <f>Gmden!N1617</f>
        <v>0</v>
      </c>
      <c r="G1618" s="8">
        <f t="shared" si="127"/>
        <v>0</v>
      </c>
      <c r="H1618" s="25">
        <f>ROUND(Anteile!$B$29/'Abs3'!$G$2107*'Abs3'!G1618,0)</f>
        <v>0</v>
      </c>
      <c r="I1618" s="40">
        <f>Gmden!O1617</f>
        <v>0</v>
      </c>
      <c r="J1618" s="8">
        <f t="shared" si="128"/>
        <v>0</v>
      </c>
      <c r="K1618" s="25">
        <f>ROUND(Anteile!$B$30/'Abs3'!$J$2107*'Abs3'!J1618,0)</f>
        <v>0</v>
      </c>
      <c r="L1618" s="8">
        <f>Gmden!M1617</f>
        <v>2063806.7625048857</v>
      </c>
      <c r="M1618" s="8">
        <f ca="1">IF(AND(E1618&gt;10000,Gmden!J1617=500,Gmden!K1617=500),MAX(0,OFFSET('Fk Abs3'!$E$7,'Abs3'!C1618,0)*0.95*E1618-L1618),0)</f>
        <v>0</v>
      </c>
      <c r="N1618" s="25">
        <f ca="1">ROUND(Anteile!$B$31/'Abs3'!$M$2107*'Abs3'!M1618,0)</f>
        <v>0</v>
      </c>
      <c r="O1618" s="27"/>
      <c r="P1618" s="25">
        <f t="shared" ca="1" si="129"/>
        <v>0</v>
      </c>
    </row>
    <row r="1619" spans="1:16" x14ac:dyDescent="0.25">
      <c r="A1619" s="9">
        <f>Gmden!A1618</f>
        <v>61756</v>
      </c>
      <c r="B1619" s="9">
        <f t="shared" si="125"/>
        <v>6</v>
      </c>
      <c r="C1619" s="9">
        <f t="shared" si="126"/>
        <v>0</v>
      </c>
      <c r="D1619" s="7" t="str">
        <f>Gmden!D1618</f>
        <v>Anger</v>
      </c>
      <c r="E1619" s="8">
        <f>Gmden!E1618</f>
        <v>4123</v>
      </c>
      <c r="F1619" s="40">
        <f>Gmden!N1618</f>
        <v>0</v>
      </c>
      <c r="G1619" s="8">
        <f t="shared" si="127"/>
        <v>0</v>
      </c>
      <c r="H1619" s="25">
        <f>ROUND(Anteile!$B$29/'Abs3'!$G$2107*'Abs3'!G1619,0)</f>
        <v>0</v>
      </c>
      <c r="I1619" s="40">
        <f>Gmden!O1618</f>
        <v>0</v>
      </c>
      <c r="J1619" s="8">
        <f t="shared" si="128"/>
        <v>0</v>
      </c>
      <c r="K1619" s="25">
        <f>ROUND(Anteile!$B$30/'Abs3'!$J$2107*'Abs3'!J1619,0)</f>
        <v>0</v>
      </c>
      <c r="L1619" s="8">
        <f>Gmden!M1618</f>
        <v>4342779.5439907601</v>
      </c>
      <c r="M1619" s="8">
        <f ca="1">IF(AND(E1619&gt;10000,Gmden!J1618=500,Gmden!K1618=500),MAX(0,OFFSET('Fk Abs3'!$E$7,'Abs3'!C1619,0)*0.95*E1619-L1619),0)</f>
        <v>0</v>
      </c>
      <c r="N1619" s="25">
        <f ca="1">ROUND(Anteile!$B$31/'Abs3'!$M$2107*'Abs3'!M1619,0)</f>
        <v>0</v>
      </c>
      <c r="O1619" s="27"/>
      <c r="P1619" s="25">
        <f t="shared" ca="1" si="129"/>
        <v>0</v>
      </c>
    </row>
    <row r="1620" spans="1:16" x14ac:dyDescent="0.25">
      <c r="A1620" s="9">
        <f>Gmden!A1619</f>
        <v>61757</v>
      </c>
      <c r="B1620" s="9">
        <f t="shared" si="125"/>
        <v>6</v>
      </c>
      <c r="C1620" s="9">
        <f t="shared" si="126"/>
        <v>0</v>
      </c>
      <c r="D1620" s="7" t="str">
        <f>Gmden!D1619</f>
        <v>Birkfeld</v>
      </c>
      <c r="E1620" s="8">
        <f>Gmden!E1619</f>
        <v>5113</v>
      </c>
      <c r="F1620" s="40">
        <f>Gmden!N1619</f>
        <v>0</v>
      </c>
      <c r="G1620" s="8">
        <f t="shared" si="127"/>
        <v>0</v>
      </c>
      <c r="H1620" s="25">
        <f>ROUND(Anteile!$B$29/'Abs3'!$G$2107*'Abs3'!G1620,0)</f>
        <v>0</v>
      </c>
      <c r="I1620" s="40">
        <f>Gmden!O1619</f>
        <v>0</v>
      </c>
      <c r="J1620" s="8">
        <f t="shared" si="128"/>
        <v>0</v>
      </c>
      <c r="K1620" s="25">
        <f>ROUND(Anteile!$B$30/'Abs3'!$J$2107*'Abs3'!J1620,0)</f>
        <v>0</v>
      </c>
      <c r="L1620" s="8">
        <f>Gmden!M1619</f>
        <v>4859290.0091163442</v>
      </c>
      <c r="M1620" s="8">
        <f ca="1">IF(AND(E1620&gt;10000,Gmden!J1619=500,Gmden!K1619=500),MAX(0,OFFSET('Fk Abs3'!$E$7,'Abs3'!C1620,0)*0.95*E1620-L1620),0)</f>
        <v>0</v>
      </c>
      <c r="N1620" s="25">
        <f ca="1">ROUND(Anteile!$B$31/'Abs3'!$M$2107*'Abs3'!M1620,0)</f>
        <v>0</v>
      </c>
      <c r="O1620" s="27"/>
      <c r="P1620" s="25">
        <f t="shared" ca="1" si="129"/>
        <v>0</v>
      </c>
    </row>
    <row r="1621" spans="1:16" x14ac:dyDescent="0.25">
      <c r="A1621" s="9">
        <f>Gmden!A1620</f>
        <v>61758</v>
      </c>
      <c r="B1621" s="9">
        <f t="shared" si="125"/>
        <v>6</v>
      </c>
      <c r="C1621" s="9">
        <f t="shared" si="126"/>
        <v>0</v>
      </c>
      <c r="D1621" s="7" t="str">
        <f>Gmden!D1620</f>
        <v>Fladnitz an der Teichalm</v>
      </c>
      <c r="E1621" s="8">
        <f>Gmden!E1620</f>
        <v>1825</v>
      </c>
      <c r="F1621" s="40">
        <f>Gmden!N1620</f>
        <v>0</v>
      </c>
      <c r="G1621" s="8">
        <f t="shared" si="127"/>
        <v>0</v>
      </c>
      <c r="H1621" s="25">
        <f>ROUND(Anteile!$B$29/'Abs3'!$G$2107*'Abs3'!G1621,0)</f>
        <v>0</v>
      </c>
      <c r="I1621" s="40">
        <f>Gmden!O1620</f>
        <v>0</v>
      </c>
      <c r="J1621" s="8">
        <f t="shared" si="128"/>
        <v>0</v>
      </c>
      <c r="K1621" s="25">
        <f>ROUND(Anteile!$B$30/'Abs3'!$J$2107*'Abs3'!J1621,0)</f>
        <v>0</v>
      </c>
      <c r="L1621" s="8">
        <f>Gmden!M1620</f>
        <v>1972124.5280376801</v>
      </c>
      <c r="M1621" s="8">
        <f ca="1">IF(AND(E1621&gt;10000,Gmden!J1620=500,Gmden!K1620=500),MAX(0,OFFSET('Fk Abs3'!$E$7,'Abs3'!C1621,0)*0.95*E1621-L1621),0)</f>
        <v>0</v>
      </c>
      <c r="N1621" s="25">
        <f ca="1">ROUND(Anteile!$B$31/'Abs3'!$M$2107*'Abs3'!M1621,0)</f>
        <v>0</v>
      </c>
      <c r="O1621" s="27"/>
      <c r="P1621" s="25">
        <f t="shared" ca="1" si="129"/>
        <v>0</v>
      </c>
    </row>
    <row r="1622" spans="1:16" x14ac:dyDescent="0.25">
      <c r="A1622" s="9">
        <f>Gmden!A1621</f>
        <v>61759</v>
      </c>
      <c r="B1622" s="9">
        <f t="shared" si="125"/>
        <v>6</v>
      </c>
      <c r="C1622" s="9">
        <f t="shared" si="126"/>
        <v>0</v>
      </c>
      <c r="D1622" s="7" t="str">
        <f>Gmden!D1621</f>
        <v>Gersdorf an der Feistritz</v>
      </c>
      <c r="E1622" s="8">
        <f>Gmden!E1621</f>
        <v>1690</v>
      </c>
      <c r="F1622" s="40">
        <f>Gmden!N1621</f>
        <v>0</v>
      </c>
      <c r="G1622" s="8">
        <f t="shared" si="127"/>
        <v>0</v>
      </c>
      <c r="H1622" s="25">
        <f>ROUND(Anteile!$B$29/'Abs3'!$G$2107*'Abs3'!G1622,0)</f>
        <v>0</v>
      </c>
      <c r="I1622" s="40">
        <f>Gmden!O1621</f>
        <v>0</v>
      </c>
      <c r="J1622" s="8">
        <f t="shared" si="128"/>
        <v>0</v>
      </c>
      <c r="K1622" s="25">
        <f>ROUND(Anteile!$B$30/'Abs3'!$J$2107*'Abs3'!J1622,0)</f>
        <v>0</v>
      </c>
      <c r="L1622" s="8">
        <f>Gmden!M1621</f>
        <v>1547440.9860540547</v>
      </c>
      <c r="M1622" s="8">
        <f ca="1">IF(AND(E1622&gt;10000,Gmden!J1621=500,Gmden!K1621=500),MAX(0,OFFSET('Fk Abs3'!$E$7,'Abs3'!C1622,0)*0.95*E1622-L1622),0)</f>
        <v>0</v>
      </c>
      <c r="N1622" s="25">
        <f ca="1">ROUND(Anteile!$B$31/'Abs3'!$M$2107*'Abs3'!M1622,0)</f>
        <v>0</v>
      </c>
      <c r="O1622" s="27"/>
      <c r="P1622" s="25">
        <f t="shared" ca="1" si="129"/>
        <v>0</v>
      </c>
    </row>
    <row r="1623" spans="1:16" x14ac:dyDescent="0.25">
      <c r="A1623" s="9">
        <f>Gmden!A1622</f>
        <v>61760</v>
      </c>
      <c r="B1623" s="9">
        <f t="shared" si="125"/>
        <v>6</v>
      </c>
      <c r="C1623" s="9">
        <f t="shared" si="126"/>
        <v>1</v>
      </c>
      <c r="D1623" s="7" t="str">
        <f>Gmden!D1622</f>
        <v>Gleisdorf</v>
      </c>
      <c r="E1623" s="8">
        <f>Gmden!E1622</f>
        <v>10264</v>
      </c>
      <c r="F1623" s="40">
        <f>Gmden!N1622</f>
        <v>0</v>
      </c>
      <c r="G1623" s="8">
        <f t="shared" si="127"/>
        <v>0</v>
      </c>
      <c r="H1623" s="25">
        <f>ROUND(Anteile!$B$29/'Abs3'!$G$2107*'Abs3'!G1623,0)</f>
        <v>0</v>
      </c>
      <c r="I1623" s="40">
        <f>Gmden!O1622</f>
        <v>0</v>
      </c>
      <c r="J1623" s="8">
        <f t="shared" si="128"/>
        <v>0</v>
      </c>
      <c r="K1623" s="25">
        <f>ROUND(Anteile!$B$30/'Abs3'!$J$2107*'Abs3'!J1623,0)</f>
        <v>0</v>
      </c>
      <c r="L1623" s="8">
        <f>Gmden!M1622</f>
        <v>13671744.963535817</v>
      </c>
      <c r="M1623" s="8">
        <f ca="1">IF(AND(E1623&gt;10000,Gmden!J1622=500,Gmden!K1622=500),MAX(0,OFFSET('Fk Abs3'!$E$7,'Abs3'!C1623,0)*0.95*E1623-L1623),0)</f>
        <v>264986.47909835167</v>
      </c>
      <c r="N1623" s="25">
        <f ca="1">ROUND(Anteile!$B$31/'Abs3'!$M$2107*'Abs3'!M1623,0)</f>
        <v>7607</v>
      </c>
      <c r="O1623" s="27"/>
      <c r="P1623" s="25">
        <f t="shared" ca="1" si="129"/>
        <v>7607</v>
      </c>
    </row>
    <row r="1624" spans="1:16" x14ac:dyDescent="0.25">
      <c r="A1624" s="9">
        <f>Gmden!A1623</f>
        <v>61761</v>
      </c>
      <c r="B1624" s="9">
        <f t="shared" si="125"/>
        <v>6</v>
      </c>
      <c r="C1624" s="9">
        <f t="shared" si="126"/>
        <v>0</v>
      </c>
      <c r="D1624" s="7" t="str">
        <f>Gmden!D1623</f>
        <v>Gutenberg-Stenzengreith</v>
      </c>
      <c r="E1624" s="8">
        <f>Gmden!E1623</f>
        <v>1759</v>
      </c>
      <c r="F1624" s="40">
        <f>Gmden!N1623</f>
        <v>0</v>
      </c>
      <c r="G1624" s="8">
        <f t="shared" si="127"/>
        <v>0</v>
      </c>
      <c r="H1624" s="25">
        <f>ROUND(Anteile!$B$29/'Abs3'!$G$2107*'Abs3'!G1624,0)</f>
        <v>0</v>
      </c>
      <c r="I1624" s="40">
        <f>Gmden!O1623</f>
        <v>0</v>
      </c>
      <c r="J1624" s="8">
        <f t="shared" si="128"/>
        <v>0</v>
      </c>
      <c r="K1624" s="25">
        <f>ROUND(Anteile!$B$30/'Abs3'!$J$2107*'Abs3'!J1624,0)</f>
        <v>0</v>
      </c>
      <c r="L1624" s="8">
        <f>Gmden!M1623</f>
        <v>1378895.5221822569</v>
      </c>
      <c r="M1624" s="8">
        <f ca="1">IF(AND(E1624&gt;10000,Gmden!J1623=500,Gmden!K1623=500),MAX(0,OFFSET('Fk Abs3'!$E$7,'Abs3'!C1624,0)*0.95*E1624-L1624),0)</f>
        <v>0</v>
      </c>
      <c r="N1624" s="25">
        <f ca="1">ROUND(Anteile!$B$31/'Abs3'!$M$2107*'Abs3'!M1624,0)</f>
        <v>0</v>
      </c>
      <c r="O1624" s="27"/>
      <c r="P1624" s="25">
        <f t="shared" ca="1" si="129"/>
        <v>0</v>
      </c>
    </row>
    <row r="1625" spans="1:16" x14ac:dyDescent="0.25">
      <c r="A1625" s="9">
        <f>Gmden!A1624</f>
        <v>61762</v>
      </c>
      <c r="B1625" s="9">
        <f t="shared" si="125"/>
        <v>6</v>
      </c>
      <c r="C1625" s="9">
        <f t="shared" si="126"/>
        <v>0</v>
      </c>
      <c r="D1625" s="7" t="str">
        <f>Gmden!D1624</f>
        <v>Ilztal</v>
      </c>
      <c r="E1625" s="8">
        <f>Gmden!E1624</f>
        <v>2147</v>
      </c>
      <c r="F1625" s="40">
        <f>Gmden!N1624</f>
        <v>0</v>
      </c>
      <c r="G1625" s="8">
        <f t="shared" si="127"/>
        <v>0</v>
      </c>
      <c r="H1625" s="25">
        <f>ROUND(Anteile!$B$29/'Abs3'!$G$2107*'Abs3'!G1625,0)</f>
        <v>0</v>
      </c>
      <c r="I1625" s="40">
        <f>Gmden!O1624</f>
        <v>0</v>
      </c>
      <c r="J1625" s="8">
        <f t="shared" si="128"/>
        <v>0</v>
      </c>
      <c r="K1625" s="25">
        <f>ROUND(Anteile!$B$30/'Abs3'!$J$2107*'Abs3'!J1625,0)</f>
        <v>0</v>
      </c>
      <c r="L1625" s="8">
        <f>Gmden!M1624</f>
        <v>1884138.0927207007</v>
      </c>
      <c r="M1625" s="8">
        <f ca="1">IF(AND(E1625&gt;10000,Gmden!J1624=500,Gmden!K1624=500),MAX(0,OFFSET('Fk Abs3'!$E$7,'Abs3'!C1625,0)*0.95*E1625-L1625),0)</f>
        <v>0</v>
      </c>
      <c r="N1625" s="25">
        <f ca="1">ROUND(Anteile!$B$31/'Abs3'!$M$2107*'Abs3'!M1625,0)</f>
        <v>0</v>
      </c>
      <c r="O1625" s="27"/>
      <c r="P1625" s="25">
        <f t="shared" ca="1" si="129"/>
        <v>0</v>
      </c>
    </row>
    <row r="1626" spans="1:16" x14ac:dyDescent="0.25">
      <c r="A1626" s="9">
        <f>Gmden!A1625</f>
        <v>61763</v>
      </c>
      <c r="B1626" s="9">
        <f t="shared" si="125"/>
        <v>6</v>
      </c>
      <c r="C1626" s="9">
        <f t="shared" si="126"/>
        <v>0</v>
      </c>
      <c r="D1626" s="7" t="str">
        <f>Gmden!D1625</f>
        <v>Passail</v>
      </c>
      <c r="E1626" s="8">
        <f>Gmden!E1625</f>
        <v>4321</v>
      </c>
      <c r="F1626" s="40">
        <f>Gmden!N1625</f>
        <v>0</v>
      </c>
      <c r="G1626" s="8">
        <f t="shared" si="127"/>
        <v>0</v>
      </c>
      <c r="H1626" s="25">
        <f>ROUND(Anteile!$B$29/'Abs3'!$G$2107*'Abs3'!G1626,0)</f>
        <v>0</v>
      </c>
      <c r="I1626" s="40">
        <f>Gmden!O1625</f>
        <v>0</v>
      </c>
      <c r="J1626" s="8">
        <f t="shared" si="128"/>
        <v>0</v>
      </c>
      <c r="K1626" s="25">
        <f>ROUND(Anteile!$B$30/'Abs3'!$J$2107*'Abs3'!J1626,0)</f>
        <v>0</v>
      </c>
      <c r="L1626" s="8">
        <f>Gmden!M1625</f>
        <v>4075610.5294705587</v>
      </c>
      <c r="M1626" s="8">
        <f ca="1">IF(AND(E1626&gt;10000,Gmden!J1625=500,Gmden!K1625=500),MAX(0,OFFSET('Fk Abs3'!$E$7,'Abs3'!C1626,0)*0.95*E1626-L1626),0)</f>
        <v>0</v>
      </c>
      <c r="N1626" s="25">
        <f ca="1">ROUND(Anteile!$B$31/'Abs3'!$M$2107*'Abs3'!M1626,0)</f>
        <v>0</v>
      </c>
      <c r="O1626" s="27"/>
      <c r="P1626" s="25">
        <f t="shared" ca="1" si="129"/>
        <v>0</v>
      </c>
    </row>
    <row r="1627" spans="1:16" x14ac:dyDescent="0.25">
      <c r="A1627" s="9">
        <f>Gmden!A1626</f>
        <v>61764</v>
      </c>
      <c r="B1627" s="9">
        <f t="shared" si="125"/>
        <v>6</v>
      </c>
      <c r="C1627" s="9">
        <f t="shared" si="126"/>
        <v>0</v>
      </c>
      <c r="D1627" s="7" t="str">
        <f>Gmden!D1626</f>
        <v>Pischelsdorf am Kulm</v>
      </c>
      <c r="E1627" s="8">
        <f>Gmden!E1626</f>
        <v>3637</v>
      </c>
      <c r="F1627" s="40">
        <f>Gmden!N1626</f>
        <v>0</v>
      </c>
      <c r="G1627" s="8">
        <f t="shared" si="127"/>
        <v>0</v>
      </c>
      <c r="H1627" s="25">
        <f>ROUND(Anteile!$B$29/'Abs3'!$G$2107*'Abs3'!G1627,0)</f>
        <v>0</v>
      </c>
      <c r="I1627" s="40">
        <f>Gmden!O1626</f>
        <v>0</v>
      </c>
      <c r="J1627" s="8">
        <f t="shared" si="128"/>
        <v>0</v>
      </c>
      <c r="K1627" s="25">
        <f>ROUND(Anteile!$B$30/'Abs3'!$J$2107*'Abs3'!J1627,0)</f>
        <v>0</v>
      </c>
      <c r="L1627" s="8">
        <f>Gmden!M1626</f>
        <v>4007317.6869527441</v>
      </c>
      <c r="M1627" s="8">
        <f ca="1">IF(AND(E1627&gt;10000,Gmden!J1626=500,Gmden!K1626=500),MAX(0,OFFSET('Fk Abs3'!$E$7,'Abs3'!C1627,0)*0.95*E1627-L1627),0)</f>
        <v>0</v>
      </c>
      <c r="N1627" s="25">
        <f ca="1">ROUND(Anteile!$B$31/'Abs3'!$M$2107*'Abs3'!M1627,0)</f>
        <v>0</v>
      </c>
      <c r="O1627" s="27"/>
      <c r="P1627" s="25">
        <f t="shared" ca="1" si="129"/>
        <v>0</v>
      </c>
    </row>
    <row r="1628" spans="1:16" x14ac:dyDescent="0.25">
      <c r="A1628" s="9">
        <f>Gmden!A1627</f>
        <v>61765</v>
      </c>
      <c r="B1628" s="9">
        <f t="shared" si="125"/>
        <v>6</v>
      </c>
      <c r="C1628" s="9">
        <f t="shared" si="126"/>
        <v>0</v>
      </c>
      <c r="D1628" s="7" t="str">
        <f>Gmden!D1627</f>
        <v>Sankt Ruprecht an der Raab</v>
      </c>
      <c r="E1628" s="8">
        <f>Gmden!E1627</f>
        <v>4965</v>
      </c>
      <c r="F1628" s="40">
        <f>Gmden!N1627</f>
        <v>0</v>
      </c>
      <c r="G1628" s="8">
        <f t="shared" si="127"/>
        <v>0</v>
      </c>
      <c r="H1628" s="25">
        <f>ROUND(Anteile!$B$29/'Abs3'!$G$2107*'Abs3'!G1628,0)</f>
        <v>0</v>
      </c>
      <c r="I1628" s="40">
        <f>Gmden!O1627</f>
        <v>0</v>
      </c>
      <c r="J1628" s="8">
        <f t="shared" si="128"/>
        <v>0</v>
      </c>
      <c r="K1628" s="25">
        <f>ROUND(Anteile!$B$30/'Abs3'!$J$2107*'Abs3'!J1628,0)</f>
        <v>0</v>
      </c>
      <c r="L1628" s="8">
        <f>Gmden!M1627</f>
        <v>5919385.5497156279</v>
      </c>
      <c r="M1628" s="8">
        <f ca="1">IF(AND(E1628&gt;10000,Gmden!J1627=500,Gmden!K1627=500),MAX(0,OFFSET('Fk Abs3'!$E$7,'Abs3'!C1628,0)*0.95*E1628-L1628),0)</f>
        <v>0</v>
      </c>
      <c r="N1628" s="25">
        <f ca="1">ROUND(Anteile!$B$31/'Abs3'!$M$2107*'Abs3'!M1628,0)</f>
        <v>0</v>
      </c>
      <c r="O1628" s="27"/>
      <c r="P1628" s="25">
        <f t="shared" ca="1" si="129"/>
        <v>0</v>
      </c>
    </row>
    <row r="1629" spans="1:16" x14ac:dyDescent="0.25">
      <c r="A1629" s="9">
        <f>Gmden!A1628</f>
        <v>61766</v>
      </c>
      <c r="B1629" s="9">
        <f t="shared" si="125"/>
        <v>6</v>
      </c>
      <c r="C1629" s="9">
        <f t="shared" si="126"/>
        <v>1</v>
      </c>
      <c r="D1629" s="7" t="str">
        <f>Gmden!D1628</f>
        <v>Weiz</v>
      </c>
      <c r="E1629" s="8">
        <f>Gmden!E1628</f>
        <v>11347</v>
      </c>
      <c r="F1629" s="40">
        <f>Gmden!N1628</f>
        <v>0</v>
      </c>
      <c r="G1629" s="8">
        <f t="shared" si="127"/>
        <v>0</v>
      </c>
      <c r="H1629" s="25">
        <f>ROUND(Anteile!$B$29/'Abs3'!$G$2107*'Abs3'!G1629,0)</f>
        <v>0</v>
      </c>
      <c r="I1629" s="40">
        <f>Gmden!O1628</f>
        <v>0</v>
      </c>
      <c r="J1629" s="8">
        <f t="shared" si="128"/>
        <v>0</v>
      </c>
      <c r="K1629" s="25">
        <f>ROUND(Anteile!$B$30/'Abs3'!$J$2107*'Abs3'!J1629,0)</f>
        <v>0</v>
      </c>
      <c r="L1629" s="8">
        <f>Gmden!M1628</f>
        <v>20299788.666424662</v>
      </c>
      <c r="M1629" s="8">
        <f ca="1">IF(AND(E1629&gt;10000,Gmden!J1628=500,Gmden!K1628=500),MAX(0,OFFSET('Fk Abs3'!$E$7,'Abs3'!C1629,0)*0.95*E1629-L1629),0)</f>
        <v>0</v>
      </c>
      <c r="N1629" s="25">
        <f ca="1">ROUND(Anteile!$B$31/'Abs3'!$M$2107*'Abs3'!M1629,0)</f>
        <v>0</v>
      </c>
      <c r="O1629" s="27"/>
      <c r="P1629" s="25">
        <f t="shared" ca="1" si="129"/>
        <v>0</v>
      </c>
    </row>
    <row r="1630" spans="1:16" x14ac:dyDescent="0.25">
      <c r="A1630" s="9">
        <f>Gmden!A1629</f>
        <v>62007</v>
      </c>
      <c r="B1630" s="9">
        <f t="shared" si="125"/>
        <v>6</v>
      </c>
      <c r="C1630" s="9">
        <f t="shared" si="126"/>
        <v>0</v>
      </c>
      <c r="D1630" s="7" t="str">
        <f>Gmden!D1629</f>
        <v>Fohnsdorf</v>
      </c>
      <c r="E1630" s="8">
        <f>Gmden!E1629</f>
        <v>7797</v>
      </c>
      <c r="F1630" s="40">
        <f>Gmden!N1629</f>
        <v>0</v>
      </c>
      <c r="G1630" s="8">
        <f t="shared" si="127"/>
        <v>0</v>
      </c>
      <c r="H1630" s="25">
        <f>ROUND(Anteile!$B$29/'Abs3'!$G$2107*'Abs3'!G1630,0)</f>
        <v>0</v>
      </c>
      <c r="I1630" s="40">
        <f>Gmden!O1629</f>
        <v>0</v>
      </c>
      <c r="J1630" s="8">
        <f t="shared" si="128"/>
        <v>0</v>
      </c>
      <c r="K1630" s="25">
        <f>ROUND(Anteile!$B$30/'Abs3'!$J$2107*'Abs3'!J1630,0)</f>
        <v>0</v>
      </c>
      <c r="L1630" s="8">
        <f>Gmden!M1629</f>
        <v>8523419.6943031214</v>
      </c>
      <c r="M1630" s="8">
        <f ca="1">IF(AND(E1630&gt;10000,Gmden!J1629=500,Gmden!K1629=500),MAX(0,OFFSET('Fk Abs3'!$E$7,'Abs3'!C1630,0)*0.95*E1630-L1630),0)</f>
        <v>0</v>
      </c>
      <c r="N1630" s="25">
        <f ca="1">ROUND(Anteile!$B$31/'Abs3'!$M$2107*'Abs3'!M1630,0)</f>
        <v>0</v>
      </c>
      <c r="O1630" s="27"/>
      <c r="P1630" s="25">
        <f t="shared" ca="1" si="129"/>
        <v>0</v>
      </c>
    </row>
    <row r="1631" spans="1:16" x14ac:dyDescent="0.25">
      <c r="A1631" s="9">
        <f>Gmden!A1630</f>
        <v>62008</v>
      </c>
      <c r="B1631" s="9">
        <f t="shared" si="125"/>
        <v>6</v>
      </c>
      <c r="C1631" s="9">
        <f t="shared" si="126"/>
        <v>0</v>
      </c>
      <c r="D1631" s="7" t="str">
        <f>Gmden!D1630</f>
        <v>Gaal</v>
      </c>
      <c r="E1631" s="8">
        <f>Gmden!E1630</f>
        <v>1444</v>
      </c>
      <c r="F1631" s="40">
        <f>Gmden!N1630</f>
        <v>0</v>
      </c>
      <c r="G1631" s="8">
        <f t="shared" si="127"/>
        <v>0</v>
      </c>
      <c r="H1631" s="25">
        <f>ROUND(Anteile!$B$29/'Abs3'!$G$2107*'Abs3'!G1631,0)</f>
        <v>0</v>
      </c>
      <c r="I1631" s="40">
        <f>Gmden!O1630</f>
        <v>0</v>
      </c>
      <c r="J1631" s="8">
        <f t="shared" si="128"/>
        <v>0</v>
      </c>
      <c r="K1631" s="25">
        <f>ROUND(Anteile!$B$30/'Abs3'!$J$2107*'Abs3'!J1631,0)</f>
        <v>0</v>
      </c>
      <c r="L1631" s="8">
        <f>Gmden!M1630</f>
        <v>1239137.0969600144</v>
      </c>
      <c r="M1631" s="8">
        <f ca="1">IF(AND(E1631&gt;10000,Gmden!J1630=500,Gmden!K1630=500),MAX(0,OFFSET('Fk Abs3'!$E$7,'Abs3'!C1631,0)*0.95*E1631-L1631),0)</f>
        <v>0</v>
      </c>
      <c r="N1631" s="25">
        <f ca="1">ROUND(Anteile!$B$31/'Abs3'!$M$2107*'Abs3'!M1631,0)</f>
        <v>0</v>
      </c>
      <c r="O1631" s="27"/>
      <c r="P1631" s="25">
        <f t="shared" ca="1" si="129"/>
        <v>0</v>
      </c>
    </row>
    <row r="1632" spans="1:16" x14ac:dyDescent="0.25">
      <c r="A1632" s="9">
        <f>Gmden!A1631</f>
        <v>62010</v>
      </c>
      <c r="B1632" s="9">
        <f t="shared" si="125"/>
        <v>6</v>
      </c>
      <c r="C1632" s="9">
        <f t="shared" si="126"/>
        <v>0</v>
      </c>
      <c r="D1632" s="7" t="str">
        <f>Gmden!D1631</f>
        <v>Hohentauern</v>
      </c>
      <c r="E1632" s="8">
        <f>Gmden!E1631</f>
        <v>431</v>
      </c>
      <c r="F1632" s="40">
        <f>Gmden!N1631</f>
        <v>0</v>
      </c>
      <c r="G1632" s="8">
        <f t="shared" si="127"/>
        <v>0</v>
      </c>
      <c r="H1632" s="25">
        <f>ROUND(Anteile!$B$29/'Abs3'!$G$2107*'Abs3'!G1632,0)</f>
        <v>0</v>
      </c>
      <c r="I1632" s="40">
        <f>Gmden!O1631</f>
        <v>0</v>
      </c>
      <c r="J1632" s="8">
        <f t="shared" si="128"/>
        <v>0</v>
      </c>
      <c r="K1632" s="25">
        <f>ROUND(Anteile!$B$30/'Abs3'!$J$2107*'Abs3'!J1632,0)</f>
        <v>0</v>
      </c>
      <c r="L1632" s="8">
        <f>Gmden!M1631</f>
        <v>670682.51654693112</v>
      </c>
      <c r="M1632" s="8">
        <f ca="1">IF(AND(E1632&gt;10000,Gmden!J1631=500,Gmden!K1631=500),MAX(0,OFFSET('Fk Abs3'!$E$7,'Abs3'!C1632,0)*0.95*E1632-L1632),0)</f>
        <v>0</v>
      </c>
      <c r="N1632" s="25">
        <f ca="1">ROUND(Anteile!$B$31/'Abs3'!$M$2107*'Abs3'!M1632,0)</f>
        <v>0</v>
      </c>
      <c r="O1632" s="27"/>
      <c r="P1632" s="25">
        <f t="shared" ca="1" si="129"/>
        <v>0</v>
      </c>
    </row>
    <row r="1633" spans="1:16" x14ac:dyDescent="0.25">
      <c r="A1633" s="9">
        <f>Gmden!A1632</f>
        <v>62014</v>
      </c>
      <c r="B1633" s="9">
        <f t="shared" si="125"/>
        <v>6</v>
      </c>
      <c r="C1633" s="9">
        <f t="shared" si="126"/>
        <v>0</v>
      </c>
      <c r="D1633" s="7" t="str">
        <f>Gmden!D1632</f>
        <v>Kobenz</v>
      </c>
      <c r="E1633" s="8">
        <f>Gmden!E1632</f>
        <v>1847</v>
      </c>
      <c r="F1633" s="40">
        <f>Gmden!N1632</f>
        <v>0</v>
      </c>
      <c r="G1633" s="8">
        <f t="shared" si="127"/>
        <v>0</v>
      </c>
      <c r="H1633" s="25">
        <f>ROUND(Anteile!$B$29/'Abs3'!$G$2107*'Abs3'!G1633,0)</f>
        <v>0</v>
      </c>
      <c r="I1633" s="40">
        <f>Gmden!O1632</f>
        <v>0</v>
      </c>
      <c r="J1633" s="8">
        <f t="shared" si="128"/>
        <v>0</v>
      </c>
      <c r="K1633" s="25">
        <f>ROUND(Anteile!$B$30/'Abs3'!$J$2107*'Abs3'!J1633,0)</f>
        <v>0</v>
      </c>
      <c r="L1633" s="8">
        <f>Gmden!M1632</f>
        <v>1802737.479113037</v>
      </c>
      <c r="M1633" s="8">
        <f ca="1">IF(AND(E1633&gt;10000,Gmden!J1632=500,Gmden!K1632=500),MAX(0,OFFSET('Fk Abs3'!$E$7,'Abs3'!C1633,0)*0.95*E1633-L1633),0)</f>
        <v>0</v>
      </c>
      <c r="N1633" s="25">
        <f ca="1">ROUND(Anteile!$B$31/'Abs3'!$M$2107*'Abs3'!M1633,0)</f>
        <v>0</v>
      </c>
      <c r="O1633" s="27"/>
      <c r="P1633" s="25">
        <f t="shared" ca="1" si="129"/>
        <v>0</v>
      </c>
    </row>
    <row r="1634" spans="1:16" x14ac:dyDescent="0.25">
      <c r="A1634" s="9">
        <f>Gmden!A1633</f>
        <v>62021</v>
      </c>
      <c r="B1634" s="9">
        <f t="shared" si="125"/>
        <v>6</v>
      </c>
      <c r="C1634" s="9">
        <f t="shared" si="126"/>
        <v>0</v>
      </c>
      <c r="D1634" s="7" t="str">
        <f>Gmden!D1633</f>
        <v>Pusterwald</v>
      </c>
      <c r="E1634" s="8">
        <f>Gmden!E1633</f>
        <v>477</v>
      </c>
      <c r="F1634" s="40">
        <f>Gmden!N1633</f>
        <v>0</v>
      </c>
      <c r="G1634" s="8">
        <f t="shared" si="127"/>
        <v>0</v>
      </c>
      <c r="H1634" s="25">
        <f>ROUND(Anteile!$B$29/'Abs3'!$G$2107*'Abs3'!G1634,0)</f>
        <v>0</v>
      </c>
      <c r="I1634" s="40">
        <f>Gmden!O1633</f>
        <v>0</v>
      </c>
      <c r="J1634" s="8">
        <f t="shared" si="128"/>
        <v>0</v>
      </c>
      <c r="K1634" s="25">
        <f>ROUND(Anteile!$B$30/'Abs3'!$J$2107*'Abs3'!J1634,0)</f>
        <v>0</v>
      </c>
      <c r="L1634" s="8">
        <f>Gmden!M1633</f>
        <v>385913.78341701481</v>
      </c>
      <c r="M1634" s="8">
        <f ca="1">IF(AND(E1634&gt;10000,Gmden!J1633=500,Gmden!K1633=500),MAX(0,OFFSET('Fk Abs3'!$E$7,'Abs3'!C1634,0)*0.95*E1634-L1634),0)</f>
        <v>0</v>
      </c>
      <c r="N1634" s="25">
        <f ca="1">ROUND(Anteile!$B$31/'Abs3'!$M$2107*'Abs3'!M1634,0)</f>
        <v>0</v>
      </c>
      <c r="O1634" s="27"/>
      <c r="P1634" s="25">
        <f t="shared" ca="1" si="129"/>
        <v>0</v>
      </c>
    </row>
    <row r="1635" spans="1:16" x14ac:dyDescent="0.25">
      <c r="A1635" s="9">
        <f>Gmden!A1634</f>
        <v>62026</v>
      </c>
      <c r="B1635" s="9">
        <f t="shared" si="125"/>
        <v>6</v>
      </c>
      <c r="C1635" s="9">
        <f t="shared" si="126"/>
        <v>0</v>
      </c>
      <c r="D1635" s="7" t="str">
        <f>Gmden!D1634</f>
        <v>Sankt Georgen ob Judenburg</v>
      </c>
      <c r="E1635" s="8">
        <f>Gmden!E1634</f>
        <v>862</v>
      </c>
      <c r="F1635" s="40">
        <f>Gmden!N1634</f>
        <v>0</v>
      </c>
      <c r="G1635" s="8">
        <f t="shared" si="127"/>
        <v>0</v>
      </c>
      <c r="H1635" s="25">
        <f>ROUND(Anteile!$B$29/'Abs3'!$G$2107*'Abs3'!G1635,0)</f>
        <v>0</v>
      </c>
      <c r="I1635" s="40">
        <f>Gmden!O1634</f>
        <v>0</v>
      </c>
      <c r="J1635" s="8">
        <f t="shared" si="128"/>
        <v>0</v>
      </c>
      <c r="K1635" s="25">
        <f>ROUND(Anteile!$B$30/'Abs3'!$J$2107*'Abs3'!J1635,0)</f>
        <v>0</v>
      </c>
      <c r="L1635" s="8">
        <f>Gmden!M1634</f>
        <v>826677.06812481862</v>
      </c>
      <c r="M1635" s="8">
        <f ca="1">IF(AND(E1635&gt;10000,Gmden!J1634=500,Gmden!K1634=500),MAX(0,OFFSET('Fk Abs3'!$E$7,'Abs3'!C1635,0)*0.95*E1635-L1635),0)</f>
        <v>0</v>
      </c>
      <c r="N1635" s="25">
        <f ca="1">ROUND(Anteile!$B$31/'Abs3'!$M$2107*'Abs3'!M1635,0)</f>
        <v>0</v>
      </c>
      <c r="O1635" s="27"/>
      <c r="P1635" s="25">
        <f t="shared" ca="1" si="129"/>
        <v>0</v>
      </c>
    </row>
    <row r="1636" spans="1:16" x14ac:dyDescent="0.25">
      <c r="A1636" s="9">
        <f>Gmden!A1635</f>
        <v>62032</v>
      </c>
      <c r="B1636" s="9">
        <f t="shared" si="125"/>
        <v>6</v>
      </c>
      <c r="C1636" s="9">
        <f t="shared" si="126"/>
        <v>0</v>
      </c>
      <c r="D1636" s="7" t="str">
        <f>Gmden!D1635</f>
        <v>Sankt Peter ob Judenburg</v>
      </c>
      <c r="E1636" s="8">
        <f>Gmden!E1635</f>
        <v>1071</v>
      </c>
      <c r="F1636" s="40">
        <f>Gmden!N1635</f>
        <v>0</v>
      </c>
      <c r="G1636" s="8">
        <f t="shared" si="127"/>
        <v>0</v>
      </c>
      <c r="H1636" s="25">
        <f>ROUND(Anteile!$B$29/'Abs3'!$G$2107*'Abs3'!G1636,0)</f>
        <v>0</v>
      </c>
      <c r="I1636" s="40">
        <f>Gmden!O1635</f>
        <v>0</v>
      </c>
      <c r="J1636" s="8">
        <f t="shared" si="128"/>
        <v>0</v>
      </c>
      <c r="K1636" s="25">
        <f>ROUND(Anteile!$B$30/'Abs3'!$J$2107*'Abs3'!J1636,0)</f>
        <v>0</v>
      </c>
      <c r="L1636" s="8">
        <f>Gmden!M1635</f>
        <v>1025953.470719493</v>
      </c>
      <c r="M1636" s="8">
        <f ca="1">IF(AND(E1636&gt;10000,Gmden!J1635=500,Gmden!K1635=500),MAX(0,OFFSET('Fk Abs3'!$E$7,'Abs3'!C1636,0)*0.95*E1636-L1636),0)</f>
        <v>0</v>
      </c>
      <c r="N1636" s="25">
        <f ca="1">ROUND(Anteile!$B$31/'Abs3'!$M$2107*'Abs3'!M1636,0)</f>
        <v>0</v>
      </c>
      <c r="O1636" s="27"/>
      <c r="P1636" s="25">
        <f t="shared" ca="1" si="129"/>
        <v>0</v>
      </c>
    </row>
    <row r="1637" spans="1:16" x14ac:dyDescent="0.25">
      <c r="A1637" s="9">
        <f>Gmden!A1636</f>
        <v>62034</v>
      </c>
      <c r="B1637" s="9">
        <f t="shared" si="125"/>
        <v>6</v>
      </c>
      <c r="C1637" s="9">
        <f t="shared" si="126"/>
        <v>0</v>
      </c>
      <c r="D1637" s="7" t="str">
        <f>Gmden!D1636</f>
        <v>Seckau</v>
      </c>
      <c r="E1637" s="8">
        <f>Gmden!E1636</f>
        <v>1297</v>
      </c>
      <c r="F1637" s="40">
        <f>Gmden!N1636</f>
        <v>0</v>
      </c>
      <c r="G1637" s="8">
        <f t="shared" si="127"/>
        <v>0</v>
      </c>
      <c r="H1637" s="25">
        <f>ROUND(Anteile!$B$29/'Abs3'!$G$2107*'Abs3'!G1637,0)</f>
        <v>0</v>
      </c>
      <c r="I1637" s="40">
        <f>Gmden!O1636</f>
        <v>0</v>
      </c>
      <c r="J1637" s="8">
        <f t="shared" si="128"/>
        <v>0</v>
      </c>
      <c r="K1637" s="25">
        <f>ROUND(Anteile!$B$30/'Abs3'!$J$2107*'Abs3'!J1637,0)</f>
        <v>0</v>
      </c>
      <c r="L1637" s="8">
        <f>Gmden!M1636</f>
        <v>1134387.453100062</v>
      </c>
      <c r="M1637" s="8">
        <f ca="1">IF(AND(E1637&gt;10000,Gmden!J1636=500,Gmden!K1636=500),MAX(0,OFFSET('Fk Abs3'!$E$7,'Abs3'!C1637,0)*0.95*E1637-L1637),0)</f>
        <v>0</v>
      </c>
      <c r="N1637" s="25">
        <f ca="1">ROUND(Anteile!$B$31/'Abs3'!$M$2107*'Abs3'!M1637,0)</f>
        <v>0</v>
      </c>
      <c r="O1637" s="27"/>
      <c r="P1637" s="25">
        <f t="shared" ca="1" si="129"/>
        <v>0</v>
      </c>
    </row>
    <row r="1638" spans="1:16" x14ac:dyDescent="0.25">
      <c r="A1638" s="9">
        <f>Gmden!A1637</f>
        <v>62036</v>
      </c>
      <c r="B1638" s="9">
        <f t="shared" si="125"/>
        <v>6</v>
      </c>
      <c r="C1638" s="9">
        <f t="shared" si="126"/>
        <v>0</v>
      </c>
      <c r="D1638" s="7" t="str">
        <f>Gmden!D1637</f>
        <v>Unzmarkt-Frauenburg</v>
      </c>
      <c r="E1638" s="8">
        <f>Gmden!E1637</f>
        <v>1364</v>
      </c>
      <c r="F1638" s="40">
        <f>Gmden!N1637</f>
        <v>0</v>
      </c>
      <c r="G1638" s="8">
        <f t="shared" si="127"/>
        <v>0</v>
      </c>
      <c r="H1638" s="25">
        <f>ROUND(Anteile!$B$29/'Abs3'!$G$2107*'Abs3'!G1638,0)</f>
        <v>0</v>
      </c>
      <c r="I1638" s="40">
        <f>Gmden!O1637</f>
        <v>0</v>
      </c>
      <c r="J1638" s="8">
        <f t="shared" si="128"/>
        <v>0</v>
      </c>
      <c r="K1638" s="25">
        <f>ROUND(Anteile!$B$30/'Abs3'!$J$2107*'Abs3'!J1638,0)</f>
        <v>0</v>
      </c>
      <c r="L1638" s="8">
        <f>Gmden!M1637</f>
        <v>1272845.9617119213</v>
      </c>
      <c r="M1638" s="8">
        <f ca="1">IF(AND(E1638&gt;10000,Gmden!J1637=500,Gmden!K1637=500),MAX(0,OFFSET('Fk Abs3'!$E$7,'Abs3'!C1638,0)*0.95*E1638-L1638),0)</f>
        <v>0</v>
      </c>
      <c r="N1638" s="25">
        <f ca="1">ROUND(Anteile!$B$31/'Abs3'!$M$2107*'Abs3'!M1638,0)</f>
        <v>0</v>
      </c>
      <c r="O1638" s="27"/>
      <c r="P1638" s="25">
        <f t="shared" ca="1" si="129"/>
        <v>0</v>
      </c>
    </row>
    <row r="1639" spans="1:16" x14ac:dyDescent="0.25">
      <c r="A1639" s="9">
        <f>Gmden!A1638</f>
        <v>62038</v>
      </c>
      <c r="B1639" s="9">
        <f t="shared" si="125"/>
        <v>6</v>
      </c>
      <c r="C1639" s="9">
        <f t="shared" si="126"/>
        <v>0</v>
      </c>
      <c r="D1639" s="7" t="str">
        <f>Gmden!D1638</f>
        <v>Zeltweg</v>
      </c>
      <c r="E1639" s="8">
        <f>Gmden!E1638</f>
        <v>7305</v>
      </c>
      <c r="F1639" s="40">
        <f>Gmden!N1638</f>
        <v>0</v>
      </c>
      <c r="G1639" s="8">
        <f t="shared" si="127"/>
        <v>0</v>
      </c>
      <c r="H1639" s="25">
        <f>ROUND(Anteile!$B$29/'Abs3'!$G$2107*'Abs3'!G1639,0)</f>
        <v>0</v>
      </c>
      <c r="I1639" s="40">
        <f>Gmden!O1638</f>
        <v>0</v>
      </c>
      <c r="J1639" s="8">
        <f t="shared" si="128"/>
        <v>0</v>
      </c>
      <c r="K1639" s="25">
        <f>ROUND(Anteile!$B$30/'Abs3'!$J$2107*'Abs3'!J1639,0)</f>
        <v>0</v>
      </c>
      <c r="L1639" s="8">
        <f>Gmden!M1638</f>
        <v>9708034.3594417907</v>
      </c>
      <c r="M1639" s="8">
        <f ca="1">IF(AND(E1639&gt;10000,Gmden!J1638=500,Gmden!K1638=500),MAX(0,OFFSET('Fk Abs3'!$E$7,'Abs3'!C1639,0)*0.95*E1639-L1639),0)</f>
        <v>0</v>
      </c>
      <c r="N1639" s="25">
        <f ca="1">ROUND(Anteile!$B$31/'Abs3'!$M$2107*'Abs3'!M1639,0)</f>
        <v>0</v>
      </c>
      <c r="O1639" s="27"/>
      <c r="P1639" s="25">
        <f t="shared" ca="1" si="129"/>
        <v>0</v>
      </c>
    </row>
    <row r="1640" spans="1:16" x14ac:dyDescent="0.25">
      <c r="A1640" s="9">
        <f>Gmden!A1639</f>
        <v>62039</v>
      </c>
      <c r="B1640" s="9">
        <f t="shared" si="125"/>
        <v>6</v>
      </c>
      <c r="C1640" s="9">
        <f t="shared" si="126"/>
        <v>0</v>
      </c>
      <c r="D1640" s="7" t="str">
        <f>Gmden!D1639</f>
        <v>Lobmingtal</v>
      </c>
      <c r="E1640" s="8">
        <f>Gmden!E1639</f>
        <v>1819</v>
      </c>
      <c r="F1640" s="40">
        <f>Gmden!N1639</f>
        <v>0</v>
      </c>
      <c r="G1640" s="8">
        <f t="shared" si="127"/>
        <v>0</v>
      </c>
      <c r="H1640" s="25">
        <f>ROUND(Anteile!$B$29/'Abs3'!$G$2107*'Abs3'!G1640,0)</f>
        <v>0</v>
      </c>
      <c r="I1640" s="40">
        <f>Gmden!O1639</f>
        <v>0</v>
      </c>
      <c r="J1640" s="8">
        <f t="shared" si="128"/>
        <v>0</v>
      </c>
      <c r="K1640" s="25">
        <f>ROUND(Anteile!$B$30/'Abs3'!$J$2107*'Abs3'!J1640,0)</f>
        <v>0</v>
      </c>
      <c r="L1640" s="8">
        <f>Gmden!M1639</f>
        <v>1663164.2051454354</v>
      </c>
      <c r="M1640" s="8">
        <f ca="1">IF(AND(E1640&gt;10000,Gmden!J1639=500,Gmden!K1639=500),MAX(0,OFFSET('Fk Abs3'!$E$7,'Abs3'!C1640,0)*0.95*E1640-L1640),0)</f>
        <v>0</v>
      </c>
      <c r="N1640" s="25">
        <f ca="1">ROUND(Anteile!$B$31/'Abs3'!$M$2107*'Abs3'!M1640,0)</f>
        <v>0</v>
      </c>
      <c r="O1640" s="27"/>
      <c r="P1640" s="25">
        <f t="shared" ca="1" si="129"/>
        <v>0</v>
      </c>
    </row>
    <row r="1641" spans="1:16" x14ac:dyDescent="0.25">
      <c r="A1641" s="9">
        <f>Gmden!A1640</f>
        <v>62040</v>
      </c>
      <c r="B1641" s="9">
        <f t="shared" si="125"/>
        <v>6</v>
      </c>
      <c r="C1641" s="9">
        <f t="shared" si="126"/>
        <v>1</v>
      </c>
      <c r="D1641" s="7" t="str">
        <f>Gmden!D1640</f>
        <v>Judenburg</v>
      </c>
      <c r="E1641" s="8">
        <f>Gmden!E1640</f>
        <v>10060</v>
      </c>
      <c r="F1641" s="40">
        <f>Gmden!N1640</f>
        <v>0</v>
      </c>
      <c r="G1641" s="8">
        <f t="shared" si="127"/>
        <v>0</v>
      </c>
      <c r="H1641" s="25">
        <f>ROUND(Anteile!$B$29/'Abs3'!$G$2107*'Abs3'!G1641,0)</f>
        <v>0</v>
      </c>
      <c r="I1641" s="40">
        <f>Gmden!O1640</f>
        <v>0</v>
      </c>
      <c r="J1641" s="8">
        <f t="shared" si="128"/>
        <v>0</v>
      </c>
      <c r="K1641" s="25">
        <f>ROUND(Anteile!$B$30/'Abs3'!$J$2107*'Abs3'!J1641,0)</f>
        <v>0</v>
      </c>
      <c r="L1641" s="8">
        <f>Gmden!M1640</f>
        <v>13037315.718186516</v>
      </c>
      <c r="M1641" s="8">
        <f ca="1">IF(AND(E1641&gt;10000,Gmden!J1640=500,Gmden!K1640=500),MAX(0,OFFSET('Fk Abs3'!$E$7,'Abs3'!C1641,0)*0.95*E1641-L1641),0)</f>
        <v>622419.11354572698</v>
      </c>
      <c r="N1641" s="25">
        <f ca="1">ROUND(Anteile!$B$31/'Abs3'!$M$2107*'Abs3'!M1641,0)</f>
        <v>17867</v>
      </c>
      <c r="O1641" s="27"/>
      <c r="P1641" s="25">
        <f t="shared" ca="1" si="129"/>
        <v>17867</v>
      </c>
    </row>
    <row r="1642" spans="1:16" x14ac:dyDescent="0.25">
      <c r="A1642" s="9">
        <f>Gmden!A1641</f>
        <v>62041</v>
      </c>
      <c r="B1642" s="9">
        <f t="shared" si="125"/>
        <v>6</v>
      </c>
      <c r="C1642" s="9">
        <f t="shared" si="126"/>
        <v>1</v>
      </c>
      <c r="D1642" s="7" t="str">
        <f>Gmden!D1641</f>
        <v>Knittelfeld</v>
      </c>
      <c r="E1642" s="8">
        <f>Gmden!E1641</f>
        <v>12564</v>
      </c>
      <c r="F1642" s="40">
        <f>Gmden!N1641</f>
        <v>0</v>
      </c>
      <c r="G1642" s="8">
        <f t="shared" si="127"/>
        <v>0</v>
      </c>
      <c r="H1642" s="25">
        <f>ROUND(Anteile!$B$29/'Abs3'!$G$2107*'Abs3'!G1642,0)</f>
        <v>0</v>
      </c>
      <c r="I1642" s="40">
        <f>Gmden!O1641</f>
        <v>0</v>
      </c>
      <c r="J1642" s="8">
        <f t="shared" si="128"/>
        <v>0</v>
      </c>
      <c r="K1642" s="25">
        <f>ROUND(Anteile!$B$30/'Abs3'!$J$2107*'Abs3'!J1642,0)</f>
        <v>0</v>
      </c>
      <c r="L1642" s="8">
        <f>Gmden!M1641</f>
        <v>15018640.218611566</v>
      </c>
      <c r="M1642" s="8">
        <f ca="1">IF(AND(E1642&gt;10000,Gmden!J1641=500,Gmden!K1641=500),MAX(0,OFFSET('Fk Abs3'!$E$7,'Abs3'!C1642,0)*0.95*E1642-L1642),0)</f>
        <v>2041092.2292894181</v>
      </c>
      <c r="N1642" s="25">
        <f ca="1">ROUND(Anteile!$B$31/'Abs3'!$M$2107*'Abs3'!M1642,0)</f>
        <v>58590</v>
      </c>
      <c r="O1642" s="27"/>
      <c r="P1642" s="25">
        <f t="shared" ca="1" si="129"/>
        <v>58590</v>
      </c>
    </row>
    <row r="1643" spans="1:16" x14ac:dyDescent="0.25">
      <c r="A1643" s="9">
        <f>Gmden!A1642</f>
        <v>62042</v>
      </c>
      <c r="B1643" s="9">
        <f t="shared" si="125"/>
        <v>6</v>
      </c>
      <c r="C1643" s="9">
        <f t="shared" si="126"/>
        <v>0</v>
      </c>
      <c r="D1643" s="7" t="str">
        <f>Gmden!D1642</f>
        <v>Obdach</v>
      </c>
      <c r="E1643" s="8">
        <f>Gmden!E1642</f>
        <v>3869</v>
      </c>
      <c r="F1643" s="40">
        <f>Gmden!N1642</f>
        <v>0</v>
      </c>
      <c r="G1643" s="8">
        <f t="shared" si="127"/>
        <v>0</v>
      </c>
      <c r="H1643" s="25">
        <f>ROUND(Anteile!$B$29/'Abs3'!$G$2107*'Abs3'!G1643,0)</f>
        <v>0</v>
      </c>
      <c r="I1643" s="40">
        <f>Gmden!O1642</f>
        <v>0</v>
      </c>
      <c r="J1643" s="8">
        <f t="shared" si="128"/>
        <v>0</v>
      </c>
      <c r="K1643" s="25">
        <f>ROUND(Anteile!$B$30/'Abs3'!$J$2107*'Abs3'!J1643,0)</f>
        <v>0</v>
      </c>
      <c r="L1643" s="8">
        <f>Gmden!M1642</f>
        <v>3979307.9875086988</v>
      </c>
      <c r="M1643" s="8">
        <f ca="1">IF(AND(E1643&gt;10000,Gmden!J1642=500,Gmden!K1642=500),MAX(0,OFFSET('Fk Abs3'!$E$7,'Abs3'!C1643,0)*0.95*E1643-L1643),0)</f>
        <v>0</v>
      </c>
      <c r="N1643" s="25">
        <f ca="1">ROUND(Anteile!$B$31/'Abs3'!$M$2107*'Abs3'!M1643,0)</f>
        <v>0</v>
      </c>
      <c r="O1643" s="27"/>
      <c r="P1643" s="25">
        <f t="shared" ca="1" si="129"/>
        <v>0</v>
      </c>
    </row>
    <row r="1644" spans="1:16" x14ac:dyDescent="0.25">
      <c r="A1644" s="9">
        <f>Gmden!A1643</f>
        <v>62043</v>
      </c>
      <c r="B1644" s="9">
        <f t="shared" si="125"/>
        <v>6</v>
      </c>
      <c r="C1644" s="9">
        <f t="shared" si="126"/>
        <v>0</v>
      </c>
      <c r="D1644" s="7" t="str">
        <f>Gmden!D1643</f>
        <v>Pöls-Oberkurzheim</v>
      </c>
      <c r="E1644" s="8">
        <f>Gmden!E1643</f>
        <v>3058</v>
      </c>
      <c r="F1644" s="40">
        <f>Gmden!N1643</f>
        <v>0</v>
      </c>
      <c r="G1644" s="8">
        <f t="shared" si="127"/>
        <v>0</v>
      </c>
      <c r="H1644" s="25">
        <f>ROUND(Anteile!$B$29/'Abs3'!$G$2107*'Abs3'!G1644,0)</f>
        <v>0</v>
      </c>
      <c r="I1644" s="40">
        <f>Gmden!O1643</f>
        <v>0</v>
      </c>
      <c r="J1644" s="8">
        <f t="shared" si="128"/>
        <v>0</v>
      </c>
      <c r="K1644" s="25">
        <f>ROUND(Anteile!$B$30/'Abs3'!$J$2107*'Abs3'!J1644,0)</f>
        <v>0</v>
      </c>
      <c r="L1644" s="8">
        <f>Gmden!M1643</f>
        <v>3312964.781182948</v>
      </c>
      <c r="M1644" s="8">
        <f ca="1">IF(AND(E1644&gt;10000,Gmden!J1643=500,Gmden!K1643=500),MAX(0,OFFSET('Fk Abs3'!$E$7,'Abs3'!C1644,0)*0.95*E1644-L1644),0)</f>
        <v>0</v>
      </c>
      <c r="N1644" s="25">
        <f ca="1">ROUND(Anteile!$B$31/'Abs3'!$M$2107*'Abs3'!M1644,0)</f>
        <v>0</v>
      </c>
      <c r="O1644" s="27"/>
      <c r="P1644" s="25">
        <f t="shared" ca="1" si="129"/>
        <v>0</v>
      </c>
    </row>
    <row r="1645" spans="1:16" x14ac:dyDescent="0.25">
      <c r="A1645" s="9">
        <f>Gmden!A1644</f>
        <v>62044</v>
      </c>
      <c r="B1645" s="9">
        <f t="shared" si="125"/>
        <v>6</v>
      </c>
      <c r="C1645" s="9">
        <f t="shared" si="126"/>
        <v>0</v>
      </c>
      <c r="D1645" s="7" t="str">
        <f>Gmden!D1644</f>
        <v>Pölstal</v>
      </c>
      <c r="E1645" s="8">
        <f>Gmden!E1644</f>
        <v>2751</v>
      </c>
      <c r="F1645" s="40">
        <f>Gmden!N1644</f>
        <v>0</v>
      </c>
      <c r="G1645" s="8">
        <f t="shared" si="127"/>
        <v>0</v>
      </c>
      <c r="H1645" s="25">
        <f>ROUND(Anteile!$B$29/'Abs3'!$G$2107*'Abs3'!G1645,0)</f>
        <v>0</v>
      </c>
      <c r="I1645" s="40">
        <f>Gmden!O1644</f>
        <v>0</v>
      </c>
      <c r="J1645" s="8">
        <f t="shared" si="128"/>
        <v>0</v>
      </c>
      <c r="K1645" s="25">
        <f>ROUND(Anteile!$B$30/'Abs3'!$J$2107*'Abs3'!J1645,0)</f>
        <v>0</v>
      </c>
      <c r="L1645" s="8">
        <f>Gmden!M1644</f>
        <v>2644269.8882006705</v>
      </c>
      <c r="M1645" s="8">
        <f ca="1">IF(AND(E1645&gt;10000,Gmden!J1644=500,Gmden!K1644=500),MAX(0,OFFSET('Fk Abs3'!$E$7,'Abs3'!C1645,0)*0.95*E1645-L1645),0)</f>
        <v>0</v>
      </c>
      <c r="N1645" s="25">
        <f ca="1">ROUND(Anteile!$B$31/'Abs3'!$M$2107*'Abs3'!M1645,0)</f>
        <v>0</v>
      </c>
      <c r="O1645" s="27"/>
      <c r="P1645" s="25">
        <f t="shared" ca="1" si="129"/>
        <v>0</v>
      </c>
    </row>
    <row r="1646" spans="1:16" x14ac:dyDescent="0.25">
      <c r="A1646" s="9">
        <f>Gmden!A1645</f>
        <v>62045</v>
      </c>
      <c r="B1646" s="9">
        <f t="shared" si="125"/>
        <v>6</v>
      </c>
      <c r="C1646" s="9">
        <f t="shared" si="126"/>
        <v>0</v>
      </c>
      <c r="D1646" s="7" t="str">
        <f>Gmden!D1645</f>
        <v>Sankt Marein-Feistritz</v>
      </c>
      <c r="E1646" s="8">
        <f>Gmden!E1645</f>
        <v>2025</v>
      </c>
      <c r="F1646" s="40">
        <f>Gmden!N1645</f>
        <v>0</v>
      </c>
      <c r="G1646" s="8">
        <f t="shared" si="127"/>
        <v>0</v>
      </c>
      <c r="H1646" s="25">
        <f>ROUND(Anteile!$B$29/'Abs3'!$G$2107*'Abs3'!G1646,0)</f>
        <v>0</v>
      </c>
      <c r="I1646" s="40">
        <f>Gmden!O1645</f>
        <v>0</v>
      </c>
      <c r="J1646" s="8">
        <f t="shared" si="128"/>
        <v>0</v>
      </c>
      <c r="K1646" s="25">
        <f>ROUND(Anteile!$B$30/'Abs3'!$J$2107*'Abs3'!J1646,0)</f>
        <v>0</v>
      </c>
      <c r="L1646" s="8">
        <f>Gmden!M1645</f>
        <v>1722237.9493618696</v>
      </c>
      <c r="M1646" s="8">
        <f ca="1">IF(AND(E1646&gt;10000,Gmden!J1645=500,Gmden!K1645=500),MAX(0,OFFSET('Fk Abs3'!$E$7,'Abs3'!C1646,0)*0.95*E1646-L1646),0)</f>
        <v>0</v>
      </c>
      <c r="N1646" s="25">
        <f ca="1">ROUND(Anteile!$B$31/'Abs3'!$M$2107*'Abs3'!M1646,0)</f>
        <v>0</v>
      </c>
      <c r="O1646" s="27"/>
      <c r="P1646" s="25">
        <f t="shared" ca="1" si="129"/>
        <v>0</v>
      </c>
    </row>
    <row r="1647" spans="1:16" x14ac:dyDescent="0.25">
      <c r="A1647" s="9">
        <f>Gmden!A1646</f>
        <v>62046</v>
      </c>
      <c r="B1647" s="9">
        <f t="shared" si="125"/>
        <v>6</v>
      </c>
      <c r="C1647" s="9">
        <f t="shared" si="126"/>
        <v>0</v>
      </c>
      <c r="D1647" s="7" t="str">
        <f>Gmden!D1646</f>
        <v>Sankt Margarethen bei Knittelfeld</v>
      </c>
      <c r="E1647" s="8">
        <f>Gmden!E1646</f>
        <v>2713</v>
      </c>
      <c r="F1647" s="40">
        <f>Gmden!N1646</f>
        <v>0</v>
      </c>
      <c r="G1647" s="8">
        <f t="shared" si="127"/>
        <v>0</v>
      </c>
      <c r="H1647" s="25">
        <f>ROUND(Anteile!$B$29/'Abs3'!$G$2107*'Abs3'!G1647,0)</f>
        <v>0</v>
      </c>
      <c r="I1647" s="40">
        <f>Gmden!O1646</f>
        <v>0</v>
      </c>
      <c r="J1647" s="8">
        <f t="shared" si="128"/>
        <v>0</v>
      </c>
      <c r="K1647" s="25">
        <f>ROUND(Anteile!$B$30/'Abs3'!$J$2107*'Abs3'!J1647,0)</f>
        <v>0</v>
      </c>
      <c r="L1647" s="8">
        <f>Gmden!M1646</f>
        <v>2513084.3645394379</v>
      </c>
      <c r="M1647" s="8">
        <f ca="1">IF(AND(E1647&gt;10000,Gmden!J1646=500,Gmden!K1646=500),MAX(0,OFFSET('Fk Abs3'!$E$7,'Abs3'!C1647,0)*0.95*E1647-L1647),0)</f>
        <v>0</v>
      </c>
      <c r="N1647" s="25">
        <f ca="1">ROUND(Anteile!$B$31/'Abs3'!$M$2107*'Abs3'!M1647,0)</f>
        <v>0</v>
      </c>
      <c r="O1647" s="27"/>
      <c r="P1647" s="25">
        <f t="shared" ca="1" si="129"/>
        <v>0</v>
      </c>
    </row>
    <row r="1648" spans="1:16" x14ac:dyDescent="0.25">
      <c r="A1648" s="9">
        <f>Gmden!A1647</f>
        <v>62047</v>
      </c>
      <c r="B1648" s="9">
        <f t="shared" si="125"/>
        <v>6</v>
      </c>
      <c r="C1648" s="9">
        <f t="shared" si="126"/>
        <v>0</v>
      </c>
      <c r="D1648" s="7" t="str">
        <f>Gmden!D1647</f>
        <v>Spielberg</v>
      </c>
      <c r="E1648" s="8">
        <f>Gmden!E1647</f>
        <v>5279</v>
      </c>
      <c r="F1648" s="40">
        <f>Gmden!N1647</f>
        <v>0</v>
      </c>
      <c r="G1648" s="8">
        <f t="shared" si="127"/>
        <v>0</v>
      </c>
      <c r="H1648" s="25">
        <f>ROUND(Anteile!$B$29/'Abs3'!$G$2107*'Abs3'!G1648,0)</f>
        <v>0</v>
      </c>
      <c r="I1648" s="40">
        <f>Gmden!O1647</f>
        <v>0</v>
      </c>
      <c r="J1648" s="8">
        <f t="shared" si="128"/>
        <v>0</v>
      </c>
      <c r="K1648" s="25">
        <f>ROUND(Anteile!$B$30/'Abs3'!$J$2107*'Abs3'!J1648,0)</f>
        <v>0</v>
      </c>
      <c r="L1648" s="8">
        <f>Gmden!M1647</f>
        <v>5832608.2772937994</v>
      </c>
      <c r="M1648" s="8">
        <f ca="1">IF(AND(E1648&gt;10000,Gmden!J1647=500,Gmden!K1647=500),MAX(0,OFFSET('Fk Abs3'!$E$7,'Abs3'!C1648,0)*0.95*E1648-L1648),0)</f>
        <v>0</v>
      </c>
      <c r="N1648" s="25">
        <f ca="1">ROUND(Anteile!$B$31/'Abs3'!$M$2107*'Abs3'!M1648,0)</f>
        <v>0</v>
      </c>
      <c r="O1648" s="27"/>
      <c r="P1648" s="25">
        <f t="shared" ca="1" si="129"/>
        <v>0</v>
      </c>
    </row>
    <row r="1649" spans="1:16" x14ac:dyDescent="0.25">
      <c r="A1649" s="9">
        <f>Gmden!A1648</f>
        <v>62048</v>
      </c>
      <c r="B1649" s="9">
        <f t="shared" si="125"/>
        <v>6</v>
      </c>
      <c r="C1649" s="9">
        <f t="shared" si="126"/>
        <v>0</v>
      </c>
      <c r="D1649" s="7" t="str">
        <f>Gmden!D1648</f>
        <v>Weißkirchen in Steiermark</v>
      </c>
      <c r="E1649" s="8">
        <f>Gmden!E1648</f>
        <v>4893</v>
      </c>
      <c r="F1649" s="40">
        <f>Gmden!N1648</f>
        <v>0</v>
      </c>
      <c r="G1649" s="8">
        <f t="shared" si="127"/>
        <v>0</v>
      </c>
      <c r="H1649" s="25">
        <f>ROUND(Anteile!$B$29/'Abs3'!$G$2107*'Abs3'!G1649,0)</f>
        <v>0</v>
      </c>
      <c r="I1649" s="40">
        <f>Gmden!O1648</f>
        <v>0</v>
      </c>
      <c r="J1649" s="8">
        <f t="shared" si="128"/>
        <v>0</v>
      </c>
      <c r="K1649" s="25">
        <f>ROUND(Anteile!$B$30/'Abs3'!$J$2107*'Abs3'!J1649,0)</f>
        <v>0</v>
      </c>
      <c r="L1649" s="8">
        <f>Gmden!M1648</f>
        <v>4615672.4436071785</v>
      </c>
      <c r="M1649" s="8">
        <f ca="1">IF(AND(E1649&gt;10000,Gmden!J1648=500,Gmden!K1648=500),MAX(0,OFFSET('Fk Abs3'!$E$7,'Abs3'!C1649,0)*0.95*E1649-L1649),0)</f>
        <v>0</v>
      </c>
      <c r="N1649" s="25">
        <f ca="1">ROUND(Anteile!$B$31/'Abs3'!$M$2107*'Abs3'!M1649,0)</f>
        <v>0</v>
      </c>
      <c r="O1649" s="27"/>
      <c r="P1649" s="25">
        <f t="shared" ca="1" si="129"/>
        <v>0</v>
      </c>
    </row>
    <row r="1650" spans="1:16" x14ac:dyDescent="0.25">
      <c r="A1650" s="9">
        <f>Gmden!A1649</f>
        <v>62105</v>
      </c>
      <c r="B1650" s="9">
        <f t="shared" si="125"/>
        <v>6</v>
      </c>
      <c r="C1650" s="9">
        <f t="shared" si="126"/>
        <v>0</v>
      </c>
      <c r="D1650" s="7" t="str">
        <f>Gmden!D1649</f>
        <v>Breitenau am Hochlantsch</v>
      </c>
      <c r="E1650" s="8">
        <f>Gmden!E1649</f>
        <v>1745</v>
      </c>
      <c r="F1650" s="40">
        <f>Gmden!N1649</f>
        <v>0</v>
      </c>
      <c r="G1650" s="8">
        <f t="shared" si="127"/>
        <v>0</v>
      </c>
      <c r="H1650" s="25">
        <f>ROUND(Anteile!$B$29/'Abs3'!$G$2107*'Abs3'!G1650,0)</f>
        <v>0</v>
      </c>
      <c r="I1650" s="40">
        <f>Gmden!O1649</f>
        <v>0</v>
      </c>
      <c r="J1650" s="8">
        <f t="shared" si="128"/>
        <v>0</v>
      </c>
      <c r="K1650" s="25">
        <f>ROUND(Anteile!$B$30/'Abs3'!$J$2107*'Abs3'!J1650,0)</f>
        <v>0</v>
      </c>
      <c r="L1650" s="8">
        <f>Gmden!M1649</f>
        <v>1832045.5723533491</v>
      </c>
      <c r="M1650" s="8">
        <f ca="1">IF(AND(E1650&gt;10000,Gmden!J1649=500,Gmden!K1649=500),MAX(0,OFFSET('Fk Abs3'!$E$7,'Abs3'!C1650,0)*0.95*E1650-L1650),0)</f>
        <v>0</v>
      </c>
      <c r="N1650" s="25">
        <f ca="1">ROUND(Anteile!$B$31/'Abs3'!$M$2107*'Abs3'!M1650,0)</f>
        <v>0</v>
      </c>
      <c r="O1650" s="27"/>
      <c r="P1650" s="25">
        <f t="shared" ca="1" si="129"/>
        <v>0</v>
      </c>
    </row>
    <row r="1651" spans="1:16" x14ac:dyDescent="0.25">
      <c r="A1651" s="9">
        <f>Gmden!A1650</f>
        <v>62115</v>
      </c>
      <c r="B1651" s="9">
        <f t="shared" si="125"/>
        <v>6</v>
      </c>
      <c r="C1651" s="9">
        <f t="shared" si="126"/>
        <v>0</v>
      </c>
      <c r="D1651" s="7" t="str">
        <f>Gmden!D1650</f>
        <v>Krieglach</v>
      </c>
      <c r="E1651" s="8">
        <f>Gmden!E1650</f>
        <v>5128</v>
      </c>
      <c r="F1651" s="40">
        <f>Gmden!N1650</f>
        <v>0</v>
      </c>
      <c r="G1651" s="8">
        <f t="shared" si="127"/>
        <v>0</v>
      </c>
      <c r="H1651" s="25">
        <f>ROUND(Anteile!$B$29/'Abs3'!$G$2107*'Abs3'!G1651,0)</f>
        <v>0</v>
      </c>
      <c r="I1651" s="40">
        <f>Gmden!O1650</f>
        <v>0</v>
      </c>
      <c r="J1651" s="8">
        <f t="shared" si="128"/>
        <v>0</v>
      </c>
      <c r="K1651" s="25">
        <f>ROUND(Anteile!$B$30/'Abs3'!$J$2107*'Abs3'!J1651,0)</f>
        <v>0</v>
      </c>
      <c r="L1651" s="8">
        <f>Gmden!M1650</f>
        <v>5386728.8739523049</v>
      </c>
      <c r="M1651" s="8">
        <f ca="1">IF(AND(E1651&gt;10000,Gmden!J1650=500,Gmden!K1650=500),MAX(0,OFFSET('Fk Abs3'!$E$7,'Abs3'!C1651,0)*0.95*E1651-L1651),0)</f>
        <v>0</v>
      </c>
      <c r="N1651" s="25">
        <f ca="1">ROUND(Anteile!$B$31/'Abs3'!$M$2107*'Abs3'!M1651,0)</f>
        <v>0</v>
      </c>
      <c r="O1651" s="27"/>
      <c r="P1651" s="25">
        <f t="shared" ca="1" si="129"/>
        <v>0</v>
      </c>
    </row>
    <row r="1652" spans="1:16" x14ac:dyDescent="0.25">
      <c r="A1652" s="9">
        <f>Gmden!A1651</f>
        <v>62116</v>
      </c>
      <c r="B1652" s="9">
        <f t="shared" si="125"/>
        <v>6</v>
      </c>
      <c r="C1652" s="9">
        <f t="shared" si="126"/>
        <v>0</v>
      </c>
      <c r="D1652" s="7" t="str">
        <f>Gmden!D1651</f>
        <v>Langenwang</v>
      </c>
      <c r="E1652" s="8">
        <f>Gmden!E1651</f>
        <v>3928</v>
      </c>
      <c r="F1652" s="40">
        <f>Gmden!N1651</f>
        <v>0</v>
      </c>
      <c r="G1652" s="8">
        <f t="shared" si="127"/>
        <v>0</v>
      </c>
      <c r="H1652" s="25">
        <f>ROUND(Anteile!$B$29/'Abs3'!$G$2107*'Abs3'!G1652,0)</f>
        <v>0</v>
      </c>
      <c r="I1652" s="40">
        <f>Gmden!O1651</f>
        <v>0</v>
      </c>
      <c r="J1652" s="8">
        <f t="shared" si="128"/>
        <v>0</v>
      </c>
      <c r="K1652" s="25">
        <f>ROUND(Anteile!$B$30/'Abs3'!$J$2107*'Abs3'!J1652,0)</f>
        <v>0</v>
      </c>
      <c r="L1652" s="8">
        <f>Gmden!M1651</f>
        <v>3875410.2130035553</v>
      </c>
      <c r="M1652" s="8">
        <f ca="1">IF(AND(E1652&gt;10000,Gmden!J1651=500,Gmden!K1651=500),MAX(0,OFFSET('Fk Abs3'!$E$7,'Abs3'!C1652,0)*0.95*E1652-L1652),0)</f>
        <v>0</v>
      </c>
      <c r="N1652" s="25">
        <f ca="1">ROUND(Anteile!$B$31/'Abs3'!$M$2107*'Abs3'!M1652,0)</f>
        <v>0</v>
      </c>
      <c r="O1652" s="27"/>
      <c r="P1652" s="25">
        <f t="shared" ca="1" si="129"/>
        <v>0</v>
      </c>
    </row>
    <row r="1653" spans="1:16" x14ac:dyDescent="0.25">
      <c r="A1653" s="9">
        <f>Gmden!A1652</f>
        <v>62125</v>
      </c>
      <c r="B1653" s="9">
        <f t="shared" si="125"/>
        <v>6</v>
      </c>
      <c r="C1653" s="9">
        <f t="shared" si="126"/>
        <v>0</v>
      </c>
      <c r="D1653" s="7" t="str">
        <f>Gmden!D1652</f>
        <v>Pernegg an der Mur</v>
      </c>
      <c r="E1653" s="8">
        <f>Gmden!E1652</f>
        <v>2343</v>
      </c>
      <c r="F1653" s="40">
        <f>Gmden!N1652</f>
        <v>0</v>
      </c>
      <c r="G1653" s="8">
        <f t="shared" si="127"/>
        <v>0</v>
      </c>
      <c r="H1653" s="25">
        <f>ROUND(Anteile!$B$29/'Abs3'!$G$2107*'Abs3'!G1653,0)</f>
        <v>0</v>
      </c>
      <c r="I1653" s="40">
        <f>Gmden!O1652</f>
        <v>0</v>
      </c>
      <c r="J1653" s="8">
        <f t="shared" si="128"/>
        <v>0</v>
      </c>
      <c r="K1653" s="25">
        <f>ROUND(Anteile!$B$30/'Abs3'!$J$2107*'Abs3'!J1653,0)</f>
        <v>0</v>
      </c>
      <c r="L1653" s="8">
        <f>Gmden!M1652</f>
        <v>2139723.064551848</v>
      </c>
      <c r="M1653" s="8">
        <f ca="1">IF(AND(E1653&gt;10000,Gmden!J1652=500,Gmden!K1652=500),MAX(0,OFFSET('Fk Abs3'!$E$7,'Abs3'!C1653,0)*0.95*E1653-L1653),0)</f>
        <v>0</v>
      </c>
      <c r="N1653" s="25">
        <f ca="1">ROUND(Anteile!$B$31/'Abs3'!$M$2107*'Abs3'!M1653,0)</f>
        <v>0</v>
      </c>
      <c r="O1653" s="27"/>
      <c r="P1653" s="25">
        <f t="shared" ca="1" si="129"/>
        <v>0</v>
      </c>
    </row>
    <row r="1654" spans="1:16" x14ac:dyDescent="0.25">
      <c r="A1654" s="9">
        <f>Gmden!A1653</f>
        <v>62128</v>
      </c>
      <c r="B1654" s="9">
        <f t="shared" si="125"/>
        <v>6</v>
      </c>
      <c r="C1654" s="9">
        <f t="shared" si="126"/>
        <v>0</v>
      </c>
      <c r="D1654" s="7" t="str">
        <f>Gmden!D1653</f>
        <v>Sankt Lorenzen im Mürztal</v>
      </c>
      <c r="E1654" s="8">
        <f>Gmden!E1653</f>
        <v>3552</v>
      </c>
      <c r="F1654" s="40">
        <f>Gmden!N1653</f>
        <v>0</v>
      </c>
      <c r="G1654" s="8">
        <f t="shared" si="127"/>
        <v>0</v>
      </c>
      <c r="H1654" s="25">
        <f>ROUND(Anteile!$B$29/'Abs3'!$G$2107*'Abs3'!G1654,0)</f>
        <v>0</v>
      </c>
      <c r="I1654" s="40">
        <f>Gmden!O1653</f>
        <v>0</v>
      </c>
      <c r="J1654" s="8">
        <f t="shared" si="128"/>
        <v>0</v>
      </c>
      <c r="K1654" s="25">
        <f>ROUND(Anteile!$B$30/'Abs3'!$J$2107*'Abs3'!J1654,0)</f>
        <v>0</v>
      </c>
      <c r="L1654" s="8">
        <f>Gmden!M1653</f>
        <v>3490582.5949687525</v>
      </c>
      <c r="M1654" s="8">
        <f ca="1">IF(AND(E1654&gt;10000,Gmden!J1653=500,Gmden!K1653=500),MAX(0,OFFSET('Fk Abs3'!$E$7,'Abs3'!C1654,0)*0.95*E1654-L1654),0)</f>
        <v>0</v>
      </c>
      <c r="N1654" s="25">
        <f ca="1">ROUND(Anteile!$B$31/'Abs3'!$M$2107*'Abs3'!M1654,0)</f>
        <v>0</v>
      </c>
      <c r="O1654" s="27"/>
      <c r="P1654" s="25">
        <f t="shared" ca="1" si="129"/>
        <v>0</v>
      </c>
    </row>
    <row r="1655" spans="1:16" x14ac:dyDescent="0.25">
      <c r="A1655" s="9">
        <f>Gmden!A1654</f>
        <v>62131</v>
      </c>
      <c r="B1655" s="9">
        <f t="shared" si="125"/>
        <v>6</v>
      </c>
      <c r="C1655" s="9">
        <f t="shared" si="126"/>
        <v>0</v>
      </c>
      <c r="D1655" s="7" t="str">
        <f>Gmden!D1654</f>
        <v>Spital am Semmering</v>
      </c>
      <c r="E1655" s="8">
        <f>Gmden!E1654</f>
        <v>1780</v>
      </c>
      <c r="F1655" s="40">
        <f>Gmden!N1654</f>
        <v>0</v>
      </c>
      <c r="G1655" s="8">
        <f t="shared" si="127"/>
        <v>0</v>
      </c>
      <c r="H1655" s="25">
        <f>ROUND(Anteile!$B$29/'Abs3'!$G$2107*'Abs3'!G1655,0)</f>
        <v>0</v>
      </c>
      <c r="I1655" s="40">
        <f>Gmden!O1654</f>
        <v>0</v>
      </c>
      <c r="J1655" s="8">
        <f t="shared" si="128"/>
        <v>0</v>
      </c>
      <c r="K1655" s="25">
        <f>ROUND(Anteile!$B$30/'Abs3'!$J$2107*'Abs3'!J1655,0)</f>
        <v>0</v>
      </c>
      <c r="L1655" s="8">
        <f>Gmden!M1654</f>
        <v>2092268.0503418853</v>
      </c>
      <c r="M1655" s="8">
        <f ca="1">IF(AND(E1655&gt;10000,Gmden!J1654=500,Gmden!K1654=500),MAX(0,OFFSET('Fk Abs3'!$E$7,'Abs3'!C1655,0)*0.95*E1655-L1655),0)</f>
        <v>0</v>
      </c>
      <c r="N1655" s="25">
        <f ca="1">ROUND(Anteile!$B$31/'Abs3'!$M$2107*'Abs3'!M1655,0)</f>
        <v>0</v>
      </c>
      <c r="O1655" s="27"/>
      <c r="P1655" s="25">
        <f t="shared" ca="1" si="129"/>
        <v>0</v>
      </c>
    </row>
    <row r="1656" spans="1:16" x14ac:dyDescent="0.25">
      <c r="A1656" s="9">
        <f>Gmden!A1655</f>
        <v>62132</v>
      </c>
      <c r="B1656" s="9">
        <f t="shared" si="125"/>
        <v>6</v>
      </c>
      <c r="C1656" s="9">
        <f t="shared" si="126"/>
        <v>0</v>
      </c>
      <c r="D1656" s="7" t="str">
        <f>Gmden!D1655</f>
        <v>Stanz im Mürztal</v>
      </c>
      <c r="E1656" s="8">
        <f>Gmden!E1655</f>
        <v>1855</v>
      </c>
      <c r="F1656" s="40">
        <f>Gmden!N1655</f>
        <v>0</v>
      </c>
      <c r="G1656" s="8">
        <f t="shared" si="127"/>
        <v>0</v>
      </c>
      <c r="H1656" s="25">
        <f>ROUND(Anteile!$B$29/'Abs3'!$G$2107*'Abs3'!G1656,0)</f>
        <v>0</v>
      </c>
      <c r="I1656" s="40">
        <f>Gmden!O1655</f>
        <v>0</v>
      </c>
      <c r="J1656" s="8">
        <f t="shared" si="128"/>
        <v>0</v>
      </c>
      <c r="K1656" s="25">
        <f>ROUND(Anteile!$B$30/'Abs3'!$J$2107*'Abs3'!J1656,0)</f>
        <v>0</v>
      </c>
      <c r="L1656" s="8">
        <f>Gmden!M1655</f>
        <v>1552075.2974888703</v>
      </c>
      <c r="M1656" s="8">
        <f ca="1">IF(AND(E1656&gt;10000,Gmden!J1655=500,Gmden!K1655=500),MAX(0,OFFSET('Fk Abs3'!$E$7,'Abs3'!C1656,0)*0.95*E1656-L1656),0)</f>
        <v>0</v>
      </c>
      <c r="N1656" s="25">
        <f ca="1">ROUND(Anteile!$B$31/'Abs3'!$M$2107*'Abs3'!M1656,0)</f>
        <v>0</v>
      </c>
      <c r="O1656" s="27"/>
      <c r="P1656" s="25">
        <f t="shared" ca="1" si="129"/>
        <v>0</v>
      </c>
    </row>
    <row r="1657" spans="1:16" x14ac:dyDescent="0.25">
      <c r="A1657" s="9">
        <f>Gmden!A1656</f>
        <v>62135</v>
      </c>
      <c r="B1657" s="9">
        <f t="shared" si="125"/>
        <v>6</v>
      </c>
      <c r="C1657" s="9">
        <f t="shared" si="126"/>
        <v>0</v>
      </c>
      <c r="D1657" s="7" t="str">
        <f>Gmden!D1656</f>
        <v>Turnau</v>
      </c>
      <c r="E1657" s="8">
        <f>Gmden!E1656</f>
        <v>1548</v>
      </c>
      <c r="F1657" s="40">
        <f>Gmden!N1656</f>
        <v>0</v>
      </c>
      <c r="G1657" s="8">
        <f t="shared" si="127"/>
        <v>0</v>
      </c>
      <c r="H1657" s="25">
        <f>ROUND(Anteile!$B$29/'Abs3'!$G$2107*'Abs3'!G1657,0)</f>
        <v>0</v>
      </c>
      <c r="I1657" s="40">
        <f>Gmden!O1656</f>
        <v>0</v>
      </c>
      <c r="J1657" s="8">
        <f t="shared" si="128"/>
        <v>0</v>
      </c>
      <c r="K1657" s="25">
        <f>ROUND(Anteile!$B$30/'Abs3'!$J$2107*'Abs3'!J1657,0)</f>
        <v>0</v>
      </c>
      <c r="L1657" s="8">
        <f>Gmden!M1656</f>
        <v>1474580.7084335533</v>
      </c>
      <c r="M1657" s="8">
        <f ca="1">IF(AND(E1657&gt;10000,Gmden!J1656=500,Gmden!K1656=500),MAX(0,OFFSET('Fk Abs3'!$E$7,'Abs3'!C1657,0)*0.95*E1657-L1657),0)</f>
        <v>0</v>
      </c>
      <c r="N1657" s="25">
        <f ca="1">ROUND(Anteile!$B$31/'Abs3'!$M$2107*'Abs3'!M1657,0)</f>
        <v>0</v>
      </c>
      <c r="O1657" s="27"/>
      <c r="P1657" s="25">
        <f t="shared" ca="1" si="129"/>
        <v>0</v>
      </c>
    </row>
    <row r="1658" spans="1:16" x14ac:dyDescent="0.25">
      <c r="A1658" s="9">
        <f>Gmden!A1657</f>
        <v>62138</v>
      </c>
      <c r="B1658" s="9">
        <f t="shared" si="125"/>
        <v>6</v>
      </c>
      <c r="C1658" s="9">
        <f t="shared" si="126"/>
        <v>0</v>
      </c>
      <c r="D1658" s="7" t="str">
        <f>Gmden!D1657</f>
        <v>Aflenz</v>
      </c>
      <c r="E1658" s="8">
        <f>Gmden!E1657</f>
        <v>2427</v>
      </c>
      <c r="F1658" s="40">
        <f>Gmden!N1657</f>
        <v>0</v>
      </c>
      <c r="G1658" s="8">
        <f t="shared" si="127"/>
        <v>0</v>
      </c>
      <c r="H1658" s="25">
        <f>ROUND(Anteile!$B$29/'Abs3'!$G$2107*'Abs3'!G1658,0)</f>
        <v>0</v>
      </c>
      <c r="I1658" s="40">
        <f>Gmden!O1657</f>
        <v>0</v>
      </c>
      <c r="J1658" s="8">
        <f t="shared" si="128"/>
        <v>0</v>
      </c>
      <c r="K1658" s="25">
        <f>ROUND(Anteile!$B$30/'Abs3'!$J$2107*'Abs3'!J1658,0)</f>
        <v>0</v>
      </c>
      <c r="L1658" s="8">
        <f>Gmden!M1657</f>
        <v>2369710.3948567305</v>
      </c>
      <c r="M1658" s="8">
        <f ca="1">IF(AND(E1658&gt;10000,Gmden!J1657=500,Gmden!K1657=500),MAX(0,OFFSET('Fk Abs3'!$E$7,'Abs3'!C1658,0)*0.95*E1658-L1658),0)</f>
        <v>0</v>
      </c>
      <c r="N1658" s="25">
        <f ca="1">ROUND(Anteile!$B$31/'Abs3'!$M$2107*'Abs3'!M1658,0)</f>
        <v>0</v>
      </c>
      <c r="O1658" s="27"/>
      <c r="P1658" s="25">
        <f t="shared" ca="1" si="129"/>
        <v>0</v>
      </c>
    </row>
    <row r="1659" spans="1:16" x14ac:dyDescent="0.25">
      <c r="A1659" s="9">
        <f>Gmden!A1658</f>
        <v>62139</v>
      </c>
      <c r="B1659" s="9">
        <f t="shared" si="125"/>
        <v>6</v>
      </c>
      <c r="C1659" s="9">
        <f t="shared" si="126"/>
        <v>1</v>
      </c>
      <c r="D1659" s="7" t="str">
        <f>Gmden!D1658</f>
        <v>Bruck an der Mur</v>
      </c>
      <c r="E1659" s="8">
        <f>Gmden!E1658</f>
        <v>15699</v>
      </c>
      <c r="F1659" s="40">
        <f>Gmden!N1658</f>
        <v>0</v>
      </c>
      <c r="G1659" s="8">
        <f t="shared" si="127"/>
        <v>0</v>
      </c>
      <c r="H1659" s="25">
        <f>ROUND(Anteile!$B$29/'Abs3'!$G$2107*'Abs3'!G1659,0)</f>
        <v>0</v>
      </c>
      <c r="I1659" s="40">
        <f>Gmden!O1658</f>
        <v>0</v>
      </c>
      <c r="J1659" s="8">
        <f t="shared" si="128"/>
        <v>0</v>
      </c>
      <c r="K1659" s="25">
        <f>ROUND(Anteile!$B$30/'Abs3'!$J$2107*'Abs3'!J1659,0)</f>
        <v>0</v>
      </c>
      <c r="L1659" s="8">
        <f>Gmden!M1658</f>
        <v>20026193.909276672</v>
      </c>
      <c r="M1659" s="8">
        <f ca="1">IF(AND(E1659&gt;10000,Gmden!J1658=500,Gmden!K1658=500),MAX(0,OFFSET('Fk Abs3'!$E$7,'Abs3'!C1659,0)*0.95*E1659-L1659),0)</f>
        <v>1290324.6914553829</v>
      </c>
      <c r="N1659" s="25">
        <f ca="1">ROUND(Anteile!$B$31/'Abs3'!$M$2107*'Abs3'!M1659,0)</f>
        <v>37039</v>
      </c>
      <c r="O1659" s="27"/>
      <c r="P1659" s="25">
        <f t="shared" ca="1" si="129"/>
        <v>37039</v>
      </c>
    </row>
    <row r="1660" spans="1:16" x14ac:dyDescent="0.25">
      <c r="A1660" s="9">
        <f>Gmden!A1659</f>
        <v>62140</v>
      </c>
      <c r="B1660" s="9">
        <f t="shared" si="125"/>
        <v>6</v>
      </c>
      <c r="C1660" s="9">
        <f t="shared" si="126"/>
        <v>2</v>
      </c>
      <c r="D1660" s="7" t="str">
        <f>Gmden!D1659</f>
        <v>Kapfenberg</v>
      </c>
      <c r="E1660" s="8">
        <f>Gmden!E1659</f>
        <v>23215</v>
      </c>
      <c r="F1660" s="40">
        <f>Gmden!N1659</f>
        <v>0</v>
      </c>
      <c r="G1660" s="8">
        <f t="shared" si="127"/>
        <v>0</v>
      </c>
      <c r="H1660" s="25">
        <f>ROUND(Anteile!$B$29/'Abs3'!$G$2107*'Abs3'!G1660,0)</f>
        <v>0</v>
      </c>
      <c r="I1660" s="40">
        <f>Gmden!O1659</f>
        <v>0</v>
      </c>
      <c r="J1660" s="8">
        <f t="shared" si="128"/>
        <v>0</v>
      </c>
      <c r="K1660" s="25">
        <f>ROUND(Anteile!$B$30/'Abs3'!$J$2107*'Abs3'!J1660,0)</f>
        <v>0</v>
      </c>
      <c r="L1660" s="8">
        <f>Gmden!M1659</f>
        <v>36036323.298719235</v>
      </c>
      <c r="M1660" s="8">
        <f ca="1">IF(AND(E1660&gt;10000,Gmden!J1659=500,Gmden!K1659=500),MAX(0,OFFSET('Fk Abs3'!$E$7,'Abs3'!C1660,0)*0.95*E1660-L1660),0)</f>
        <v>0</v>
      </c>
      <c r="N1660" s="25">
        <f ca="1">ROUND(Anteile!$B$31/'Abs3'!$M$2107*'Abs3'!M1660,0)</f>
        <v>0</v>
      </c>
      <c r="O1660" s="27"/>
      <c r="P1660" s="25">
        <f t="shared" ca="1" si="129"/>
        <v>0</v>
      </c>
    </row>
    <row r="1661" spans="1:16" x14ac:dyDescent="0.25">
      <c r="A1661" s="9">
        <f>Gmden!A1660</f>
        <v>62141</v>
      </c>
      <c r="B1661" s="9">
        <f t="shared" si="125"/>
        <v>6</v>
      </c>
      <c r="C1661" s="9">
        <f t="shared" si="126"/>
        <v>0</v>
      </c>
      <c r="D1661" s="7" t="str">
        <f>Gmden!D1660</f>
        <v>Kindberg</v>
      </c>
      <c r="E1661" s="8">
        <f>Gmden!E1660</f>
        <v>8238</v>
      </c>
      <c r="F1661" s="40">
        <f>Gmden!N1660</f>
        <v>0</v>
      </c>
      <c r="G1661" s="8">
        <f t="shared" si="127"/>
        <v>0</v>
      </c>
      <c r="H1661" s="25">
        <f>ROUND(Anteile!$B$29/'Abs3'!$G$2107*'Abs3'!G1661,0)</f>
        <v>0</v>
      </c>
      <c r="I1661" s="40">
        <f>Gmden!O1660</f>
        <v>0</v>
      </c>
      <c r="J1661" s="8">
        <f t="shared" si="128"/>
        <v>0</v>
      </c>
      <c r="K1661" s="25">
        <f>ROUND(Anteile!$B$30/'Abs3'!$J$2107*'Abs3'!J1661,0)</f>
        <v>0</v>
      </c>
      <c r="L1661" s="8">
        <f>Gmden!M1660</f>
        <v>8931141.9759467393</v>
      </c>
      <c r="M1661" s="8">
        <f ca="1">IF(AND(E1661&gt;10000,Gmden!J1660=500,Gmden!K1660=500),MAX(0,OFFSET('Fk Abs3'!$E$7,'Abs3'!C1661,0)*0.95*E1661-L1661),0)</f>
        <v>0</v>
      </c>
      <c r="N1661" s="25">
        <f ca="1">ROUND(Anteile!$B$31/'Abs3'!$M$2107*'Abs3'!M1661,0)</f>
        <v>0</v>
      </c>
      <c r="O1661" s="27"/>
      <c r="P1661" s="25">
        <f t="shared" ca="1" si="129"/>
        <v>0</v>
      </c>
    </row>
    <row r="1662" spans="1:16" x14ac:dyDescent="0.25">
      <c r="A1662" s="9">
        <f>Gmden!A1661</f>
        <v>62142</v>
      </c>
      <c r="B1662" s="9">
        <f t="shared" si="125"/>
        <v>6</v>
      </c>
      <c r="C1662" s="9">
        <f t="shared" si="126"/>
        <v>0</v>
      </c>
      <c r="D1662" s="7" t="str">
        <f>Gmden!D1661</f>
        <v>Mariazell</v>
      </c>
      <c r="E1662" s="8">
        <f>Gmden!E1661</f>
        <v>3975</v>
      </c>
      <c r="F1662" s="40">
        <f>Gmden!N1661</f>
        <v>0</v>
      </c>
      <c r="G1662" s="8">
        <f t="shared" si="127"/>
        <v>0</v>
      </c>
      <c r="H1662" s="25">
        <f>ROUND(Anteile!$B$29/'Abs3'!$G$2107*'Abs3'!G1662,0)</f>
        <v>0</v>
      </c>
      <c r="I1662" s="40">
        <f>Gmden!O1661</f>
        <v>0</v>
      </c>
      <c r="J1662" s="8">
        <f t="shared" si="128"/>
        <v>0</v>
      </c>
      <c r="K1662" s="25">
        <f>ROUND(Anteile!$B$30/'Abs3'!$J$2107*'Abs3'!J1662,0)</f>
        <v>0</v>
      </c>
      <c r="L1662" s="8">
        <f>Gmden!M1661</f>
        <v>4325536.7094204705</v>
      </c>
      <c r="M1662" s="8">
        <f ca="1">IF(AND(E1662&gt;10000,Gmden!J1661=500,Gmden!K1661=500),MAX(0,OFFSET('Fk Abs3'!$E$7,'Abs3'!C1662,0)*0.95*E1662-L1662),0)</f>
        <v>0</v>
      </c>
      <c r="N1662" s="25">
        <f ca="1">ROUND(Anteile!$B$31/'Abs3'!$M$2107*'Abs3'!M1662,0)</f>
        <v>0</v>
      </c>
      <c r="O1662" s="27"/>
      <c r="P1662" s="25">
        <f t="shared" ca="1" si="129"/>
        <v>0</v>
      </c>
    </row>
    <row r="1663" spans="1:16" x14ac:dyDescent="0.25">
      <c r="A1663" s="9">
        <f>Gmden!A1662</f>
        <v>62143</v>
      </c>
      <c r="B1663" s="9">
        <f t="shared" si="125"/>
        <v>6</v>
      </c>
      <c r="C1663" s="9">
        <f t="shared" si="126"/>
        <v>0</v>
      </c>
      <c r="D1663" s="7" t="str">
        <f>Gmden!D1662</f>
        <v>Mürzzuschlag</v>
      </c>
      <c r="E1663" s="8">
        <f>Gmden!E1662</f>
        <v>8822</v>
      </c>
      <c r="F1663" s="40">
        <f>Gmden!N1662</f>
        <v>0</v>
      </c>
      <c r="G1663" s="8">
        <f t="shared" si="127"/>
        <v>0</v>
      </c>
      <c r="H1663" s="25">
        <f>ROUND(Anteile!$B$29/'Abs3'!$G$2107*'Abs3'!G1663,0)</f>
        <v>0</v>
      </c>
      <c r="I1663" s="40">
        <f>Gmden!O1662</f>
        <v>0</v>
      </c>
      <c r="J1663" s="8">
        <f t="shared" si="128"/>
        <v>0</v>
      </c>
      <c r="K1663" s="25">
        <f>ROUND(Anteile!$B$30/'Abs3'!$J$2107*'Abs3'!J1663,0)</f>
        <v>0</v>
      </c>
      <c r="L1663" s="8">
        <f>Gmden!M1662</f>
        <v>9819933.697044801</v>
      </c>
      <c r="M1663" s="8">
        <f ca="1">IF(AND(E1663&gt;10000,Gmden!J1662=500,Gmden!K1662=500),MAX(0,OFFSET('Fk Abs3'!$E$7,'Abs3'!C1663,0)*0.95*E1663-L1663),0)</f>
        <v>0</v>
      </c>
      <c r="N1663" s="25">
        <f ca="1">ROUND(Anteile!$B$31/'Abs3'!$M$2107*'Abs3'!M1663,0)</f>
        <v>0</v>
      </c>
      <c r="O1663" s="27"/>
      <c r="P1663" s="25">
        <f t="shared" ca="1" si="129"/>
        <v>0</v>
      </c>
    </row>
    <row r="1664" spans="1:16" x14ac:dyDescent="0.25">
      <c r="A1664" s="9">
        <f>Gmden!A1663</f>
        <v>62144</v>
      </c>
      <c r="B1664" s="9">
        <f t="shared" si="125"/>
        <v>6</v>
      </c>
      <c r="C1664" s="9">
        <f t="shared" si="126"/>
        <v>0</v>
      </c>
      <c r="D1664" s="7" t="str">
        <f>Gmden!D1663</f>
        <v>Neuberg an der Mürz</v>
      </c>
      <c r="E1664" s="8">
        <f>Gmden!E1663</f>
        <v>2804</v>
      </c>
      <c r="F1664" s="40">
        <f>Gmden!N1663</f>
        <v>0</v>
      </c>
      <c r="G1664" s="8">
        <f t="shared" si="127"/>
        <v>0</v>
      </c>
      <c r="H1664" s="25">
        <f>ROUND(Anteile!$B$29/'Abs3'!$G$2107*'Abs3'!G1664,0)</f>
        <v>0</v>
      </c>
      <c r="I1664" s="40">
        <f>Gmden!O1663</f>
        <v>0</v>
      </c>
      <c r="J1664" s="8">
        <f t="shared" si="128"/>
        <v>0</v>
      </c>
      <c r="K1664" s="25">
        <f>ROUND(Anteile!$B$30/'Abs3'!$J$2107*'Abs3'!J1664,0)</f>
        <v>0</v>
      </c>
      <c r="L1664" s="8">
        <f>Gmden!M1663</f>
        <v>2521708.838956275</v>
      </c>
      <c r="M1664" s="8">
        <f ca="1">IF(AND(E1664&gt;10000,Gmden!J1663=500,Gmden!K1663=500),MAX(0,OFFSET('Fk Abs3'!$E$7,'Abs3'!C1664,0)*0.95*E1664-L1664),0)</f>
        <v>0</v>
      </c>
      <c r="N1664" s="25">
        <f ca="1">ROUND(Anteile!$B$31/'Abs3'!$M$2107*'Abs3'!M1664,0)</f>
        <v>0</v>
      </c>
      <c r="O1664" s="27"/>
      <c r="P1664" s="25">
        <f t="shared" ca="1" si="129"/>
        <v>0</v>
      </c>
    </row>
    <row r="1665" spans="1:16" x14ac:dyDescent="0.25">
      <c r="A1665" s="9">
        <f>Gmden!A1664</f>
        <v>62145</v>
      </c>
      <c r="B1665" s="9">
        <f t="shared" si="125"/>
        <v>6</v>
      </c>
      <c r="C1665" s="9">
        <f t="shared" si="126"/>
        <v>0</v>
      </c>
      <c r="D1665" s="7" t="str">
        <f>Gmden!D1664</f>
        <v>Sankt Barbara im Mürztal</v>
      </c>
      <c r="E1665" s="8">
        <f>Gmden!E1664</f>
        <v>6807</v>
      </c>
      <c r="F1665" s="40">
        <f>Gmden!N1664</f>
        <v>0</v>
      </c>
      <c r="G1665" s="8">
        <f t="shared" si="127"/>
        <v>0</v>
      </c>
      <c r="H1665" s="25">
        <f>ROUND(Anteile!$B$29/'Abs3'!$G$2107*'Abs3'!G1665,0)</f>
        <v>0</v>
      </c>
      <c r="I1665" s="40">
        <f>Gmden!O1664</f>
        <v>0</v>
      </c>
      <c r="J1665" s="8">
        <f t="shared" si="128"/>
        <v>0</v>
      </c>
      <c r="K1665" s="25">
        <f>ROUND(Anteile!$B$30/'Abs3'!$J$2107*'Abs3'!J1665,0)</f>
        <v>0</v>
      </c>
      <c r="L1665" s="8">
        <f>Gmden!M1664</f>
        <v>7341070.636452808</v>
      </c>
      <c r="M1665" s="8">
        <f ca="1">IF(AND(E1665&gt;10000,Gmden!J1664=500,Gmden!K1664=500),MAX(0,OFFSET('Fk Abs3'!$E$7,'Abs3'!C1665,0)*0.95*E1665-L1665),0)</f>
        <v>0</v>
      </c>
      <c r="N1665" s="25">
        <f ca="1">ROUND(Anteile!$B$31/'Abs3'!$M$2107*'Abs3'!M1665,0)</f>
        <v>0</v>
      </c>
      <c r="O1665" s="27"/>
      <c r="P1665" s="25">
        <f t="shared" ca="1" si="129"/>
        <v>0</v>
      </c>
    </row>
    <row r="1666" spans="1:16" x14ac:dyDescent="0.25">
      <c r="A1666" s="9">
        <f>Gmden!A1665</f>
        <v>62146</v>
      </c>
      <c r="B1666" s="9">
        <f t="shared" si="125"/>
        <v>6</v>
      </c>
      <c r="C1666" s="9">
        <f t="shared" si="126"/>
        <v>0</v>
      </c>
      <c r="D1666" s="7" t="str">
        <f>Gmden!D1665</f>
        <v>Sankt Marein im Mürztal</v>
      </c>
      <c r="E1666" s="8">
        <f>Gmden!E1665</f>
        <v>2673</v>
      </c>
      <c r="F1666" s="40">
        <f>Gmden!N1665</f>
        <v>0</v>
      </c>
      <c r="G1666" s="8">
        <f t="shared" si="127"/>
        <v>0</v>
      </c>
      <c r="H1666" s="25">
        <f>ROUND(Anteile!$B$29/'Abs3'!$G$2107*'Abs3'!G1666,0)</f>
        <v>0</v>
      </c>
      <c r="I1666" s="40">
        <f>Gmden!O1665</f>
        <v>0</v>
      </c>
      <c r="J1666" s="8">
        <f t="shared" si="128"/>
        <v>0</v>
      </c>
      <c r="K1666" s="25">
        <f>ROUND(Anteile!$B$30/'Abs3'!$J$2107*'Abs3'!J1666,0)</f>
        <v>0</v>
      </c>
      <c r="L1666" s="8">
        <f>Gmden!M1665</f>
        <v>2527461.7951761475</v>
      </c>
      <c r="M1666" s="8">
        <f ca="1">IF(AND(E1666&gt;10000,Gmden!J1665=500,Gmden!K1665=500),MAX(0,OFFSET('Fk Abs3'!$E$7,'Abs3'!C1666,0)*0.95*E1666-L1666),0)</f>
        <v>0</v>
      </c>
      <c r="N1666" s="25">
        <f ca="1">ROUND(Anteile!$B$31/'Abs3'!$M$2107*'Abs3'!M1666,0)</f>
        <v>0</v>
      </c>
      <c r="O1666" s="27"/>
      <c r="P1666" s="25">
        <f t="shared" ca="1" si="129"/>
        <v>0</v>
      </c>
    </row>
    <row r="1667" spans="1:16" x14ac:dyDescent="0.25">
      <c r="A1667" s="9">
        <f>Gmden!A1666</f>
        <v>62147</v>
      </c>
      <c r="B1667" s="9">
        <f t="shared" si="125"/>
        <v>6</v>
      </c>
      <c r="C1667" s="9">
        <f t="shared" si="126"/>
        <v>0</v>
      </c>
      <c r="D1667" s="7" t="str">
        <f>Gmden!D1666</f>
        <v>Thörl</v>
      </c>
      <c r="E1667" s="8">
        <f>Gmden!E1666</f>
        <v>2362</v>
      </c>
      <c r="F1667" s="40">
        <f>Gmden!N1666</f>
        <v>0</v>
      </c>
      <c r="G1667" s="8">
        <f t="shared" si="127"/>
        <v>0</v>
      </c>
      <c r="H1667" s="25">
        <f>ROUND(Anteile!$B$29/'Abs3'!$G$2107*'Abs3'!G1667,0)</f>
        <v>0</v>
      </c>
      <c r="I1667" s="40">
        <f>Gmden!O1666</f>
        <v>0</v>
      </c>
      <c r="J1667" s="8">
        <f t="shared" si="128"/>
        <v>0</v>
      </c>
      <c r="K1667" s="25">
        <f>ROUND(Anteile!$B$30/'Abs3'!$J$2107*'Abs3'!J1667,0)</f>
        <v>0</v>
      </c>
      <c r="L1667" s="8">
        <f>Gmden!M1666</f>
        <v>2326683.7696545636</v>
      </c>
      <c r="M1667" s="8">
        <f ca="1">IF(AND(E1667&gt;10000,Gmden!J1666=500,Gmden!K1666=500),MAX(0,OFFSET('Fk Abs3'!$E$7,'Abs3'!C1667,0)*0.95*E1667-L1667),0)</f>
        <v>0</v>
      </c>
      <c r="N1667" s="25">
        <f ca="1">ROUND(Anteile!$B$31/'Abs3'!$M$2107*'Abs3'!M1667,0)</f>
        <v>0</v>
      </c>
      <c r="O1667" s="27"/>
      <c r="P1667" s="25">
        <f t="shared" ca="1" si="129"/>
        <v>0</v>
      </c>
    </row>
    <row r="1668" spans="1:16" x14ac:dyDescent="0.25">
      <c r="A1668" s="9">
        <f>Gmden!A1667</f>
        <v>62148</v>
      </c>
      <c r="B1668" s="9">
        <f t="shared" si="125"/>
        <v>6</v>
      </c>
      <c r="C1668" s="9">
        <f t="shared" si="126"/>
        <v>0</v>
      </c>
      <c r="D1668" s="7" t="str">
        <f>Gmden!D1667</f>
        <v>Tragöß-Sankt Katharein</v>
      </c>
      <c r="E1668" s="8">
        <f>Gmden!E1667</f>
        <v>1930</v>
      </c>
      <c r="F1668" s="40">
        <f>Gmden!N1667</f>
        <v>0</v>
      </c>
      <c r="G1668" s="8">
        <f t="shared" si="127"/>
        <v>0</v>
      </c>
      <c r="H1668" s="25">
        <f>ROUND(Anteile!$B$29/'Abs3'!$G$2107*'Abs3'!G1668,0)</f>
        <v>0</v>
      </c>
      <c r="I1668" s="40">
        <f>Gmden!O1667</f>
        <v>0</v>
      </c>
      <c r="J1668" s="8">
        <f t="shared" si="128"/>
        <v>0</v>
      </c>
      <c r="K1668" s="25">
        <f>ROUND(Anteile!$B$30/'Abs3'!$J$2107*'Abs3'!J1668,0)</f>
        <v>0</v>
      </c>
      <c r="L1668" s="8">
        <f>Gmden!M1667</f>
        <v>1685394.6155452291</v>
      </c>
      <c r="M1668" s="8">
        <f ca="1">IF(AND(E1668&gt;10000,Gmden!J1667=500,Gmden!K1667=500),MAX(0,OFFSET('Fk Abs3'!$E$7,'Abs3'!C1668,0)*0.95*E1668-L1668),0)</f>
        <v>0</v>
      </c>
      <c r="N1668" s="25">
        <f ca="1">ROUND(Anteile!$B$31/'Abs3'!$M$2107*'Abs3'!M1668,0)</f>
        <v>0</v>
      </c>
      <c r="O1668" s="27"/>
      <c r="P1668" s="25">
        <f t="shared" ca="1" si="129"/>
        <v>0</v>
      </c>
    </row>
    <row r="1669" spans="1:16" x14ac:dyDescent="0.25">
      <c r="A1669" s="9">
        <f>Gmden!A1668</f>
        <v>62202</v>
      </c>
      <c r="B1669" s="9">
        <f t="shared" si="125"/>
        <v>6</v>
      </c>
      <c r="C1669" s="9">
        <f t="shared" si="126"/>
        <v>0</v>
      </c>
      <c r="D1669" s="7" t="str">
        <f>Gmden!D1668</f>
        <v>Bad Blumau</v>
      </c>
      <c r="E1669" s="8">
        <f>Gmden!E1668</f>
        <v>1588</v>
      </c>
      <c r="F1669" s="40">
        <f>Gmden!N1668</f>
        <v>0</v>
      </c>
      <c r="G1669" s="8">
        <f t="shared" si="127"/>
        <v>0</v>
      </c>
      <c r="H1669" s="25">
        <f>ROUND(Anteile!$B$29/'Abs3'!$G$2107*'Abs3'!G1669,0)</f>
        <v>0</v>
      </c>
      <c r="I1669" s="40">
        <f>Gmden!O1668</f>
        <v>0</v>
      </c>
      <c r="J1669" s="8">
        <f t="shared" si="128"/>
        <v>0</v>
      </c>
      <c r="K1669" s="25">
        <f>ROUND(Anteile!$B$30/'Abs3'!$J$2107*'Abs3'!J1669,0)</f>
        <v>0</v>
      </c>
      <c r="L1669" s="8">
        <f>Gmden!M1668</f>
        <v>1841617.2385702806</v>
      </c>
      <c r="M1669" s="8">
        <f ca="1">IF(AND(E1669&gt;10000,Gmden!J1668=500,Gmden!K1668=500),MAX(0,OFFSET('Fk Abs3'!$E$7,'Abs3'!C1669,0)*0.95*E1669-L1669),0)</f>
        <v>0</v>
      </c>
      <c r="N1669" s="25">
        <f ca="1">ROUND(Anteile!$B$31/'Abs3'!$M$2107*'Abs3'!M1669,0)</f>
        <v>0</v>
      </c>
      <c r="O1669" s="27"/>
      <c r="P1669" s="25">
        <f t="shared" ca="1" si="129"/>
        <v>0</v>
      </c>
    </row>
    <row r="1670" spans="1:16" x14ac:dyDescent="0.25">
      <c r="A1670" s="9">
        <f>Gmden!A1669</f>
        <v>62205</v>
      </c>
      <c r="B1670" s="9">
        <f t="shared" si="125"/>
        <v>6</v>
      </c>
      <c r="C1670" s="9">
        <f t="shared" si="126"/>
        <v>0</v>
      </c>
      <c r="D1670" s="7" t="str">
        <f>Gmden!D1669</f>
        <v>Buch-St. Magdalena</v>
      </c>
      <c r="E1670" s="8">
        <f>Gmden!E1669</f>
        <v>2165</v>
      </c>
      <c r="F1670" s="40">
        <f>Gmden!N1669</f>
        <v>0</v>
      </c>
      <c r="G1670" s="8">
        <f t="shared" si="127"/>
        <v>0</v>
      </c>
      <c r="H1670" s="25">
        <f>ROUND(Anteile!$B$29/'Abs3'!$G$2107*'Abs3'!G1670,0)</f>
        <v>0</v>
      </c>
      <c r="I1670" s="40">
        <f>Gmden!O1669</f>
        <v>0</v>
      </c>
      <c r="J1670" s="8">
        <f t="shared" si="128"/>
        <v>0</v>
      </c>
      <c r="K1670" s="25">
        <f>ROUND(Anteile!$B$30/'Abs3'!$J$2107*'Abs3'!J1670,0)</f>
        <v>0</v>
      </c>
      <c r="L1670" s="8">
        <f>Gmden!M1669</f>
        <v>1875473.0195669173</v>
      </c>
      <c r="M1670" s="8">
        <f ca="1">IF(AND(E1670&gt;10000,Gmden!J1669=500,Gmden!K1669=500),MAX(0,OFFSET('Fk Abs3'!$E$7,'Abs3'!C1670,0)*0.95*E1670-L1670),0)</f>
        <v>0</v>
      </c>
      <c r="N1670" s="25">
        <f ca="1">ROUND(Anteile!$B$31/'Abs3'!$M$2107*'Abs3'!M1670,0)</f>
        <v>0</v>
      </c>
      <c r="O1670" s="27"/>
      <c r="P1670" s="25">
        <f t="shared" ca="1" si="129"/>
        <v>0</v>
      </c>
    </row>
    <row r="1671" spans="1:16" x14ac:dyDescent="0.25">
      <c r="A1671" s="9">
        <f>Gmden!A1670</f>
        <v>62206</v>
      </c>
      <c r="B1671" s="9">
        <f t="shared" si="125"/>
        <v>6</v>
      </c>
      <c r="C1671" s="9">
        <f t="shared" si="126"/>
        <v>0</v>
      </c>
      <c r="D1671" s="7" t="str">
        <f>Gmden!D1670</f>
        <v>Burgau</v>
      </c>
      <c r="E1671" s="8">
        <f>Gmden!E1670</f>
        <v>1066</v>
      </c>
      <c r="F1671" s="40">
        <f>Gmden!N1670</f>
        <v>0</v>
      </c>
      <c r="G1671" s="8">
        <f t="shared" si="127"/>
        <v>0</v>
      </c>
      <c r="H1671" s="25">
        <f>ROUND(Anteile!$B$29/'Abs3'!$G$2107*'Abs3'!G1671,0)</f>
        <v>0</v>
      </c>
      <c r="I1671" s="40">
        <f>Gmden!O1670</f>
        <v>0</v>
      </c>
      <c r="J1671" s="8">
        <f t="shared" si="128"/>
        <v>0</v>
      </c>
      <c r="K1671" s="25">
        <f>ROUND(Anteile!$B$30/'Abs3'!$J$2107*'Abs3'!J1671,0)</f>
        <v>0</v>
      </c>
      <c r="L1671" s="8">
        <f>Gmden!M1670</f>
        <v>1010871.70220185</v>
      </c>
      <c r="M1671" s="8">
        <f ca="1">IF(AND(E1671&gt;10000,Gmden!J1670=500,Gmden!K1670=500),MAX(0,OFFSET('Fk Abs3'!$E$7,'Abs3'!C1671,0)*0.95*E1671-L1671),0)</f>
        <v>0</v>
      </c>
      <c r="N1671" s="25">
        <f ca="1">ROUND(Anteile!$B$31/'Abs3'!$M$2107*'Abs3'!M1671,0)</f>
        <v>0</v>
      </c>
      <c r="O1671" s="27"/>
      <c r="P1671" s="25">
        <f t="shared" ca="1" si="129"/>
        <v>0</v>
      </c>
    </row>
    <row r="1672" spans="1:16" x14ac:dyDescent="0.25">
      <c r="A1672" s="9">
        <f>Gmden!A1671</f>
        <v>62209</v>
      </c>
      <c r="B1672" s="9">
        <f t="shared" ref="B1672:B1735" si="130">INT(A1672/10000)</f>
        <v>6</v>
      </c>
      <c r="C1672" s="9">
        <f t="shared" ref="C1672:C1735" si="131">IF(E1672&lt;=10000,0,IF(E1672&lt;=20000,1,IF(E1672&lt;=50000,2,3)))</f>
        <v>0</v>
      </c>
      <c r="D1672" s="7" t="str">
        <f>Gmden!D1671</f>
        <v>Ebersdorf</v>
      </c>
      <c r="E1672" s="8">
        <f>Gmden!E1671</f>
        <v>1244</v>
      </c>
      <c r="F1672" s="40">
        <f>Gmden!N1671</f>
        <v>0</v>
      </c>
      <c r="G1672" s="8">
        <f t="shared" ref="G1672:G1735" si="132">IF(AND(E1672&gt;$G$5,F1672=1),E1672,0)</f>
        <v>0</v>
      </c>
      <c r="H1672" s="25">
        <f>ROUND(Anteile!$B$29/'Abs3'!$G$2107*'Abs3'!G1672,0)</f>
        <v>0</v>
      </c>
      <c r="I1672" s="40">
        <f>Gmden!O1671</f>
        <v>0</v>
      </c>
      <c r="J1672" s="8">
        <f t="shared" ref="J1672:J1735" si="133">IF(I1672=1,E1672,0)</f>
        <v>0</v>
      </c>
      <c r="K1672" s="25">
        <f>ROUND(Anteile!$B$30/'Abs3'!$J$2107*'Abs3'!J1672,0)</f>
        <v>0</v>
      </c>
      <c r="L1672" s="8">
        <f>Gmden!M1671</f>
        <v>1099503.625190672</v>
      </c>
      <c r="M1672" s="8">
        <f ca="1">IF(AND(E1672&gt;10000,Gmden!J1671=500,Gmden!K1671=500),MAX(0,OFFSET('Fk Abs3'!$E$7,'Abs3'!C1672,0)*0.95*E1672-L1672),0)</f>
        <v>0</v>
      </c>
      <c r="N1672" s="25">
        <f ca="1">ROUND(Anteile!$B$31/'Abs3'!$M$2107*'Abs3'!M1672,0)</f>
        <v>0</v>
      </c>
      <c r="O1672" s="27"/>
      <c r="P1672" s="25">
        <f t="shared" ref="P1672:P1735" ca="1" si="134">H1672+K1672+N1672+O1672</f>
        <v>0</v>
      </c>
    </row>
    <row r="1673" spans="1:16" x14ac:dyDescent="0.25">
      <c r="A1673" s="9">
        <f>Gmden!A1672</f>
        <v>62211</v>
      </c>
      <c r="B1673" s="9">
        <f t="shared" si="130"/>
        <v>6</v>
      </c>
      <c r="C1673" s="9">
        <f t="shared" si="131"/>
        <v>0</v>
      </c>
      <c r="D1673" s="7" t="str">
        <f>Gmden!D1672</f>
        <v>Friedberg</v>
      </c>
      <c r="E1673" s="8">
        <f>Gmden!E1672</f>
        <v>2578</v>
      </c>
      <c r="F1673" s="40">
        <f>Gmden!N1672</f>
        <v>0</v>
      </c>
      <c r="G1673" s="8">
        <f t="shared" si="132"/>
        <v>0</v>
      </c>
      <c r="H1673" s="25">
        <f>ROUND(Anteile!$B$29/'Abs3'!$G$2107*'Abs3'!G1673,0)</f>
        <v>0</v>
      </c>
      <c r="I1673" s="40">
        <f>Gmden!O1672</f>
        <v>0</v>
      </c>
      <c r="J1673" s="8">
        <f t="shared" si="133"/>
        <v>0</v>
      </c>
      <c r="K1673" s="25">
        <f>ROUND(Anteile!$B$30/'Abs3'!$J$2107*'Abs3'!J1673,0)</f>
        <v>0</v>
      </c>
      <c r="L1673" s="8">
        <f>Gmden!M1672</f>
        <v>2315411.679959456</v>
      </c>
      <c r="M1673" s="8">
        <f ca="1">IF(AND(E1673&gt;10000,Gmden!J1672=500,Gmden!K1672=500),MAX(0,OFFSET('Fk Abs3'!$E$7,'Abs3'!C1673,0)*0.95*E1673-L1673),0)</f>
        <v>0</v>
      </c>
      <c r="N1673" s="25">
        <f ca="1">ROUND(Anteile!$B$31/'Abs3'!$M$2107*'Abs3'!M1673,0)</f>
        <v>0</v>
      </c>
      <c r="O1673" s="27"/>
      <c r="P1673" s="25">
        <f t="shared" ca="1" si="134"/>
        <v>0</v>
      </c>
    </row>
    <row r="1674" spans="1:16" x14ac:dyDescent="0.25">
      <c r="A1674" s="9">
        <f>Gmden!A1673</f>
        <v>62214</v>
      </c>
      <c r="B1674" s="9">
        <f t="shared" si="130"/>
        <v>6</v>
      </c>
      <c r="C1674" s="9">
        <f t="shared" si="131"/>
        <v>0</v>
      </c>
      <c r="D1674" s="7" t="str">
        <f>Gmden!D1673</f>
        <v>Greinbach</v>
      </c>
      <c r="E1674" s="8">
        <f>Gmden!E1673</f>
        <v>1799</v>
      </c>
      <c r="F1674" s="40">
        <f>Gmden!N1673</f>
        <v>0</v>
      </c>
      <c r="G1674" s="8">
        <f t="shared" si="132"/>
        <v>0</v>
      </c>
      <c r="H1674" s="25">
        <f>ROUND(Anteile!$B$29/'Abs3'!$G$2107*'Abs3'!G1674,0)</f>
        <v>0</v>
      </c>
      <c r="I1674" s="40">
        <f>Gmden!O1673</f>
        <v>0</v>
      </c>
      <c r="J1674" s="8">
        <f t="shared" si="133"/>
        <v>0</v>
      </c>
      <c r="K1674" s="25">
        <f>ROUND(Anteile!$B$30/'Abs3'!$J$2107*'Abs3'!J1674,0)</f>
        <v>0</v>
      </c>
      <c r="L1674" s="8">
        <f>Gmden!M1673</f>
        <v>1793449.8399712481</v>
      </c>
      <c r="M1674" s="8">
        <f ca="1">IF(AND(E1674&gt;10000,Gmden!J1673=500,Gmden!K1673=500),MAX(0,OFFSET('Fk Abs3'!$E$7,'Abs3'!C1674,0)*0.95*E1674-L1674),0)</f>
        <v>0</v>
      </c>
      <c r="N1674" s="25">
        <f ca="1">ROUND(Anteile!$B$31/'Abs3'!$M$2107*'Abs3'!M1674,0)</f>
        <v>0</v>
      </c>
      <c r="O1674" s="27"/>
      <c r="P1674" s="25">
        <f t="shared" ca="1" si="134"/>
        <v>0</v>
      </c>
    </row>
    <row r="1675" spans="1:16" x14ac:dyDescent="0.25">
      <c r="A1675" s="9">
        <f>Gmden!A1674</f>
        <v>62216</v>
      </c>
      <c r="B1675" s="9">
        <f t="shared" si="130"/>
        <v>6</v>
      </c>
      <c r="C1675" s="9">
        <f t="shared" si="131"/>
        <v>0</v>
      </c>
      <c r="D1675" s="7" t="str">
        <f>Gmden!D1674</f>
        <v>Großsteinbach</v>
      </c>
      <c r="E1675" s="8">
        <f>Gmden!E1674</f>
        <v>1296</v>
      </c>
      <c r="F1675" s="40">
        <f>Gmden!N1674</f>
        <v>0</v>
      </c>
      <c r="G1675" s="8">
        <f t="shared" si="132"/>
        <v>0</v>
      </c>
      <c r="H1675" s="25">
        <f>ROUND(Anteile!$B$29/'Abs3'!$G$2107*'Abs3'!G1675,0)</f>
        <v>0</v>
      </c>
      <c r="I1675" s="40">
        <f>Gmden!O1674</f>
        <v>0</v>
      </c>
      <c r="J1675" s="8">
        <f t="shared" si="133"/>
        <v>0</v>
      </c>
      <c r="K1675" s="25">
        <f>ROUND(Anteile!$B$30/'Abs3'!$J$2107*'Abs3'!J1675,0)</f>
        <v>0</v>
      </c>
      <c r="L1675" s="8">
        <f>Gmden!M1674</f>
        <v>1123051.038826576</v>
      </c>
      <c r="M1675" s="8">
        <f ca="1">IF(AND(E1675&gt;10000,Gmden!J1674=500,Gmden!K1674=500),MAX(0,OFFSET('Fk Abs3'!$E$7,'Abs3'!C1675,0)*0.95*E1675-L1675),0)</f>
        <v>0</v>
      </c>
      <c r="N1675" s="25">
        <f ca="1">ROUND(Anteile!$B$31/'Abs3'!$M$2107*'Abs3'!M1675,0)</f>
        <v>0</v>
      </c>
      <c r="O1675" s="27"/>
      <c r="P1675" s="25">
        <f t="shared" ca="1" si="134"/>
        <v>0</v>
      </c>
    </row>
    <row r="1676" spans="1:16" x14ac:dyDescent="0.25">
      <c r="A1676" s="9">
        <f>Gmden!A1675</f>
        <v>62219</v>
      </c>
      <c r="B1676" s="9">
        <f t="shared" si="130"/>
        <v>6</v>
      </c>
      <c r="C1676" s="9">
        <f t="shared" si="131"/>
        <v>0</v>
      </c>
      <c r="D1676" s="7" t="str">
        <f>Gmden!D1675</f>
        <v>Hartberg</v>
      </c>
      <c r="E1676" s="8">
        <f>Gmden!E1675</f>
        <v>6518</v>
      </c>
      <c r="F1676" s="40">
        <f>Gmden!N1675</f>
        <v>0</v>
      </c>
      <c r="G1676" s="8">
        <f t="shared" si="132"/>
        <v>0</v>
      </c>
      <c r="H1676" s="25">
        <f>ROUND(Anteile!$B$29/'Abs3'!$G$2107*'Abs3'!G1676,0)</f>
        <v>0</v>
      </c>
      <c r="I1676" s="40">
        <f>Gmden!O1675</f>
        <v>0</v>
      </c>
      <c r="J1676" s="8">
        <f t="shared" si="133"/>
        <v>0</v>
      </c>
      <c r="K1676" s="25">
        <f>ROUND(Anteile!$B$30/'Abs3'!$J$2107*'Abs3'!J1676,0)</f>
        <v>0</v>
      </c>
      <c r="L1676" s="8">
        <f>Gmden!M1675</f>
        <v>8669275.2383732926</v>
      </c>
      <c r="M1676" s="8">
        <f ca="1">IF(AND(E1676&gt;10000,Gmden!J1675=500,Gmden!K1675=500),MAX(0,OFFSET('Fk Abs3'!$E$7,'Abs3'!C1676,0)*0.95*E1676-L1676),0)</f>
        <v>0</v>
      </c>
      <c r="N1676" s="25">
        <f ca="1">ROUND(Anteile!$B$31/'Abs3'!$M$2107*'Abs3'!M1676,0)</f>
        <v>0</v>
      </c>
      <c r="O1676" s="27"/>
      <c r="P1676" s="25">
        <f t="shared" ca="1" si="134"/>
        <v>0</v>
      </c>
    </row>
    <row r="1677" spans="1:16" x14ac:dyDescent="0.25">
      <c r="A1677" s="9">
        <f>Gmden!A1676</f>
        <v>62220</v>
      </c>
      <c r="B1677" s="9">
        <f t="shared" si="130"/>
        <v>6</v>
      </c>
      <c r="C1677" s="9">
        <f t="shared" si="131"/>
        <v>0</v>
      </c>
      <c r="D1677" s="7" t="str">
        <f>Gmden!D1676</f>
        <v>Hartberg Umgebung</v>
      </c>
      <c r="E1677" s="8">
        <f>Gmden!E1676</f>
        <v>2213</v>
      </c>
      <c r="F1677" s="40">
        <f>Gmden!N1676</f>
        <v>0</v>
      </c>
      <c r="G1677" s="8">
        <f t="shared" si="132"/>
        <v>0</v>
      </c>
      <c r="H1677" s="25">
        <f>ROUND(Anteile!$B$29/'Abs3'!$G$2107*'Abs3'!G1677,0)</f>
        <v>0</v>
      </c>
      <c r="I1677" s="40">
        <f>Gmden!O1676</f>
        <v>0</v>
      </c>
      <c r="J1677" s="8">
        <f t="shared" si="133"/>
        <v>0</v>
      </c>
      <c r="K1677" s="25">
        <f>ROUND(Anteile!$B$30/'Abs3'!$J$2107*'Abs3'!J1677,0)</f>
        <v>0</v>
      </c>
      <c r="L1677" s="8">
        <f>Gmden!M1676</f>
        <v>2250582.4207354216</v>
      </c>
      <c r="M1677" s="8">
        <f ca="1">IF(AND(E1677&gt;10000,Gmden!J1676=500,Gmden!K1676=500),MAX(0,OFFSET('Fk Abs3'!$E$7,'Abs3'!C1677,0)*0.95*E1677-L1677),0)</f>
        <v>0</v>
      </c>
      <c r="N1677" s="25">
        <f ca="1">ROUND(Anteile!$B$31/'Abs3'!$M$2107*'Abs3'!M1677,0)</f>
        <v>0</v>
      </c>
      <c r="O1677" s="27"/>
      <c r="P1677" s="25">
        <f t="shared" ca="1" si="134"/>
        <v>0</v>
      </c>
    </row>
    <row r="1678" spans="1:16" x14ac:dyDescent="0.25">
      <c r="A1678" s="9">
        <f>Gmden!A1677</f>
        <v>62226</v>
      </c>
      <c r="B1678" s="9">
        <f t="shared" si="130"/>
        <v>6</v>
      </c>
      <c r="C1678" s="9">
        <f t="shared" si="131"/>
        <v>0</v>
      </c>
      <c r="D1678" s="7" t="str">
        <f>Gmden!D1677</f>
        <v>Lafnitz</v>
      </c>
      <c r="E1678" s="8">
        <f>Gmden!E1677</f>
        <v>1433</v>
      </c>
      <c r="F1678" s="40">
        <f>Gmden!N1677</f>
        <v>0</v>
      </c>
      <c r="G1678" s="8">
        <f t="shared" si="132"/>
        <v>0</v>
      </c>
      <c r="H1678" s="25">
        <f>ROUND(Anteile!$B$29/'Abs3'!$G$2107*'Abs3'!G1678,0)</f>
        <v>0</v>
      </c>
      <c r="I1678" s="40">
        <f>Gmden!O1677</f>
        <v>0</v>
      </c>
      <c r="J1678" s="8">
        <f t="shared" si="133"/>
        <v>0</v>
      </c>
      <c r="K1678" s="25">
        <f>ROUND(Anteile!$B$30/'Abs3'!$J$2107*'Abs3'!J1678,0)</f>
        <v>0</v>
      </c>
      <c r="L1678" s="8">
        <f>Gmden!M1677</f>
        <v>1637162.6582825633</v>
      </c>
      <c r="M1678" s="8">
        <f ca="1">IF(AND(E1678&gt;10000,Gmden!J1677=500,Gmden!K1677=500),MAX(0,OFFSET('Fk Abs3'!$E$7,'Abs3'!C1678,0)*0.95*E1678-L1678),0)</f>
        <v>0</v>
      </c>
      <c r="N1678" s="25">
        <f ca="1">ROUND(Anteile!$B$31/'Abs3'!$M$2107*'Abs3'!M1678,0)</f>
        <v>0</v>
      </c>
      <c r="O1678" s="27"/>
      <c r="P1678" s="25">
        <f t="shared" ca="1" si="134"/>
        <v>0</v>
      </c>
    </row>
    <row r="1679" spans="1:16" x14ac:dyDescent="0.25">
      <c r="A1679" s="9">
        <f>Gmden!A1678</f>
        <v>62232</v>
      </c>
      <c r="B1679" s="9">
        <f t="shared" si="130"/>
        <v>6</v>
      </c>
      <c r="C1679" s="9">
        <f t="shared" si="131"/>
        <v>0</v>
      </c>
      <c r="D1679" s="7" t="str">
        <f>Gmden!D1678</f>
        <v>Ottendorf an der Rittschein</v>
      </c>
      <c r="E1679" s="8">
        <f>Gmden!E1678</f>
        <v>1539</v>
      </c>
      <c r="F1679" s="40">
        <f>Gmden!N1678</f>
        <v>0</v>
      </c>
      <c r="G1679" s="8">
        <f t="shared" si="132"/>
        <v>0</v>
      </c>
      <c r="H1679" s="25">
        <f>ROUND(Anteile!$B$29/'Abs3'!$G$2107*'Abs3'!G1679,0)</f>
        <v>0</v>
      </c>
      <c r="I1679" s="40">
        <f>Gmden!O1678</f>
        <v>0</v>
      </c>
      <c r="J1679" s="8">
        <f t="shared" si="133"/>
        <v>0</v>
      </c>
      <c r="K1679" s="25">
        <f>ROUND(Anteile!$B$30/'Abs3'!$J$2107*'Abs3'!J1679,0)</f>
        <v>0</v>
      </c>
      <c r="L1679" s="8">
        <f>Gmden!M1678</f>
        <v>1292209.709377581</v>
      </c>
      <c r="M1679" s="8">
        <f ca="1">IF(AND(E1679&gt;10000,Gmden!J1678=500,Gmden!K1678=500),MAX(0,OFFSET('Fk Abs3'!$E$7,'Abs3'!C1679,0)*0.95*E1679-L1679),0)</f>
        <v>0</v>
      </c>
      <c r="N1679" s="25">
        <f ca="1">ROUND(Anteile!$B$31/'Abs3'!$M$2107*'Abs3'!M1679,0)</f>
        <v>0</v>
      </c>
      <c r="O1679" s="27"/>
      <c r="P1679" s="25">
        <f t="shared" ca="1" si="134"/>
        <v>0</v>
      </c>
    </row>
    <row r="1680" spans="1:16" x14ac:dyDescent="0.25">
      <c r="A1680" s="9">
        <f>Gmden!A1679</f>
        <v>62233</v>
      </c>
      <c r="B1680" s="9">
        <f t="shared" si="130"/>
        <v>6</v>
      </c>
      <c r="C1680" s="9">
        <f t="shared" si="131"/>
        <v>0</v>
      </c>
      <c r="D1680" s="7" t="str">
        <f>Gmden!D1679</f>
        <v>Pinggau</v>
      </c>
      <c r="E1680" s="8">
        <f>Gmden!E1679</f>
        <v>3188</v>
      </c>
      <c r="F1680" s="40">
        <f>Gmden!N1679</f>
        <v>0</v>
      </c>
      <c r="G1680" s="8">
        <f t="shared" si="132"/>
        <v>0</v>
      </c>
      <c r="H1680" s="25">
        <f>ROUND(Anteile!$B$29/'Abs3'!$G$2107*'Abs3'!G1680,0)</f>
        <v>0</v>
      </c>
      <c r="I1680" s="40">
        <f>Gmden!O1679</f>
        <v>0</v>
      </c>
      <c r="J1680" s="8">
        <f t="shared" si="133"/>
        <v>0</v>
      </c>
      <c r="K1680" s="25">
        <f>ROUND(Anteile!$B$30/'Abs3'!$J$2107*'Abs3'!J1680,0)</f>
        <v>0</v>
      </c>
      <c r="L1680" s="8">
        <f>Gmden!M1679</f>
        <v>3194932.1142869429</v>
      </c>
      <c r="M1680" s="8">
        <f ca="1">IF(AND(E1680&gt;10000,Gmden!J1679=500,Gmden!K1679=500),MAX(0,OFFSET('Fk Abs3'!$E$7,'Abs3'!C1680,0)*0.95*E1680-L1680),0)</f>
        <v>0</v>
      </c>
      <c r="N1680" s="25">
        <f ca="1">ROUND(Anteile!$B$31/'Abs3'!$M$2107*'Abs3'!M1680,0)</f>
        <v>0</v>
      </c>
      <c r="O1680" s="27"/>
      <c r="P1680" s="25">
        <f t="shared" ca="1" si="134"/>
        <v>0</v>
      </c>
    </row>
    <row r="1681" spans="1:16" x14ac:dyDescent="0.25">
      <c r="A1681" s="9">
        <f>Gmden!A1680</f>
        <v>62235</v>
      </c>
      <c r="B1681" s="9">
        <f t="shared" si="130"/>
        <v>6</v>
      </c>
      <c r="C1681" s="9">
        <f t="shared" si="131"/>
        <v>0</v>
      </c>
      <c r="D1681" s="7" t="str">
        <f>Gmden!D1680</f>
        <v>Pöllauberg</v>
      </c>
      <c r="E1681" s="8">
        <f>Gmden!E1680</f>
        <v>2113</v>
      </c>
      <c r="F1681" s="40">
        <f>Gmden!N1680</f>
        <v>0</v>
      </c>
      <c r="G1681" s="8">
        <f t="shared" si="132"/>
        <v>0</v>
      </c>
      <c r="H1681" s="25">
        <f>ROUND(Anteile!$B$29/'Abs3'!$G$2107*'Abs3'!G1681,0)</f>
        <v>0</v>
      </c>
      <c r="I1681" s="40">
        <f>Gmden!O1680</f>
        <v>0</v>
      </c>
      <c r="J1681" s="8">
        <f t="shared" si="133"/>
        <v>0</v>
      </c>
      <c r="K1681" s="25">
        <f>ROUND(Anteile!$B$30/'Abs3'!$J$2107*'Abs3'!J1681,0)</f>
        <v>0</v>
      </c>
      <c r="L1681" s="8">
        <f>Gmden!M1680</f>
        <v>1801946.5645300378</v>
      </c>
      <c r="M1681" s="8">
        <f ca="1">IF(AND(E1681&gt;10000,Gmden!J1680=500,Gmden!K1680=500),MAX(0,OFFSET('Fk Abs3'!$E$7,'Abs3'!C1681,0)*0.95*E1681-L1681),0)</f>
        <v>0</v>
      </c>
      <c r="N1681" s="25">
        <f ca="1">ROUND(Anteile!$B$31/'Abs3'!$M$2107*'Abs3'!M1681,0)</f>
        <v>0</v>
      </c>
      <c r="O1681" s="27"/>
      <c r="P1681" s="25">
        <f t="shared" ca="1" si="134"/>
        <v>0</v>
      </c>
    </row>
    <row r="1682" spans="1:16" x14ac:dyDescent="0.25">
      <c r="A1682" s="9">
        <f>Gmden!A1681</f>
        <v>62242</v>
      </c>
      <c r="B1682" s="9">
        <f t="shared" si="130"/>
        <v>6</v>
      </c>
      <c r="C1682" s="9">
        <f t="shared" si="131"/>
        <v>0</v>
      </c>
      <c r="D1682" s="7" t="str">
        <f>Gmden!D1681</f>
        <v>Sankt Jakob im Walde</v>
      </c>
      <c r="E1682" s="8">
        <f>Gmden!E1681</f>
        <v>1065</v>
      </c>
      <c r="F1682" s="40">
        <f>Gmden!N1681</f>
        <v>0</v>
      </c>
      <c r="G1682" s="8">
        <f t="shared" si="132"/>
        <v>0</v>
      </c>
      <c r="H1682" s="25">
        <f>ROUND(Anteile!$B$29/'Abs3'!$G$2107*'Abs3'!G1682,0)</f>
        <v>0</v>
      </c>
      <c r="I1682" s="40">
        <f>Gmden!O1681</f>
        <v>0</v>
      </c>
      <c r="J1682" s="8">
        <f t="shared" si="133"/>
        <v>0</v>
      </c>
      <c r="K1682" s="25">
        <f>ROUND(Anteile!$B$30/'Abs3'!$J$2107*'Abs3'!J1682,0)</f>
        <v>0</v>
      </c>
      <c r="L1682" s="8">
        <f>Gmden!M1681</f>
        <v>942036.36632214591</v>
      </c>
      <c r="M1682" s="8">
        <f ca="1">IF(AND(E1682&gt;10000,Gmden!J1681=500,Gmden!K1681=500),MAX(0,OFFSET('Fk Abs3'!$E$7,'Abs3'!C1682,0)*0.95*E1682-L1682),0)</f>
        <v>0</v>
      </c>
      <c r="N1682" s="25">
        <f ca="1">ROUND(Anteile!$B$31/'Abs3'!$M$2107*'Abs3'!M1682,0)</f>
        <v>0</v>
      </c>
      <c r="O1682" s="27"/>
      <c r="P1682" s="25">
        <f t="shared" ca="1" si="134"/>
        <v>0</v>
      </c>
    </row>
    <row r="1683" spans="1:16" x14ac:dyDescent="0.25">
      <c r="A1683" s="9">
        <f>Gmden!A1682</f>
        <v>62244</v>
      </c>
      <c r="B1683" s="9">
        <f t="shared" si="130"/>
        <v>6</v>
      </c>
      <c r="C1683" s="9">
        <f t="shared" si="131"/>
        <v>0</v>
      </c>
      <c r="D1683" s="7" t="str">
        <f>Gmden!D1682</f>
        <v>Sankt Johann in der Haide</v>
      </c>
      <c r="E1683" s="8">
        <f>Gmden!E1682</f>
        <v>2114</v>
      </c>
      <c r="F1683" s="40">
        <f>Gmden!N1682</f>
        <v>0</v>
      </c>
      <c r="G1683" s="8">
        <f t="shared" si="132"/>
        <v>0</v>
      </c>
      <c r="H1683" s="25">
        <f>ROUND(Anteile!$B$29/'Abs3'!$G$2107*'Abs3'!G1683,0)</f>
        <v>0</v>
      </c>
      <c r="I1683" s="40">
        <f>Gmden!O1682</f>
        <v>0</v>
      </c>
      <c r="J1683" s="8">
        <f t="shared" si="133"/>
        <v>0</v>
      </c>
      <c r="K1683" s="25">
        <f>ROUND(Anteile!$B$30/'Abs3'!$J$2107*'Abs3'!J1683,0)</f>
        <v>0</v>
      </c>
      <c r="L1683" s="8">
        <f>Gmden!M1682</f>
        <v>2230501.7211995074</v>
      </c>
      <c r="M1683" s="8">
        <f ca="1">IF(AND(E1683&gt;10000,Gmden!J1682=500,Gmden!K1682=500),MAX(0,OFFSET('Fk Abs3'!$E$7,'Abs3'!C1683,0)*0.95*E1683-L1683),0)</f>
        <v>0</v>
      </c>
      <c r="N1683" s="25">
        <f ca="1">ROUND(Anteile!$B$31/'Abs3'!$M$2107*'Abs3'!M1683,0)</f>
        <v>0</v>
      </c>
      <c r="O1683" s="27"/>
      <c r="P1683" s="25">
        <f t="shared" ca="1" si="134"/>
        <v>0</v>
      </c>
    </row>
    <row r="1684" spans="1:16" x14ac:dyDescent="0.25">
      <c r="A1684" s="9">
        <f>Gmden!A1683</f>
        <v>62245</v>
      </c>
      <c r="B1684" s="9">
        <f t="shared" si="130"/>
        <v>6</v>
      </c>
      <c r="C1684" s="9">
        <f t="shared" si="131"/>
        <v>0</v>
      </c>
      <c r="D1684" s="7" t="str">
        <f>Gmden!D1683</f>
        <v>Sankt Lorenzen am Wechsel</v>
      </c>
      <c r="E1684" s="8">
        <f>Gmden!E1683</f>
        <v>1538</v>
      </c>
      <c r="F1684" s="40">
        <f>Gmden!N1683</f>
        <v>0</v>
      </c>
      <c r="G1684" s="8">
        <f t="shared" si="132"/>
        <v>0</v>
      </c>
      <c r="H1684" s="25">
        <f>ROUND(Anteile!$B$29/'Abs3'!$G$2107*'Abs3'!G1684,0)</f>
        <v>0</v>
      </c>
      <c r="I1684" s="40">
        <f>Gmden!O1683</f>
        <v>0</v>
      </c>
      <c r="J1684" s="8">
        <f t="shared" si="133"/>
        <v>0</v>
      </c>
      <c r="K1684" s="25">
        <f>ROUND(Anteile!$B$30/'Abs3'!$J$2107*'Abs3'!J1684,0)</f>
        <v>0</v>
      </c>
      <c r="L1684" s="8">
        <f>Gmden!M1683</f>
        <v>1278766.0645588515</v>
      </c>
      <c r="M1684" s="8">
        <f ca="1">IF(AND(E1684&gt;10000,Gmden!J1683=500,Gmden!K1683=500),MAX(0,OFFSET('Fk Abs3'!$E$7,'Abs3'!C1684,0)*0.95*E1684-L1684),0)</f>
        <v>0</v>
      </c>
      <c r="N1684" s="25">
        <f ca="1">ROUND(Anteile!$B$31/'Abs3'!$M$2107*'Abs3'!M1684,0)</f>
        <v>0</v>
      </c>
      <c r="O1684" s="27"/>
      <c r="P1684" s="25">
        <f t="shared" ca="1" si="134"/>
        <v>0</v>
      </c>
    </row>
    <row r="1685" spans="1:16" x14ac:dyDescent="0.25">
      <c r="A1685" s="9">
        <f>Gmden!A1684</f>
        <v>62247</v>
      </c>
      <c r="B1685" s="9">
        <f t="shared" si="130"/>
        <v>6</v>
      </c>
      <c r="C1685" s="9">
        <f t="shared" si="131"/>
        <v>0</v>
      </c>
      <c r="D1685" s="7" t="str">
        <f>Gmden!D1684</f>
        <v>Schäffern</v>
      </c>
      <c r="E1685" s="8">
        <f>Gmden!E1684</f>
        <v>1439</v>
      </c>
      <c r="F1685" s="40">
        <f>Gmden!N1684</f>
        <v>0</v>
      </c>
      <c r="G1685" s="8">
        <f t="shared" si="132"/>
        <v>0</v>
      </c>
      <c r="H1685" s="25">
        <f>ROUND(Anteile!$B$29/'Abs3'!$G$2107*'Abs3'!G1685,0)</f>
        <v>0</v>
      </c>
      <c r="I1685" s="40">
        <f>Gmden!O1684</f>
        <v>0</v>
      </c>
      <c r="J1685" s="8">
        <f t="shared" si="133"/>
        <v>0</v>
      </c>
      <c r="K1685" s="25">
        <f>ROUND(Anteile!$B$30/'Abs3'!$J$2107*'Abs3'!J1685,0)</f>
        <v>0</v>
      </c>
      <c r="L1685" s="8">
        <f>Gmden!M1684</f>
        <v>1187480.2378449624</v>
      </c>
      <c r="M1685" s="8">
        <f ca="1">IF(AND(E1685&gt;10000,Gmden!J1684=500,Gmden!K1684=500),MAX(0,OFFSET('Fk Abs3'!$E$7,'Abs3'!C1685,0)*0.95*E1685-L1685),0)</f>
        <v>0</v>
      </c>
      <c r="N1685" s="25">
        <f ca="1">ROUND(Anteile!$B$31/'Abs3'!$M$2107*'Abs3'!M1685,0)</f>
        <v>0</v>
      </c>
      <c r="O1685" s="27"/>
      <c r="P1685" s="25">
        <f t="shared" ca="1" si="134"/>
        <v>0</v>
      </c>
    </row>
    <row r="1686" spans="1:16" x14ac:dyDescent="0.25">
      <c r="A1686" s="9">
        <f>Gmden!A1685</f>
        <v>62252</v>
      </c>
      <c r="B1686" s="9">
        <f t="shared" si="130"/>
        <v>6</v>
      </c>
      <c r="C1686" s="9">
        <f t="shared" si="131"/>
        <v>0</v>
      </c>
      <c r="D1686" s="7" t="str">
        <f>Gmden!D1685</f>
        <v>Söchau</v>
      </c>
      <c r="E1686" s="8">
        <f>Gmden!E1685</f>
        <v>1415</v>
      </c>
      <c r="F1686" s="40">
        <f>Gmden!N1685</f>
        <v>0</v>
      </c>
      <c r="G1686" s="8">
        <f t="shared" si="132"/>
        <v>0</v>
      </c>
      <c r="H1686" s="25">
        <f>ROUND(Anteile!$B$29/'Abs3'!$G$2107*'Abs3'!G1686,0)</f>
        <v>0</v>
      </c>
      <c r="I1686" s="40">
        <f>Gmden!O1685</f>
        <v>0</v>
      </c>
      <c r="J1686" s="8">
        <f t="shared" si="133"/>
        <v>0</v>
      </c>
      <c r="K1686" s="25">
        <f>ROUND(Anteile!$B$30/'Abs3'!$J$2107*'Abs3'!J1686,0)</f>
        <v>0</v>
      </c>
      <c r="L1686" s="8">
        <f>Gmden!M1685</f>
        <v>1241167.7419550184</v>
      </c>
      <c r="M1686" s="8">
        <f ca="1">IF(AND(E1686&gt;10000,Gmden!J1685=500,Gmden!K1685=500),MAX(0,OFFSET('Fk Abs3'!$E$7,'Abs3'!C1686,0)*0.95*E1686-L1686),0)</f>
        <v>0</v>
      </c>
      <c r="N1686" s="25">
        <f ca="1">ROUND(Anteile!$B$31/'Abs3'!$M$2107*'Abs3'!M1686,0)</f>
        <v>0</v>
      </c>
      <c r="O1686" s="27"/>
      <c r="P1686" s="25">
        <f t="shared" ca="1" si="134"/>
        <v>0</v>
      </c>
    </row>
    <row r="1687" spans="1:16" x14ac:dyDescent="0.25">
      <c r="A1687" s="9">
        <f>Gmden!A1686</f>
        <v>62256</v>
      </c>
      <c r="B1687" s="9">
        <f t="shared" si="130"/>
        <v>6</v>
      </c>
      <c r="C1687" s="9">
        <f t="shared" si="131"/>
        <v>0</v>
      </c>
      <c r="D1687" s="7" t="str">
        <f>Gmden!D1686</f>
        <v>Stubenberg</v>
      </c>
      <c r="E1687" s="8">
        <f>Gmden!E1686</f>
        <v>2300</v>
      </c>
      <c r="F1687" s="40">
        <f>Gmden!N1686</f>
        <v>0</v>
      </c>
      <c r="G1687" s="8">
        <f t="shared" si="132"/>
        <v>0</v>
      </c>
      <c r="H1687" s="25">
        <f>ROUND(Anteile!$B$29/'Abs3'!$G$2107*'Abs3'!G1687,0)</f>
        <v>0</v>
      </c>
      <c r="I1687" s="40">
        <f>Gmden!O1686</f>
        <v>0</v>
      </c>
      <c r="J1687" s="8">
        <f t="shared" si="133"/>
        <v>0</v>
      </c>
      <c r="K1687" s="25">
        <f>ROUND(Anteile!$B$30/'Abs3'!$J$2107*'Abs3'!J1687,0)</f>
        <v>0</v>
      </c>
      <c r="L1687" s="8">
        <f>Gmden!M1686</f>
        <v>2312684.5626727222</v>
      </c>
      <c r="M1687" s="8">
        <f ca="1">IF(AND(E1687&gt;10000,Gmden!J1686=500,Gmden!K1686=500),MAX(0,OFFSET('Fk Abs3'!$E$7,'Abs3'!C1687,0)*0.95*E1687-L1687),0)</f>
        <v>0</v>
      </c>
      <c r="N1687" s="25">
        <f ca="1">ROUND(Anteile!$B$31/'Abs3'!$M$2107*'Abs3'!M1687,0)</f>
        <v>0</v>
      </c>
      <c r="O1687" s="27"/>
      <c r="P1687" s="25">
        <f t="shared" ca="1" si="134"/>
        <v>0</v>
      </c>
    </row>
    <row r="1688" spans="1:16" x14ac:dyDescent="0.25">
      <c r="A1688" s="9">
        <f>Gmden!A1687</f>
        <v>62262</v>
      </c>
      <c r="B1688" s="9">
        <f t="shared" si="130"/>
        <v>6</v>
      </c>
      <c r="C1688" s="9">
        <f t="shared" si="131"/>
        <v>0</v>
      </c>
      <c r="D1688" s="7" t="str">
        <f>Gmden!D1687</f>
        <v>Wenigzell</v>
      </c>
      <c r="E1688" s="8">
        <f>Gmden!E1687</f>
        <v>1403</v>
      </c>
      <c r="F1688" s="40">
        <f>Gmden!N1687</f>
        <v>0</v>
      </c>
      <c r="G1688" s="8">
        <f t="shared" si="132"/>
        <v>0</v>
      </c>
      <c r="H1688" s="25">
        <f>ROUND(Anteile!$B$29/'Abs3'!$G$2107*'Abs3'!G1688,0)</f>
        <v>0</v>
      </c>
      <c r="I1688" s="40">
        <f>Gmden!O1687</f>
        <v>0</v>
      </c>
      <c r="J1688" s="8">
        <f t="shared" si="133"/>
        <v>0</v>
      </c>
      <c r="K1688" s="25">
        <f>ROUND(Anteile!$B$30/'Abs3'!$J$2107*'Abs3'!J1688,0)</f>
        <v>0</v>
      </c>
      <c r="L1688" s="8">
        <f>Gmden!M1687</f>
        <v>1316743.3815544748</v>
      </c>
      <c r="M1688" s="8">
        <f ca="1">IF(AND(E1688&gt;10000,Gmden!J1687=500,Gmden!K1687=500),MAX(0,OFFSET('Fk Abs3'!$E$7,'Abs3'!C1688,0)*0.95*E1688-L1688),0)</f>
        <v>0</v>
      </c>
      <c r="N1688" s="25">
        <f ca="1">ROUND(Anteile!$B$31/'Abs3'!$M$2107*'Abs3'!M1688,0)</f>
        <v>0</v>
      </c>
      <c r="O1688" s="27"/>
      <c r="P1688" s="25">
        <f t="shared" ca="1" si="134"/>
        <v>0</v>
      </c>
    </row>
    <row r="1689" spans="1:16" x14ac:dyDescent="0.25">
      <c r="A1689" s="9">
        <f>Gmden!A1688</f>
        <v>62264</v>
      </c>
      <c r="B1689" s="9">
        <f t="shared" si="130"/>
        <v>6</v>
      </c>
      <c r="C1689" s="9">
        <f t="shared" si="131"/>
        <v>0</v>
      </c>
      <c r="D1689" s="7" t="str">
        <f>Gmden!D1688</f>
        <v>Bad Waltersdorf</v>
      </c>
      <c r="E1689" s="8">
        <f>Gmden!E1688</f>
        <v>3701</v>
      </c>
      <c r="F1689" s="40">
        <f>Gmden!N1688</f>
        <v>0</v>
      </c>
      <c r="G1689" s="8">
        <f t="shared" si="132"/>
        <v>0</v>
      </c>
      <c r="H1689" s="25">
        <f>ROUND(Anteile!$B$29/'Abs3'!$G$2107*'Abs3'!G1689,0)</f>
        <v>0</v>
      </c>
      <c r="I1689" s="40">
        <f>Gmden!O1688</f>
        <v>0</v>
      </c>
      <c r="J1689" s="8">
        <f t="shared" si="133"/>
        <v>0</v>
      </c>
      <c r="K1689" s="25">
        <f>ROUND(Anteile!$B$30/'Abs3'!$J$2107*'Abs3'!J1689,0)</f>
        <v>0</v>
      </c>
      <c r="L1689" s="8">
        <f>Gmden!M1688</f>
        <v>4298351.605518356</v>
      </c>
      <c r="M1689" s="8">
        <f ca="1">IF(AND(E1689&gt;10000,Gmden!J1688=500,Gmden!K1688=500),MAX(0,OFFSET('Fk Abs3'!$E$7,'Abs3'!C1689,0)*0.95*E1689-L1689),0)</f>
        <v>0</v>
      </c>
      <c r="N1689" s="25">
        <f ca="1">ROUND(Anteile!$B$31/'Abs3'!$M$2107*'Abs3'!M1689,0)</f>
        <v>0</v>
      </c>
      <c r="O1689" s="27"/>
      <c r="P1689" s="25">
        <f t="shared" ca="1" si="134"/>
        <v>0</v>
      </c>
    </row>
    <row r="1690" spans="1:16" x14ac:dyDescent="0.25">
      <c r="A1690" s="9">
        <f>Gmden!A1689</f>
        <v>62265</v>
      </c>
      <c r="B1690" s="9">
        <f t="shared" si="130"/>
        <v>6</v>
      </c>
      <c r="C1690" s="9">
        <f t="shared" si="131"/>
        <v>0</v>
      </c>
      <c r="D1690" s="7" t="str">
        <f>Gmden!D1689</f>
        <v>Dechantskirchen</v>
      </c>
      <c r="E1690" s="8">
        <f>Gmden!E1689</f>
        <v>2033</v>
      </c>
      <c r="F1690" s="40">
        <f>Gmden!N1689</f>
        <v>0</v>
      </c>
      <c r="G1690" s="8">
        <f t="shared" si="132"/>
        <v>0</v>
      </c>
      <c r="H1690" s="25">
        <f>ROUND(Anteile!$B$29/'Abs3'!$G$2107*'Abs3'!G1690,0)</f>
        <v>0</v>
      </c>
      <c r="I1690" s="40">
        <f>Gmden!O1689</f>
        <v>0</v>
      </c>
      <c r="J1690" s="8">
        <f t="shared" si="133"/>
        <v>0</v>
      </c>
      <c r="K1690" s="25">
        <f>ROUND(Anteile!$B$30/'Abs3'!$J$2107*'Abs3'!J1690,0)</f>
        <v>0</v>
      </c>
      <c r="L1690" s="8">
        <f>Gmden!M1689</f>
        <v>1739602.952818745</v>
      </c>
      <c r="M1690" s="8">
        <f ca="1">IF(AND(E1690&gt;10000,Gmden!J1689=500,Gmden!K1689=500),MAX(0,OFFSET('Fk Abs3'!$E$7,'Abs3'!C1690,0)*0.95*E1690-L1690),0)</f>
        <v>0</v>
      </c>
      <c r="N1690" s="25">
        <f ca="1">ROUND(Anteile!$B$31/'Abs3'!$M$2107*'Abs3'!M1690,0)</f>
        <v>0</v>
      </c>
      <c r="O1690" s="27"/>
      <c r="P1690" s="25">
        <f t="shared" ca="1" si="134"/>
        <v>0</v>
      </c>
    </row>
    <row r="1691" spans="1:16" x14ac:dyDescent="0.25">
      <c r="A1691" s="9">
        <f>Gmden!A1690</f>
        <v>62266</v>
      </c>
      <c r="B1691" s="9">
        <f t="shared" si="130"/>
        <v>6</v>
      </c>
      <c r="C1691" s="9">
        <f t="shared" si="131"/>
        <v>0</v>
      </c>
      <c r="D1691" s="7" t="str">
        <f>Gmden!D1690</f>
        <v>Feistritztal</v>
      </c>
      <c r="E1691" s="8">
        <f>Gmden!E1690</f>
        <v>2401</v>
      </c>
      <c r="F1691" s="40">
        <f>Gmden!N1690</f>
        <v>0</v>
      </c>
      <c r="G1691" s="8">
        <f t="shared" si="132"/>
        <v>0</v>
      </c>
      <c r="H1691" s="25">
        <f>ROUND(Anteile!$B$29/'Abs3'!$G$2107*'Abs3'!G1691,0)</f>
        <v>0</v>
      </c>
      <c r="I1691" s="40">
        <f>Gmden!O1690</f>
        <v>0</v>
      </c>
      <c r="J1691" s="8">
        <f t="shared" si="133"/>
        <v>0</v>
      </c>
      <c r="K1691" s="25">
        <f>ROUND(Anteile!$B$30/'Abs3'!$J$2107*'Abs3'!J1691,0)</f>
        <v>0</v>
      </c>
      <c r="L1691" s="8">
        <f>Gmden!M1690</f>
        <v>2192108.4991196757</v>
      </c>
      <c r="M1691" s="8">
        <f ca="1">IF(AND(E1691&gt;10000,Gmden!J1690=500,Gmden!K1690=500),MAX(0,OFFSET('Fk Abs3'!$E$7,'Abs3'!C1691,0)*0.95*E1691-L1691),0)</f>
        <v>0</v>
      </c>
      <c r="N1691" s="25">
        <f ca="1">ROUND(Anteile!$B$31/'Abs3'!$M$2107*'Abs3'!M1691,0)</f>
        <v>0</v>
      </c>
      <c r="O1691" s="27"/>
      <c r="P1691" s="25">
        <f t="shared" ca="1" si="134"/>
        <v>0</v>
      </c>
    </row>
    <row r="1692" spans="1:16" x14ac:dyDescent="0.25">
      <c r="A1692" s="9">
        <f>Gmden!A1691</f>
        <v>62267</v>
      </c>
      <c r="B1692" s="9">
        <f t="shared" si="130"/>
        <v>6</v>
      </c>
      <c r="C1692" s="9">
        <f t="shared" si="131"/>
        <v>0</v>
      </c>
      <c r="D1692" s="7" t="str">
        <f>Gmden!D1691</f>
        <v>Fürstenfeld</v>
      </c>
      <c r="E1692" s="8">
        <f>Gmden!E1691</f>
        <v>8384</v>
      </c>
      <c r="F1692" s="40">
        <f>Gmden!N1691</f>
        <v>0</v>
      </c>
      <c r="G1692" s="8">
        <f t="shared" si="132"/>
        <v>0</v>
      </c>
      <c r="H1692" s="25">
        <f>ROUND(Anteile!$B$29/'Abs3'!$G$2107*'Abs3'!G1692,0)</f>
        <v>0</v>
      </c>
      <c r="I1692" s="40">
        <f>Gmden!O1691</f>
        <v>0</v>
      </c>
      <c r="J1692" s="8">
        <f t="shared" si="133"/>
        <v>0</v>
      </c>
      <c r="K1692" s="25">
        <f>ROUND(Anteile!$B$30/'Abs3'!$J$2107*'Abs3'!J1692,0)</f>
        <v>0</v>
      </c>
      <c r="L1692" s="8">
        <f>Gmden!M1691</f>
        <v>9827386.9818390161</v>
      </c>
      <c r="M1692" s="8">
        <f ca="1">IF(AND(E1692&gt;10000,Gmden!J1691=500,Gmden!K1691=500),MAX(0,OFFSET('Fk Abs3'!$E$7,'Abs3'!C1692,0)*0.95*E1692-L1692),0)</f>
        <v>0</v>
      </c>
      <c r="N1692" s="25">
        <f ca="1">ROUND(Anteile!$B$31/'Abs3'!$M$2107*'Abs3'!M1692,0)</f>
        <v>0</v>
      </c>
      <c r="O1692" s="27"/>
      <c r="P1692" s="25">
        <f t="shared" ca="1" si="134"/>
        <v>0</v>
      </c>
    </row>
    <row r="1693" spans="1:16" x14ac:dyDescent="0.25">
      <c r="A1693" s="9">
        <f>Gmden!A1692</f>
        <v>62268</v>
      </c>
      <c r="B1693" s="9">
        <f t="shared" si="130"/>
        <v>6</v>
      </c>
      <c r="C1693" s="9">
        <f t="shared" si="131"/>
        <v>0</v>
      </c>
      <c r="D1693" s="7" t="str">
        <f>Gmden!D1692</f>
        <v>Grafendorf bei Hartberg</v>
      </c>
      <c r="E1693" s="8">
        <f>Gmden!E1692</f>
        <v>3162</v>
      </c>
      <c r="F1693" s="40">
        <f>Gmden!N1692</f>
        <v>0</v>
      </c>
      <c r="G1693" s="8">
        <f t="shared" si="132"/>
        <v>0</v>
      </c>
      <c r="H1693" s="25">
        <f>ROUND(Anteile!$B$29/'Abs3'!$G$2107*'Abs3'!G1693,0)</f>
        <v>0</v>
      </c>
      <c r="I1693" s="40">
        <f>Gmden!O1692</f>
        <v>0</v>
      </c>
      <c r="J1693" s="8">
        <f t="shared" si="133"/>
        <v>0</v>
      </c>
      <c r="K1693" s="25">
        <f>ROUND(Anteile!$B$30/'Abs3'!$J$2107*'Abs3'!J1693,0)</f>
        <v>0</v>
      </c>
      <c r="L1693" s="8">
        <f>Gmden!M1692</f>
        <v>3173411.2526392071</v>
      </c>
      <c r="M1693" s="8">
        <f ca="1">IF(AND(E1693&gt;10000,Gmden!J1692=500,Gmden!K1692=500),MAX(0,OFFSET('Fk Abs3'!$E$7,'Abs3'!C1693,0)*0.95*E1693-L1693),0)</f>
        <v>0</v>
      </c>
      <c r="N1693" s="25">
        <f ca="1">ROUND(Anteile!$B$31/'Abs3'!$M$2107*'Abs3'!M1693,0)</f>
        <v>0</v>
      </c>
      <c r="O1693" s="27"/>
      <c r="P1693" s="25">
        <f t="shared" ca="1" si="134"/>
        <v>0</v>
      </c>
    </row>
    <row r="1694" spans="1:16" x14ac:dyDescent="0.25">
      <c r="A1694" s="9">
        <f>Gmden!A1693</f>
        <v>62269</v>
      </c>
      <c r="B1694" s="9">
        <f t="shared" si="130"/>
        <v>6</v>
      </c>
      <c r="C1694" s="9">
        <f t="shared" si="131"/>
        <v>0</v>
      </c>
      <c r="D1694" s="7" t="str">
        <f>Gmden!D1693</f>
        <v>Großwilfersdorf</v>
      </c>
      <c r="E1694" s="8">
        <f>Gmden!E1693</f>
        <v>2037</v>
      </c>
      <c r="F1694" s="40">
        <f>Gmden!N1693</f>
        <v>0</v>
      </c>
      <c r="G1694" s="8">
        <f t="shared" si="132"/>
        <v>0</v>
      </c>
      <c r="H1694" s="25">
        <f>ROUND(Anteile!$B$29/'Abs3'!$G$2107*'Abs3'!G1694,0)</f>
        <v>0</v>
      </c>
      <c r="I1694" s="40">
        <f>Gmden!O1693</f>
        <v>0</v>
      </c>
      <c r="J1694" s="8">
        <f t="shared" si="133"/>
        <v>0</v>
      </c>
      <c r="K1694" s="25">
        <f>ROUND(Anteile!$B$30/'Abs3'!$J$2107*'Abs3'!J1694,0)</f>
        <v>0</v>
      </c>
      <c r="L1694" s="8">
        <f>Gmden!M1693</f>
        <v>2353445.283917665</v>
      </c>
      <c r="M1694" s="8">
        <f ca="1">IF(AND(E1694&gt;10000,Gmden!J1693=500,Gmden!K1693=500),MAX(0,OFFSET('Fk Abs3'!$E$7,'Abs3'!C1694,0)*0.95*E1694-L1694),0)</f>
        <v>0</v>
      </c>
      <c r="N1694" s="25">
        <f ca="1">ROUND(Anteile!$B$31/'Abs3'!$M$2107*'Abs3'!M1694,0)</f>
        <v>0</v>
      </c>
      <c r="O1694" s="27"/>
      <c r="P1694" s="25">
        <f t="shared" ca="1" si="134"/>
        <v>0</v>
      </c>
    </row>
    <row r="1695" spans="1:16" x14ac:dyDescent="0.25">
      <c r="A1695" s="9">
        <f>Gmden!A1694</f>
        <v>62270</v>
      </c>
      <c r="B1695" s="9">
        <f t="shared" si="130"/>
        <v>6</v>
      </c>
      <c r="C1695" s="9">
        <f t="shared" si="131"/>
        <v>0</v>
      </c>
      <c r="D1695" s="7" t="str">
        <f>Gmden!D1694</f>
        <v>Hartl</v>
      </c>
      <c r="E1695" s="8">
        <f>Gmden!E1694</f>
        <v>2110</v>
      </c>
      <c r="F1695" s="40">
        <f>Gmden!N1694</f>
        <v>0</v>
      </c>
      <c r="G1695" s="8">
        <f t="shared" si="132"/>
        <v>0</v>
      </c>
      <c r="H1695" s="25">
        <f>ROUND(Anteile!$B$29/'Abs3'!$G$2107*'Abs3'!G1695,0)</f>
        <v>0</v>
      </c>
      <c r="I1695" s="40">
        <f>Gmden!O1694</f>
        <v>0</v>
      </c>
      <c r="J1695" s="8">
        <f t="shared" si="133"/>
        <v>0</v>
      </c>
      <c r="K1695" s="25">
        <f>ROUND(Anteile!$B$30/'Abs3'!$J$2107*'Abs3'!J1695,0)</f>
        <v>0</v>
      </c>
      <c r="L1695" s="8">
        <f>Gmden!M1694</f>
        <v>2185146.2450525924</v>
      </c>
      <c r="M1695" s="8">
        <f ca="1">IF(AND(E1695&gt;10000,Gmden!J1694=500,Gmden!K1694=500),MAX(0,OFFSET('Fk Abs3'!$E$7,'Abs3'!C1695,0)*0.95*E1695-L1695),0)</f>
        <v>0</v>
      </c>
      <c r="N1695" s="25">
        <f ca="1">ROUND(Anteile!$B$31/'Abs3'!$M$2107*'Abs3'!M1695,0)</f>
        <v>0</v>
      </c>
      <c r="O1695" s="27"/>
      <c r="P1695" s="25">
        <f t="shared" ca="1" si="134"/>
        <v>0</v>
      </c>
    </row>
    <row r="1696" spans="1:16" x14ac:dyDescent="0.25">
      <c r="A1696" s="9">
        <f>Gmden!A1695</f>
        <v>62271</v>
      </c>
      <c r="B1696" s="9">
        <f t="shared" si="130"/>
        <v>6</v>
      </c>
      <c r="C1696" s="9">
        <f t="shared" si="131"/>
        <v>0</v>
      </c>
      <c r="D1696" s="7" t="str">
        <f>Gmden!D1695</f>
        <v>Ilz</v>
      </c>
      <c r="E1696" s="8">
        <f>Gmden!E1695</f>
        <v>3700</v>
      </c>
      <c r="F1696" s="40">
        <f>Gmden!N1695</f>
        <v>0</v>
      </c>
      <c r="G1696" s="8">
        <f t="shared" si="132"/>
        <v>0</v>
      </c>
      <c r="H1696" s="25">
        <f>ROUND(Anteile!$B$29/'Abs3'!$G$2107*'Abs3'!G1696,0)</f>
        <v>0</v>
      </c>
      <c r="I1696" s="40">
        <f>Gmden!O1695</f>
        <v>0</v>
      </c>
      <c r="J1696" s="8">
        <f t="shared" si="133"/>
        <v>0</v>
      </c>
      <c r="K1696" s="25">
        <f>ROUND(Anteile!$B$30/'Abs3'!$J$2107*'Abs3'!J1696,0)</f>
        <v>0</v>
      </c>
      <c r="L1696" s="8">
        <f>Gmden!M1695</f>
        <v>5266721.267261791</v>
      </c>
      <c r="M1696" s="8">
        <f ca="1">IF(AND(E1696&gt;10000,Gmden!J1695=500,Gmden!K1695=500),MAX(0,OFFSET('Fk Abs3'!$E$7,'Abs3'!C1696,0)*0.95*E1696-L1696),0)</f>
        <v>0</v>
      </c>
      <c r="N1696" s="25">
        <f ca="1">ROUND(Anteile!$B$31/'Abs3'!$M$2107*'Abs3'!M1696,0)</f>
        <v>0</v>
      </c>
      <c r="O1696" s="27"/>
      <c r="P1696" s="25">
        <f t="shared" ca="1" si="134"/>
        <v>0</v>
      </c>
    </row>
    <row r="1697" spans="1:16" x14ac:dyDescent="0.25">
      <c r="A1697" s="9">
        <f>Gmden!A1696</f>
        <v>62272</v>
      </c>
      <c r="B1697" s="9">
        <f t="shared" si="130"/>
        <v>6</v>
      </c>
      <c r="C1697" s="9">
        <f t="shared" si="131"/>
        <v>0</v>
      </c>
      <c r="D1697" s="7" t="str">
        <f>Gmden!D1696</f>
        <v>Kaindorf</v>
      </c>
      <c r="E1697" s="8">
        <f>Gmden!E1696</f>
        <v>2840</v>
      </c>
      <c r="F1697" s="40">
        <f>Gmden!N1696</f>
        <v>0</v>
      </c>
      <c r="G1697" s="8">
        <f t="shared" si="132"/>
        <v>0</v>
      </c>
      <c r="H1697" s="25">
        <f>ROUND(Anteile!$B$29/'Abs3'!$G$2107*'Abs3'!G1697,0)</f>
        <v>0</v>
      </c>
      <c r="I1697" s="40">
        <f>Gmden!O1696</f>
        <v>0</v>
      </c>
      <c r="J1697" s="8">
        <f t="shared" si="133"/>
        <v>0</v>
      </c>
      <c r="K1697" s="25">
        <f>ROUND(Anteile!$B$30/'Abs3'!$J$2107*'Abs3'!J1697,0)</f>
        <v>0</v>
      </c>
      <c r="L1697" s="8">
        <f>Gmden!M1696</f>
        <v>2739349.3031172371</v>
      </c>
      <c r="M1697" s="8">
        <f ca="1">IF(AND(E1697&gt;10000,Gmden!J1696=500,Gmden!K1696=500),MAX(0,OFFSET('Fk Abs3'!$E$7,'Abs3'!C1697,0)*0.95*E1697-L1697),0)</f>
        <v>0</v>
      </c>
      <c r="N1697" s="25">
        <f ca="1">ROUND(Anteile!$B$31/'Abs3'!$M$2107*'Abs3'!M1697,0)</f>
        <v>0</v>
      </c>
      <c r="O1697" s="27"/>
      <c r="P1697" s="25">
        <f t="shared" ca="1" si="134"/>
        <v>0</v>
      </c>
    </row>
    <row r="1698" spans="1:16" x14ac:dyDescent="0.25">
      <c r="A1698" s="9">
        <f>Gmden!A1697</f>
        <v>62273</v>
      </c>
      <c r="B1698" s="9">
        <f t="shared" si="130"/>
        <v>6</v>
      </c>
      <c r="C1698" s="9">
        <f t="shared" si="131"/>
        <v>0</v>
      </c>
      <c r="D1698" s="7" t="str">
        <f>Gmden!D1697</f>
        <v>Loipersdorf bei Fürstenfeld</v>
      </c>
      <c r="E1698" s="8">
        <f>Gmden!E1697</f>
        <v>1894</v>
      </c>
      <c r="F1698" s="40">
        <f>Gmden!N1697</f>
        <v>0</v>
      </c>
      <c r="G1698" s="8">
        <f t="shared" si="132"/>
        <v>0</v>
      </c>
      <c r="H1698" s="25">
        <f>ROUND(Anteile!$B$29/'Abs3'!$G$2107*'Abs3'!G1698,0)</f>
        <v>0</v>
      </c>
      <c r="I1698" s="40">
        <f>Gmden!O1697</f>
        <v>0</v>
      </c>
      <c r="J1698" s="8">
        <f t="shared" si="133"/>
        <v>0</v>
      </c>
      <c r="K1698" s="25">
        <f>ROUND(Anteile!$B$30/'Abs3'!$J$2107*'Abs3'!J1698,0)</f>
        <v>0</v>
      </c>
      <c r="L1698" s="8">
        <f>Gmden!M1697</f>
        <v>2343935.5665542283</v>
      </c>
      <c r="M1698" s="8">
        <f ca="1">IF(AND(E1698&gt;10000,Gmden!J1697=500,Gmden!K1697=500),MAX(0,OFFSET('Fk Abs3'!$E$7,'Abs3'!C1698,0)*0.95*E1698-L1698),0)</f>
        <v>0</v>
      </c>
      <c r="N1698" s="25">
        <f ca="1">ROUND(Anteile!$B$31/'Abs3'!$M$2107*'Abs3'!M1698,0)</f>
        <v>0</v>
      </c>
      <c r="O1698" s="27"/>
      <c r="P1698" s="25">
        <f t="shared" ca="1" si="134"/>
        <v>0</v>
      </c>
    </row>
    <row r="1699" spans="1:16" x14ac:dyDescent="0.25">
      <c r="A1699" s="9">
        <f>Gmden!A1698</f>
        <v>62274</v>
      </c>
      <c r="B1699" s="9">
        <f t="shared" si="130"/>
        <v>6</v>
      </c>
      <c r="C1699" s="9">
        <f t="shared" si="131"/>
        <v>0</v>
      </c>
      <c r="D1699" s="7" t="str">
        <f>Gmden!D1698</f>
        <v>Neudau</v>
      </c>
      <c r="E1699" s="8">
        <f>Gmden!E1698</f>
        <v>1457</v>
      </c>
      <c r="F1699" s="40">
        <f>Gmden!N1698</f>
        <v>0</v>
      </c>
      <c r="G1699" s="8">
        <f t="shared" si="132"/>
        <v>0</v>
      </c>
      <c r="H1699" s="25">
        <f>ROUND(Anteile!$B$29/'Abs3'!$G$2107*'Abs3'!G1699,0)</f>
        <v>0</v>
      </c>
      <c r="I1699" s="40">
        <f>Gmden!O1698</f>
        <v>0</v>
      </c>
      <c r="J1699" s="8">
        <f t="shared" si="133"/>
        <v>0</v>
      </c>
      <c r="K1699" s="25">
        <f>ROUND(Anteile!$B$30/'Abs3'!$J$2107*'Abs3'!J1699,0)</f>
        <v>0</v>
      </c>
      <c r="L1699" s="8">
        <f>Gmden!M1698</f>
        <v>1148067.0566098783</v>
      </c>
      <c r="M1699" s="8">
        <f ca="1">IF(AND(E1699&gt;10000,Gmden!J1698=500,Gmden!K1698=500),MAX(0,OFFSET('Fk Abs3'!$E$7,'Abs3'!C1699,0)*0.95*E1699-L1699),0)</f>
        <v>0</v>
      </c>
      <c r="N1699" s="25">
        <f ca="1">ROUND(Anteile!$B$31/'Abs3'!$M$2107*'Abs3'!M1699,0)</f>
        <v>0</v>
      </c>
      <c r="O1699" s="27"/>
      <c r="P1699" s="25">
        <f t="shared" ca="1" si="134"/>
        <v>0</v>
      </c>
    </row>
    <row r="1700" spans="1:16" x14ac:dyDescent="0.25">
      <c r="A1700" s="9">
        <f>Gmden!A1699</f>
        <v>62275</v>
      </c>
      <c r="B1700" s="9">
        <f t="shared" si="130"/>
        <v>6</v>
      </c>
      <c r="C1700" s="9">
        <f t="shared" si="131"/>
        <v>0</v>
      </c>
      <c r="D1700" s="7" t="str">
        <f>Gmden!D1699</f>
        <v>Pöllau</v>
      </c>
      <c r="E1700" s="8">
        <f>Gmden!E1699</f>
        <v>6063</v>
      </c>
      <c r="F1700" s="40">
        <f>Gmden!N1699</f>
        <v>0</v>
      </c>
      <c r="G1700" s="8">
        <f t="shared" si="132"/>
        <v>0</v>
      </c>
      <c r="H1700" s="25">
        <f>ROUND(Anteile!$B$29/'Abs3'!$G$2107*'Abs3'!G1700,0)</f>
        <v>0</v>
      </c>
      <c r="I1700" s="40">
        <f>Gmden!O1699</f>
        <v>0</v>
      </c>
      <c r="J1700" s="8">
        <f t="shared" si="133"/>
        <v>0</v>
      </c>
      <c r="K1700" s="25">
        <f>ROUND(Anteile!$B$30/'Abs3'!$J$2107*'Abs3'!J1700,0)</f>
        <v>0</v>
      </c>
      <c r="L1700" s="8">
        <f>Gmden!M1699</f>
        <v>5792505.1236020159</v>
      </c>
      <c r="M1700" s="8">
        <f ca="1">IF(AND(E1700&gt;10000,Gmden!J1699=500,Gmden!K1699=500),MAX(0,OFFSET('Fk Abs3'!$E$7,'Abs3'!C1700,0)*0.95*E1700-L1700),0)</f>
        <v>0</v>
      </c>
      <c r="N1700" s="25">
        <f ca="1">ROUND(Anteile!$B$31/'Abs3'!$M$2107*'Abs3'!M1700,0)</f>
        <v>0</v>
      </c>
      <c r="O1700" s="27"/>
      <c r="P1700" s="25">
        <f t="shared" ca="1" si="134"/>
        <v>0</v>
      </c>
    </row>
    <row r="1701" spans="1:16" x14ac:dyDescent="0.25">
      <c r="A1701" s="9">
        <f>Gmden!A1700</f>
        <v>62276</v>
      </c>
      <c r="B1701" s="9">
        <f t="shared" si="130"/>
        <v>6</v>
      </c>
      <c r="C1701" s="9">
        <f t="shared" si="131"/>
        <v>0</v>
      </c>
      <c r="D1701" s="7" t="str">
        <f>Gmden!D1700</f>
        <v>Rohr bei Hartberg</v>
      </c>
      <c r="E1701" s="8">
        <f>Gmden!E1700</f>
        <v>1469</v>
      </c>
      <c r="F1701" s="40">
        <f>Gmden!N1700</f>
        <v>0</v>
      </c>
      <c r="G1701" s="8">
        <f t="shared" si="132"/>
        <v>0</v>
      </c>
      <c r="H1701" s="25">
        <f>ROUND(Anteile!$B$29/'Abs3'!$G$2107*'Abs3'!G1701,0)</f>
        <v>0</v>
      </c>
      <c r="I1701" s="40">
        <f>Gmden!O1700</f>
        <v>0</v>
      </c>
      <c r="J1701" s="8">
        <f t="shared" si="133"/>
        <v>0</v>
      </c>
      <c r="K1701" s="25">
        <f>ROUND(Anteile!$B$30/'Abs3'!$J$2107*'Abs3'!J1701,0)</f>
        <v>0</v>
      </c>
      <c r="L1701" s="8">
        <f>Gmden!M1700</f>
        <v>1218825.4515165875</v>
      </c>
      <c r="M1701" s="8">
        <f ca="1">IF(AND(E1701&gt;10000,Gmden!J1700=500,Gmden!K1700=500),MAX(0,OFFSET('Fk Abs3'!$E$7,'Abs3'!C1701,0)*0.95*E1701-L1701),0)</f>
        <v>0</v>
      </c>
      <c r="N1701" s="25">
        <f ca="1">ROUND(Anteile!$B$31/'Abs3'!$M$2107*'Abs3'!M1701,0)</f>
        <v>0</v>
      </c>
      <c r="O1701" s="27"/>
      <c r="P1701" s="25">
        <f t="shared" ca="1" si="134"/>
        <v>0</v>
      </c>
    </row>
    <row r="1702" spans="1:16" x14ac:dyDescent="0.25">
      <c r="A1702" s="9">
        <f>Gmden!A1701</f>
        <v>62277</v>
      </c>
      <c r="B1702" s="9">
        <f t="shared" si="130"/>
        <v>6</v>
      </c>
      <c r="C1702" s="9">
        <f t="shared" si="131"/>
        <v>0</v>
      </c>
      <c r="D1702" s="7" t="str">
        <f>Gmden!D1701</f>
        <v>Rohrbach an der Lafnitz</v>
      </c>
      <c r="E1702" s="8">
        <f>Gmden!E1701</f>
        <v>2672</v>
      </c>
      <c r="F1702" s="40">
        <f>Gmden!N1701</f>
        <v>0</v>
      </c>
      <c r="G1702" s="8">
        <f t="shared" si="132"/>
        <v>0</v>
      </c>
      <c r="H1702" s="25">
        <f>ROUND(Anteile!$B$29/'Abs3'!$G$2107*'Abs3'!G1702,0)</f>
        <v>0</v>
      </c>
      <c r="I1702" s="40">
        <f>Gmden!O1701</f>
        <v>0</v>
      </c>
      <c r="J1702" s="8">
        <f t="shared" si="133"/>
        <v>0</v>
      </c>
      <c r="K1702" s="25">
        <f>ROUND(Anteile!$B$30/'Abs3'!$J$2107*'Abs3'!J1702,0)</f>
        <v>0</v>
      </c>
      <c r="L1702" s="8">
        <f>Gmden!M1701</f>
        <v>2675411.7710434003</v>
      </c>
      <c r="M1702" s="8">
        <f ca="1">IF(AND(E1702&gt;10000,Gmden!J1701=500,Gmden!K1701=500),MAX(0,OFFSET('Fk Abs3'!$E$7,'Abs3'!C1702,0)*0.95*E1702-L1702),0)</f>
        <v>0</v>
      </c>
      <c r="N1702" s="25">
        <f ca="1">ROUND(Anteile!$B$31/'Abs3'!$M$2107*'Abs3'!M1702,0)</f>
        <v>0</v>
      </c>
      <c r="O1702" s="27"/>
      <c r="P1702" s="25">
        <f t="shared" ca="1" si="134"/>
        <v>0</v>
      </c>
    </row>
    <row r="1703" spans="1:16" x14ac:dyDescent="0.25">
      <c r="A1703" s="9">
        <f>Gmden!A1702</f>
        <v>62278</v>
      </c>
      <c r="B1703" s="9">
        <f t="shared" si="130"/>
        <v>6</v>
      </c>
      <c r="C1703" s="9">
        <f t="shared" si="131"/>
        <v>0</v>
      </c>
      <c r="D1703" s="7" t="str">
        <f>Gmden!D1702</f>
        <v>Vorau</v>
      </c>
      <c r="E1703" s="8">
        <f>Gmden!E1702</f>
        <v>4825</v>
      </c>
      <c r="F1703" s="40">
        <f>Gmden!N1702</f>
        <v>0</v>
      </c>
      <c r="G1703" s="8">
        <f t="shared" si="132"/>
        <v>0</v>
      </c>
      <c r="H1703" s="25">
        <f>ROUND(Anteile!$B$29/'Abs3'!$G$2107*'Abs3'!G1703,0)</f>
        <v>0</v>
      </c>
      <c r="I1703" s="40">
        <f>Gmden!O1702</f>
        <v>0</v>
      </c>
      <c r="J1703" s="8">
        <f t="shared" si="133"/>
        <v>0</v>
      </c>
      <c r="K1703" s="25">
        <f>ROUND(Anteile!$B$30/'Abs3'!$J$2107*'Abs3'!J1703,0)</f>
        <v>0</v>
      </c>
      <c r="L1703" s="8">
        <f>Gmden!M1702</f>
        <v>4266882.8096705135</v>
      </c>
      <c r="M1703" s="8">
        <f ca="1">IF(AND(E1703&gt;10000,Gmden!J1702=500,Gmden!K1702=500),MAX(0,OFFSET('Fk Abs3'!$E$7,'Abs3'!C1703,0)*0.95*E1703-L1703),0)</f>
        <v>0</v>
      </c>
      <c r="N1703" s="25">
        <f ca="1">ROUND(Anteile!$B$31/'Abs3'!$M$2107*'Abs3'!M1703,0)</f>
        <v>0</v>
      </c>
      <c r="O1703" s="27"/>
      <c r="P1703" s="25">
        <f t="shared" ca="1" si="134"/>
        <v>0</v>
      </c>
    </row>
    <row r="1704" spans="1:16" x14ac:dyDescent="0.25">
      <c r="A1704" s="9">
        <f>Gmden!A1703</f>
        <v>62279</v>
      </c>
      <c r="B1704" s="9">
        <f t="shared" si="130"/>
        <v>6</v>
      </c>
      <c r="C1704" s="9">
        <f t="shared" si="131"/>
        <v>0</v>
      </c>
      <c r="D1704" s="7" t="str">
        <f>Gmden!D1703</f>
        <v>Waldbach-Mönichwald</v>
      </c>
      <c r="E1704" s="8">
        <f>Gmden!E1703</f>
        <v>1550</v>
      </c>
      <c r="F1704" s="40">
        <f>Gmden!N1703</f>
        <v>0</v>
      </c>
      <c r="G1704" s="8">
        <f t="shared" si="132"/>
        <v>0</v>
      </c>
      <c r="H1704" s="25">
        <f>ROUND(Anteile!$B$29/'Abs3'!$G$2107*'Abs3'!G1704,0)</f>
        <v>0</v>
      </c>
      <c r="I1704" s="40">
        <f>Gmden!O1703</f>
        <v>0</v>
      </c>
      <c r="J1704" s="8">
        <f t="shared" si="133"/>
        <v>0</v>
      </c>
      <c r="K1704" s="25">
        <f>ROUND(Anteile!$B$30/'Abs3'!$J$2107*'Abs3'!J1704,0)</f>
        <v>0</v>
      </c>
      <c r="L1704" s="8">
        <f>Gmden!M1703</f>
        <v>1358384.7334910352</v>
      </c>
      <c r="M1704" s="8">
        <f ca="1">IF(AND(E1704&gt;10000,Gmden!J1703=500,Gmden!K1703=500),MAX(0,OFFSET('Fk Abs3'!$E$7,'Abs3'!C1704,0)*0.95*E1704-L1704),0)</f>
        <v>0</v>
      </c>
      <c r="N1704" s="25">
        <f ca="1">ROUND(Anteile!$B$31/'Abs3'!$M$2107*'Abs3'!M1704,0)</f>
        <v>0</v>
      </c>
      <c r="O1704" s="27"/>
      <c r="P1704" s="25">
        <f t="shared" ca="1" si="134"/>
        <v>0</v>
      </c>
    </row>
    <row r="1705" spans="1:16" x14ac:dyDescent="0.25">
      <c r="A1705" s="9">
        <f>Gmden!A1704</f>
        <v>62311</v>
      </c>
      <c r="B1705" s="9">
        <f t="shared" si="130"/>
        <v>6</v>
      </c>
      <c r="C1705" s="9">
        <f t="shared" si="131"/>
        <v>0</v>
      </c>
      <c r="D1705" s="7" t="str">
        <f>Gmden!D1704</f>
        <v>Edelsbach bei Feldbach</v>
      </c>
      <c r="E1705" s="8">
        <f>Gmden!E1704</f>
        <v>1342</v>
      </c>
      <c r="F1705" s="40">
        <f>Gmden!N1704</f>
        <v>0</v>
      </c>
      <c r="G1705" s="8">
        <f t="shared" si="132"/>
        <v>0</v>
      </c>
      <c r="H1705" s="25">
        <f>ROUND(Anteile!$B$29/'Abs3'!$G$2107*'Abs3'!G1705,0)</f>
        <v>0</v>
      </c>
      <c r="I1705" s="40">
        <f>Gmden!O1704</f>
        <v>0</v>
      </c>
      <c r="J1705" s="8">
        <f t="shared" si="133"/>
        <v>0</v>
      </c>
      <c r="K1705" s="25">
        <f>ROUND(Anteile!$B$30/'Abs3'!$J$2107*'Abs3'!J1705,0)</f>
        <v>0</v>
      </c>
      <c r="L1705" s="8">
        <f>Gmden!M1704</f>
        <v>1289596.1917440386</v>
      </c>
      <c r="M1705" s="8">
        <f ca="1">IF(AND(E1705&gt;10000,Gmden!J1704=500,Gmden!K1704=500),MAX(0,OFFSET('Fk Abs3'!$E$7,'Abs3'!C1705,0)*0.95*E1705-L1705),0)</f>
        <v>0</v>
      </c>
      <c r="N1705" s="25">
        <f ca="1">ROUND(Anteile!$B$31/'Abs3'!$M$2107*'Abs3'!M1705,0)</f>
        <v>0</v>
      </c>
      <c r="O1705" s="27"/>
      <c r="P1705" s="25">
        <f t="shared" ca="1" si="134"/>
        <v>0</v>
      </c>
    </row>
    <row r="1706" spans="1:16" x14ac:dyDescent="0.25">
      <c r="A1706" s="9">
        <f>Gmden!A1705</f>
        <v>62314</v>
      </c>
      <c r="B1706" s="9">
        <f t="shared" si="130"/>
        <v>6</v>
      </c>
      <c r="C1706" s="9">
        <f t="shared" si="131"/>
        <v>0</v>
      </c>
      <c r="D1706" s="7" t="str">
        <f>Gmden!D1705</f>
        <v>Eichkögl</v>
      </c>
      <c r="E1706" s="8">
        <f>Gmden!E1705</f>
        <v>1265</v>
      </c>
      <c r="F1706" s="40">
        <f>Gmden!N1705</f>
        <v>0</v>
      </c>
      <c r="G1706" s="8">
        <f t="shared" si="132"/>
        <v>0</v>
      </c>
      <c r="H1706" s="25">
        <f>ROUND(Anteile!$B$29/'Abs3'!$G$2107*'Abs3'!G1706,0)</f>
        <v>0</v>
      </c>
      <c r="I1706" s="40">
        <f>Gmden!O1705</f>
        <v>0</v>
      </c>
      <c r="J1706" s="8">
        <f t="shared" si="133"/>
        <v>0</v>
      </c>
      <c r="K1706" s="25">
        <f>ROUND(Anteile!$B$30/'Abs3'!$J$2107*'Abs3'!J1706,0)</f>
        <v>0</v>
      </c>
      <c r="L1706" s="8">
        <f>Gmden!M1705</f>
        <v>1005301.6912381598</v>
      </c>
      <c r="M1706" s="8">
        <f ca="1">IF(AND(E1706&gt;10000,Gmden!J1705=500,Gmden!K1705=500),MAX(0,OFFSET('Fk Abs3'!$E$7,'Abs3'!C1706,0)*0.95*E1706-L1706),0)</f>
        <v>0</v>
      </c>
      <c r="N1706" s="25">
        <f ca="1">ROUND(Anteile!$B$31/'Abs3'!$M$2107*'Abs3'!M1706,0)</f>
        <v>0</v>
      </c>
      <c r="O1706" s="27"/>
      <c r="P1706" s="25">
        <f t="shared" ca="1" si="134"/>
        <v>0</v>
      </c>
    </row>
    <row r="1707" spans="1:16" x14ac:dyDescent="0.25">
      <c r="A1707" s="9">
        <f>Gmden!A1706</f>
        <v>62326</v>
      </c>
      <c r="B1707" s="9">
        <f t="shared" si="130"/>
        <v>6</v>
      </c>
      <c r="C1707" s="9">
        <f t="shared" si="131"/>
        <v>0</v>
      </c>
      <c r="D1707" s="7" t="str">
        <f>Gmden!D1706</f>
        <v>Halbenrain</v>
      </c>
      <c r="E1707" s="8">
        <f>Gmden!E1706</f>
        <v>1742</v>
      </c>
      <c r="F1707" s="40">
        <f>Gmden!N1706</f>
        <v>0</v>
      </c>
      <c r="G1707" s="8">
        <f t="shared" si="132"/>
        <v>0</v>
      </c>
      <c r="H1707" s="25">
        <f>ROUND(Anteile!$B$29/'Abs3'!$G$2107*'Abs3'!G1707,0)</f>
        <v>0</v>
      </c>
      <c r="I1707" s="40">
        <f>Gmden!O1706</f>
        <v>0</v>
      </c>
      <c r="J1707" s="8">
        <f t="shared" si="133"/>
        <v>0</v>
      </c>
      <c r="K1707" s="25">
        <f>ROUND(Anteile!$B$30/'Abs3'!$J$2107*'Abs3'!J1707,0)</f>
        <v>0</v>
      </c>
      <c r="L1707" s="8">
        <f>Gmden!M1706</f>
        <v>1740243.6175414384</v>
      </c>
      <c r="M1707" s="8">
        <f ca="1">IF(AND(E1707&gt;10000,Gmden!J1706=500,Gmden!K1706=500),MAX(0,OFFSET('Fk Abs3'!$E$7,'Abs3'!C1707,0)*0.95*E1707-L1707),0)</f>
        <v>0</v>
      </c>
      <c r="N1707" s="25">
        <f ca="1">ROUND(Anteile!$B$31/'Abs3'!$M$2107*'Abs3'!M1707,0)</f>
        <v>0</v>
      </c>
      <c r="O1707" s="27"/>
      <c r="P1707" s="25">
        <f t="shared" ca="1" si="134"/>
        <v>0</v>
      </c>
    </row>
    <row r="1708" spans="1:16" x14ac:dyDescent="0.25">
      <c r="A1708" s="9">
        <f>Gmden!A1707</f>
        <v>62330</v>
      </c>
      <c r="B1708" s="9">
        <f t="shared" si="130"/>
        <v>6</v>
      </c>
      <c r="C1708" s="9">
        <f t="shared" si="131"/>
        <v>0</v>
      </c>
      <c r="D1708" s="7" t="str">
        <f>Gmden!D1707</f>
        <v>Jagerberg</v>
      </c>
      <c r="E1708" s="8">
        <f>Gmden!E1707</f>
        <v>1651</v>
      </c>
      <c r="F1708" s="40">
        <f>Gmden!N1707</f>
        <v>0</v>
      </c>
      <c r="G1708" s="8">
        <f t="shared" si="132"/>
        <v>0</v>
      </c>
      <c r="H1708" s="25">
        <f>ROUND(Anteile!$B$29/'Abs3'!$G$2107*'Abs3'!G1708,0)</f>
        <v>0</v>
      </c>
      <c r="I1708" s="40">
        <f>Gmden!O1707</f>
        <v>0</v>
      </c>
      <c r="J1708" s="8">
        <f t="shared" si="133"/>
        <v>0</v>
      </c>
      <c r="K1708" s="25">
        <f>ROUND(Anteile!$B$30/'Abs3'!$J$2107*'Abs3'!J1708,0)</f>
        <v>0</v>
      </c>
      <c r="L1708" s="8">
        <f>Gmden!M1707</f>
        <v>1514151.3601516085</v>
      </c>
      <c r="M1708" s="8">
        <f ca="1">IF(AND(E1708&gt;10000,Gmden!J1707=500,Gmden!K1707=500),MAX(0,OFFSET('Fk Abs3'!$E$7,'Abs3'!C1708,0)*0.95*E1708-L1708),0)</f>
        <v>0</v>
      </c>
      <c r="N1708" s="25">
        <f ca="1">ROUND(Anteile!$B$31/'Abs3'!$M$2107*'Abs3'!M1708,0)</f>
        <v>0</v>
      </c>
      <c r="O1708" s="27"/>
      <c r="P1708" s="25">
        <f t="shared" ca="1" si="134"/>
        <v>0</v>
      </c>
    </row>
    <row r="1709" spans="1:16" x14ac:dyDescent="0.25">
      <c r="A1709" s="9">
        <f>Gmden!A1708</f>
        <v>62332</v>
      </c>
      <c r="B1709" s="9">
        <f t="shared" si="130"/>
        <v>6</v>
      </c>
      <c r="C1709" s="9">
        <f t="shared" si="131"/>
        <v>0</v>
      </c>
      <c r="D1709" s="7" t="str">
        <f>Gmden!D1708</f>
        <v>Kapfenstein</v>
      </c>
      <c r="E1709" s="8">
        <f>Gmden!E1708</f>
        <v>1597</v>
      </c>
      <c r="F1709" s="40">
        <f>Gmden!N1708</f>
        <v>0</v>
      </c>
      <c r="G1709" s="8">
        <f t="shared" si="132"/>
        <v>0</v>
      </c>
      <c r="H1709" s="25">
        <f>ROUND(Anteile!$B$29/'Abs3'!$G$2107*'Abs3'!G1709,0)</f>
        <v>0</v>
      </c>
      <c r="I1709" s="40">
        <f>Gmden!O1708</f>
        <v>0</v>
      </c>
      <c r="J1709" s="8">
        <f t="shared" si="133"/>
        <v>0</v>
      </c>
      <c r="K1709" s="25">
        <f>ROUND(Anteile!$B$30/'Abs3'!$J$2107*'Abs3'!J1709,0)</f>
        <v>0</v>
      </c>
      <c r="L1709" s="8">
        <f>Gmden!M1708</f>
        <v>1493557.8086354148</v>
      </c>
      <c r="M1709" s="8">
        <f ca="1">IF(AND(E1709&gt;10000,Gmden!J1708=500,Gmden!K1708=500),MAX(0,OFFSET('Fk Abs3'!$E$7,'Abs3'!C1709,0)*0.95*E1709-L1709),0)</f>
        <v>0</v>
      </c>
      <c r="N1709" s="25">
        <f ca="1">ROUND(Anteile!$B$31/'Abs3'!$M$2107*'Abs3'!M1709,0)</f>
        <v>0</v>
      </c>
      <c r="O1709" s="27"/>
      <c r="P1709" s="25">
        <f t="shared" ca="1" si="134"/>
        <v>0</v>
      </c>
    </row>
    <row r="1710" spans="1:16" x14ac:dyDescent="0.25">
      <c r="A1710" s="9">
        <f>Gmden!A1709</f>
        <v>62335</v>
      </c>
      <c r="B1710" s="9">
        <f t="shared" si="130"/>
        <v>6</v>
      </c>
      <c r="C1710" s="9">
        <f t="shared" si="131"/>
        <v>0</v>
      </c>
      <c r="D1710" s="7" t="str">
        <f>Gmden!D1709</f>
        <v>Klöch</v>
      </c>
      <c r="E1710" s="8">
        <f>Gmden!E1709</f>
        <v>1214</v>
      </c>
      <c r="F1710" s="40">
        <f>Gmden!N1709</f>
        <v>0</v>
      </c>
      <c r="G1710" s="8">
        <f t="shared" si="132"/>
        <v>0</v>
      </c>
      <c r="H1710" s="25">
        <f>ROUND(Anteile!$B$29/'Abs3'!$G$2107*'Abs3'!G1710,0)</f>
        <v>0</v>
      </c>
      <c r="I1710" s="40">
        <f>Gmden!O1709</f>
        <v>0</v>
      </c>
      <c r="J1710" s="8">
        <f t="shared" si="133"/>
        <v>0</v>
      </c>
      <c r="K1710" s="25">
        <f>ROUND(Anteile!$B$30/'Abs3'!$J$2107*'Abs3'!J1710,0)</f>
        <v>0</v>
      </c>
      <c r="L1710" s="8">
        <f>Gmden!M1709</f>
        <v>1197060.0141710718</v>
      </c>
      <c r="M1710" s="8">
        <f ca="1">IF(AND(E1710&gt;10000,Gmden!J1709=500,Gmden!K1709=500),MAX(0,OFFSET('Fk Abs3'!$E$7,'Abs3'!C1710,0)*0.95*E1710-L1710),0)</f>
        <v>0</v>
      </c>
      <c r="N1710" s="25">
        <f ca="1">ROUND(Anteile!$B$31/'Abs3'!$M$2107*'Abs3'!M1710,0)</f>
        <v>0</v>
      </c>
      <c r="O1710" s="27"/>
      <c r="P1710" s="25">
        <f t="shared" ca="1" si="134"/>
        <v>0</v>
      </c>
    </row>
    <row r="1711" spans="1:16" x14ac:dyDescent="0.25">
      <c r="A1711" s="9">
        <f>Gmden!A1710</f>
        <v>62343</v>
      </c>
      <c r="B1711" s="9">
        <f t="shared" si="130"/>
        <v>6</v>
      </c>
      <c r="C1711" s="9">
        <f t="shared" si="131"/>
        <v>0</v>
      </c>
      <c r="D1711" s="7" t="str">
        <f>Gmden!D1710</f>
        <v>Mettersdorf am Saßbach</v>
      </c>
      <c r="E1711" s="8">
        <f>Gmden!E1710</f>
        <v>1285</v>
      </c>
      <c r="F1711" s="40">
        <f>Gmden!N1710</f>
        <v>0</v>
      </c>
      <c r="G1711" s="8">
        <f t="shared" si="132"/>
        <v>0</v>
      </c>
      <c r="H1711" s="25">
        <f>ROUND(Anteile!$B$29/'Abs3'!$G$2107*'Abs3'!G1711,0)</f>
        <v>0</v>
      </c>
      <c r="I1711" s="40">
        <f>Gmden!O1710</f>
        <v>0</v>
      </c>
      <c r="J1711" s="8">
        <f t="shared" si="133"/>
        <v>0</v>
      </c>
      <c r="K1711" s="25">
        <f>ROUND(Anteile!$B$30/'Abs3'!$J$2107*'Abs3'!J1711,0)</f>
        <v>0</v>
      </c>
      <c r="L1711" s="8">
        <f>Gmden!M1710</f>
        <v>1416969.4485112519</v>
      </c>
      <c r="M1711" s="8">
        <f ca="1">IF(AND(E1711&gt;10000,Gmden!J1710=500,Gmden!K1710=500),MAX(0,OFFSET('Fk Abs3'!$E$7,'Abs3'!C1711,0)*0.95*E1711-L1711),0)</f>
        <v>0</v>
      </c>
      <c r="N1711" s="25">
        <f ca="1">ROUND(Anteile!$B$31/'Abs3'!$M$2107*'Abs3'!M1711,0)</f>
        <v>0</v>
      </c>
      <c r="O1711" s="27"/>
      <c r="P1711" s="25">
        <f t="shared" ca="1" si="134"/>
        <v>0</v>
      </c>
    </row>
    <row r="1712" spans="1:16" x14ac:dyDescent="0.25">
      <c r="A1712" s="9">
        <f>Gmden!A1711</f>
        <v>62347</v>
      </c>
      <c r="B1712" s="9">
        <f t="shared" si="130"/>
        <v>6</v>
      </c>
      <c r="C1712" s="9">
        <f t="shared" si="131"/>
        <v>0</v>
      </c>
      <c r="D1712" s="7" t="str">
        <f>Gmden!D1711</f>
        <v>Murfeld</v>
      </c>
      <c r="E1712" s="8">
        <f>Gmden!E1711</f>
        <v>1666</v>
      </c>
      <c r="F1712" s="40">
        <f>Gmden!N1711</f>
        <v>0</v>
      </c>
      <c r="G1712" s="8">
        <f t="shared" si="132"/>
        <v>0</v>
      </c>
      <c r="H1712" s="25">
        <f>ROUND(Anteile!$B$29/'Abs3'!$G$2107*'Abs3'!G1712,0)</f>
        <v>0</v>
      </c>
      <c r="I1712" s="40">
        <f>Gmden!O1711</f>
        <v>0</v>
      </c>
      <c r="J1712" s="8">
        <f t="shared" si="133"/>
        <v>0</v>
      </c>
      <c r="K1712" s="25">
        <f>ROUND(Anteile!$B$30/'Abs3'!$J$2107*'Abs3'!J1712,0)</f>
        <v>0</v>
      </c>
      <c r="L1712" s="8">
        <f>Gmden!M1711</f>
        <v>1401109.0524508371</v>
      </c>
      <c r="M1712" s="8">
        <f ca="1">IF(AND(E1712&gt;10000,Gmden!J1711=500,Gmden!K1711=500),MAX(0,OFFSET('Fk Abs3'!$E$7,'Abs3'!C1712,0)*0.95*E1712-L1712),0)</f>
        <v>0</v>
      </c>
      <c r="N1712" s="25">
        <f ca="1">ROUND(Anteile!$B$31/'Abs3'!$M$2107*'Abs3'!M1712,0)</f>
        <v>0</v>
      </c>
      <c r="O1712" s="27"/>
      <c r="P1712" s="25">
        <f t="shared" ca="1" si="134"/>
        <v>0</v>
      </c>
    </row>
    <row r="1713" spans="1:16" x14ac:dyDescent="0.25">
      <c r="A1713" s="9">
        <f>Gmden!A1712</f>
        <v>62368</v>
      </c>
      <c r="B1713" s="9">
        <f t="shared" si="130"/>
        <v>6</v>
      </c>
      <c r="C1713" s="9">
        <f t="shared" si="131"/>
        <v>0</v>
      </c>
      <c r="D1713" s="7" t="str">
        <f>Gmden!D1712</f>
        <v>Tieschen</v>
      </c>
      <c r="E1713" s="8">
        <f>Gmden!E1712</f>
        <v>1284</v>
      </c>
      <c r="F1713" s="40">
        <f>Gmden!N1712</f>
        <v>0</v>
      </c>
      <c r="G1713" s="8">
        <f t="shared" si="132"/>
        <v>0</v>
      </c>
      <c r="H1713" s="25">
        <f>ROUND(Anteile!$B$29/'Abs3'!$G$2107*'Abs3'!G1713,0)</f>
        <v>0</v>
      </c>
      <c r="I1713" s="40">
        <f>Gmden!O1712</f>
        <v>0</v>
      </c>
      <c r="J1713" s="8">
        <f t="shared" si="133"/>
        <v>0</v>
      </c>
      <c r="K1713" s="25">
        <f>ROUND(Anteile!$B$30/'Abs3'!$J$2107*'Abs3'!J1713,0)</f>
        <v>0</v>
      </c>
      <c r="L1713" s="8">
        <f>Gmden!M1712</f>
        <v>1073228.9017338364</v>
      </c>
      <c r="M1713" s="8">
        <f ca="1">IF(AND(E1713&gt;10000,Gmden!J1712=500,Gmden!K1712=500),MAX(0,OFFSET('Fk Abs3'!$E$7,'Abs3'!C1713,0)*0.95*E1713-L1713),0)</f>
        <v>0</v>
      </c>
      <c r="N1713" s="25">
        <f ca="1">ROUND(Anteile!$B$31/'Abs3'!$M$2107*'Abs3'!M1713,0)</f>
        <v>0</v>
      </c>
      <c r="O1713" s="27"/>
      <c r="P1713" s="25">
        <f t="shared" ca="1" si="134"/>
        <v>0</v>
      </c>
    </row>
    <row r="1714" spans="1:16" x14ac:dyDescent="0.25">
      <c r="A1714" s="9">
        <f>Gmden!A1713</f>
        <v>62372</v>
      </c>
      <c r="B1714" s="9">
        <f t="shared" si="130"/>
        <v>6</v>
      </c>
      <c r="C1714" s="9">
        <f t="shared" si="131"/>
        <v>0</v>
      </c>
      <c r="D1714" s="7" t="str">
        <f>Gmden!D1713</f>
        <v>Unterlamm</v>
      </c>
      <c r="E1714" s="8">
        <f>Gmden!E1713</f>
        <v>1230</v>
      </c>
      <c r="F1714" s="40">
        <f>Gmden!N1713</f>
        <v>0</v>
      </c>
      <c r="G1714" s="8">
        <f t="shared" si="132"/>
        <v>0</v>
      </c>
      <c r="H1714" s="25">
        <f>ROUND(Anteile!$B$29/'Abs3'!$G$2107*'Abs3'!G1714,0)</f>
        <v>0</v>
      </c>
      <c r="I1714" s="40">
        <f>Gmden!O1713</f>
        <v>0</v>
      </c>
      <c r="J1714" s="8">
        <f t="shared" si="133"/>
        <v>0</v>
      </c>
      <c r="K1714" s="25">
        <f>ROUND(Anteile!$B$30/'Abs3'!$J$2107*'Abs3'!J1714,0)</f>
        <v>0</v>
      </c>
      <c r="L1714" s="8">
        <f>Gmden!M1713</f>
        <v>1047518.9040932502</v>
      </c>
      <c r="M1714" s="8">
        <f ca="1">IF(AND(E1714&gt;10000,Gmden!J1713=500,Gmden!K1713=500),MAX(0,OFFSET('Fk Abs3'!$E$7,'Abs3'!C1714,0)*0.95*E1714-L1714),0)</f>
        <v>0</v>
      </c>
      <c r="N1714" s="25">
        <f ca="1">ROUND(Anteile!$B$31/'Abs3'!$M$2107*'Abs3'!M1714,0)</f>
        <v>0</v>
      </c>
      <c r="O1714" s="27"/>
      <c r="P1714" s="25">
        <f t="shared" ca="1" si="134"/>
        <v>0</v>
      </c>
    </row>
    <row r="1715" spans="1:16" x14ac:dyDescent="0.25">
      <c r="A1715" s="9">
        <f>Gmden!A1714</f>
        <v>62375</v>
      </c>
      <c r="B1715" s="9">
        <f t="shared" si="130"/>
        <v>6</v>
      </c>
      <c r="C1715" s="9">
        <f t="shared" si="131"/>
        <v>0</v>
      </c>
      <c r="D1715" s="7" t="str">
        <f>Gmden!D1714</f>
        <v>Bad Gleichenberg</v>
      </c>
      <c r="E1715" s="8">
        <f>Gmden!E1714</f>
        <v>5293</v>
      </c>
      <c r="F1715" s="40">
        <f>Gmden!N1714</f>
        <v>0</v>
      </c>
      <c r="G1715" s="8">
        <f t="shared" si="132"/>
        <v>0</v>
      </c>
      <c r="H1715" s="25">
        <f>ROUND(Anteile!$B$29/'Abs3'!$G$2107*'Abs3'!G1715,0)</f>
        <v>0</v>
      </c>
      <c r="I1715" s="40">
        <f>Gmden!O1714</f>
        <v>0</v>
      </c>
      <c r="J1715" s="8">
        <f t="shared" si="133"/>
        <v>0</v>
      </c>
      <c r="K1715" s="25">
        <f>ROUND(Anteile!$B$30/'Abs3'!$J$2107*'Abs3'!J1715,0)</f>
        <v>0</v>
      </c>
      <c r="L1715" s="8">
        <f>Gmden!M1714</f>
        <v>6139705.5583813079</v>
      </c>
      <c r="M1715" s="8">
        <f ca="1">IF(AND(E1715&gt;10000,Gmden!J1714=500,Gmden!K1714=500),MAX(0,OFFSET('Fk Abs3'!$E$7,'Abs3'!C1715,0)*0.95*E1715-L1715),0)</f>
        <v>0</v>
      </c>
      <c r="N1715" s="25">
        <f ca="1">ROUND(Anteile!$B$31/'Abs3'!$M$2107*'Abs3'!M1715,0)</f>
        <v>0</v>
      </c>
      <c r="O1715" s="27"/>
      <c r="P1715" s="25">
        <f t="shared" ca="1" si="134"/>
        <v>0</v>
      </c>
    </row>
    <row r="1716" spans="1:16" x14ac:dyDescent="0.25">
      <c r="A1716" s="9">
        <f>Gmden!A1715</f>
        <v>62376</v>
      </c>
      <c r="B1716" s="9">
        <f t="shared" si="130"/>
        <v>6</v>
      </c>
      <c r="C1716" s="9">
        <f t="shared" si="131"/>
        <v>0</v>
      </c>
      <c r="D1716" s="7" t="str">
        <f>Gmden!D1715</f>
        <v>Bad Radkersburg</v>
      </c>
      <c r="E1716" s="8">
        <f>Gmden!E1715</f>
        <v>3072</v>
      </c>
      <c r="F1716" s="40">
        <f>Gmden!N1715</f>
        <v>0</v>
      </c>
      <c r="G1716" s="8">
        <f t="shared" si="132"/>
        <v>0</v>
      </c>
      <c r="H1716" s="25">
        <f>ROUND(Anteile!$B$29/'Abs3'!$G$2107*'Abs3'!G1716,0)</f>
        <v>0</v>
      </c>
      <c r="I1716" s="40">
        <f>Gmden!O1715</f>
        <v>0</v>
      </c>
      <c r="J1716" s="8">
        <f t="shared" si="133"/>
        <v>0</v>
      </c>
      <c r="K1716" s="25">
        <f>ROUND(Anteile!$B$30/'Abs3'!$J$2107*'Abs3'!J1716,0)</f>
        <v>0</v>
      </c>
      <c r="L1716" s="8">
        <f>Gmden!M1715</f>
        <v>4522152.043551526</v>
      </c>
      <c r="M1716" s="8">
        <f ca="1">IF(AND(E1716&gt;10000,Gmden!J1715=500,Gmden!K1715=500),MAX(0,OFFSET('Fk Abs3'!$E$7,'Abs3'!C1716,0)*0.95*E1716-L1716),0)</f>
        <v>0</v>
      </c>
      <c r="N1716" s="25">
        <f ca="1">ROUND(Anteile!$B$31/'Abs3'!$M$2107*'Abs3'!M1716,0)</f>
        <v>0</v>
      </c>
      <c r="O1716" s="27"/>
      <c r="P1716" s="25">
        <f t="shared" ca="1" si="134"/>
        <v>0</v>
      </c>
    </row>
    <row r="1717" spans="1:16" x14ac:dyDescent="0.25">
      <c r="A1717" s="9">
        <f>Gmden!A1716</f>
        <v>62377</v>
      </c>
      <c r="B1717" s="9">
        <f t="shared" si="130"/>
        <v>6</v>
      </c>
      <c r="C1717" s="9">
        <f t="shared" si="131"/>
        <v>0</v>
      </c>
      <c r="D1717" s="7" t="str">
        <f>Gmden!D1716</f>
        <v>Deutsch Goritz</v>
      </c>
      <c r="E1717" s="8">
        <f>Gmden!E1716</f>
        <v>1837</v>
      </c>
      <c r="F1717" s="40">
        <f>Gmden!N1716</f>
        <v>0</v>
      </c>
      <c r="G1717" s="8">
        <f t="shared" si="132"/>
        <v>0</v>
      </c>
      <c r="H1717" s="25">
        <f>ROUND(Anteile!$B$29/'Abs3'!$G$2107*'Abs3'!G1717,0)</f>
        <v>0</v>
      </c>
      <c r="I1717" s="40">
        <f>Gmden!O1716</f>
        <v>0</v>
      </c>
      <c r="J1717" s="8">
        <f t="shared" si="133"/>
        <v>0</v>
      </c>
      <c r="K1717" s="25">
        <f>ROUND(Anteile!$B$30/'Abs3'!$J$2107*'Abs3'!J1717,0)</f>
        <v>0</v>
      </c>
      <c r="L1717" s="8">
        <f>Gmden!M1716</f>
        <v>1860707.9945749701</v>
      </c>
      <c r="M1717" s="8">
        <f ca="1">IF(AND(E1717&gt;10000,Gmden!J1716=500,Gmden!K1716=500),MAX(0,OFFSET('Fk Abs3'!$E$7,'Abs3'!C1717,0)*0.95*E1717-L1717),0)</f>
        <v>0</v>
      </c>
      <c r="N1717" s="25">
        <f ca="1">ROUND(Anteile!$B$31/'Abs3'!$M$2107*'Abs3'!M1717,0)</f>
        <v>0</v>
      </c>
      <c r="O1717" s="27"/>
      <c r="P1717" s="25">
        <f t="shared" ca="1" si="134"/>
        <v>0</v>
      </c>
    </row>
    <row r="1718" spans="1:16" x14ac:dyDescent="0.25">
      <c r="A1718" s="9">
        <f>Gmden!A1717</f>
        <v>62378</v>
      </c>
      <c r="B1718" s="9">
        <f t="shared" si="130"/>
        <v>6</v>
      </c>
      <c r="C1718" s="9">
        <f t="shared" si="131"/>
        <v>0</v>
      </c>
      <c r="D1718" s="7" t="str">
        <f>Gmden!D1717</f>
        <v>Fehring</v>
      </c>
      <c r="E1718" s="8">
        <f>Gmden!E1717</f>
        <v>7318</v>
      </c>
      <c r="F1718" s="40">
        <f>Gmden!N1717</f>
        <v>0</v>
      </c>
      <c r="G1718" s="8">
        <f t="shared" si="132"/>
        <v>0</v>
      </c>
      <c r="H1718" s="25">
        <f>ROUND(Anteile!$B$29/'Abs3'!$G$2107*'Abs3'!G1718,0)</f>
        <v>0</v>
      </c>
      <c r="I1718" s="40">
        <f>Gmden!O1717</f>
        <v>0</v>
      </c>
      <c r="J1718" s="8">
        <f t="shared" si="133"/>
        <v>0</v>
      </c>
      <c r="K1718" s="25">
        <f>ROUND(Anteile!$B$30/'Abs3'!$J$2107*'Abs3'!J1718,0)</f>
        <v>0</v>
      </c>
      <c r="L1718" s="8">
        <f>Gmden!M1717</f>
        <v>7215942.8881921172</v>
      </c>
      <c r="M1718" s="8">
        <f ca="1">IF(AND(E1718&gt;10000,Gmden!J1717=500,Gmden!K1717=500),MAX(0,OFFSET('Fk Abs3'!$E$7,'Abs3'!C1718,0)*0.95*E1718-L1718),0)</f>
        <v>0</v>
      </c>
      <c r="N1718" s="25">
        <f ca="1">ROUND(Anteile!$B$31/'Abs3'!$M$2107*'Abs3'!M1718,0)</f>
        <v>0</v>
      </c>
      <c r="O1718" s="27"/>
      <c r="P1718" s="25">
        <f t="shared" ca="1" si="134"/>
        <v>0</v>
      </c>
    </row>
    <row r="1719" spans="1:16" x14ac:dyDescent="0.25">
      <c r="A1719" s="9">
        <f>Gmden!A1718</f>
        <v>62379</v>
      </c>
      <c r="B1719" s="9">
        <f t="shared" si="130"/>
        <v>6</v>
      </c>
      <c r="C1719" s="9">
        <f t="shared" si="131"/>
        <v>1</v>
      </c>
      <c r="D1719" s="7" t="str">
        <f>Gmden!D1718</f>
        <v>Feldbach</v>
      </c>
      <c r="E1719" s="8">
        <f>Gmden!E1718</f>
        <v>13113</v>
      </c>
      <c r="F1719" s="40">
        <f>Gmden!N1718</f>
        <v>0</v>
      </c>
      <c r="G1719" s="8">
        <f t="shared" si="132"/>
        <v>0</v>
      </c>
      <c r="H1719" s="25">
        <f>ROUND(Anteile!$B$29/'Abs3'!$G$2107*'Abs3'!G1719,0)</f>
        <v>0</v>
      </c>
      <c r="I1719" s="40">
        <f>Gmden!O1718</f>
        <v>0</v>
      </c>
      <c r="J1719" s="8">
        <f t="shared" si="133"/>
        <v>0</v>
      </c>
      <c r="K1719" s="25">
        <f>ROUND(Anteile!$B$30/'Abs3'!$J$2107*'Abs3'!J1719,0)</f>
        <v>0</v>
      </c>
      <c r="L1719" s="8">
        <f>Gmden!M1718</f>
        <v>16683201.909094231</v>
      </c>
      <c r="M1719" s="8">
        <f ca="1">IF(AND(E1719&gt;10000,Gmden!J1718=500,Gmden!K1718=500),MAX(0,OFFSET('Fk Abs3'!$E$7,'Abs3'!C1719,0)*0.95*E1719-L1719),0)</f>
        <v>1121977.3004986998</v>
      </c>
      <c r="N1719" s="25">
        <f ca="1">ROUND(Anteile!$B$31/'Abs3'!$M$2107*'Abs3'!M1719,0)</f>
        <v>32207</v>
      </c>
      <c r="O1719" s="27"/>
      <c r="P1719" s="25">
        <f t="shared" ca="1" si="134"/>
        <v>32207</v>
      </c>
    </row>
    <row r="1720" spans="1:16" x14ac:dyDescent="0.25">
      <c r="A1720" s="9">
        <f>Gmden!A1719</f>
        <v>62380</v>
      </c>
      <c r="B1720" s="9">
        <f t="shared" si="130"/>
        <v>6</v>
      </c>
      <c r="C1720" s="9">
        <f t="shared" si="131"/>
        <v>0</v>
      </c>
      <c r="D1720" s="7" t="str">
        <f>Gmden!D1719</f>
        <v>Gnas</v>
      </c>
      <c r="E1720" s="8">
        <f>Gmden!E1719</f>
        <v>6088</v>
      </c>
      <c r="F1720" s="40">
        <f>Gmden!N1719</f>
        <v>0</v>
      </c>
      <c r="G1720" s="8">
        <f t="shared" si="132"/>
        <v>0</v>
      </c>
      <c r="H1720" s="25">
        <f>ROUND(Anteile!$B$29/'Abs3'!$G$2107*'Abs3'!G1720,0)</f>
        <v>0</v>
      </c>
      <c r="I1720" s="40">
        <f>Gmden!O1719</f>
        <v>0</v>
      </c>
      <c r="J1720" s="8">
        <f t="shared" si="133"/>
        <v>0</v>
      </c>
      <c r="K1720" s="25">
        <f>ROUND(Anteile!$B$30/'Abs3'!$J$2107*'Abs3'!J1720,0)</f>
        <v>0</v>
      </c>
      <c r="L1720" s="8">
        <f>Gmden!M1719</f>
        <v>5577184.8779495219</v>
      </c>
      <c r="M1720" s="8">
        <f ca="1">IF(AND(E1720&gt;10000,Gmden!J1719=500,Gmden!K1719=500),MAX(0,OFFSET('Fk Abs3'!$E$7,'Abs3'!C1720,0)*0.95*E1720-L1720),0)</f>
        <v>0</v>
      </c>
      <c r="N1720" s="25">
        <f ca="1">ROUND(Anteile!$B$31/'Abs3'!$M$2107*'Abs3'!M1720,0)</f>
        <v>0</v>
      </c>
      <c r="O1720" s="27"/>
      <c r="P1720" s="25">
        <f t="shared" ca="1" si="134"/>
        <v>0</v>
      </c>
    </row>
    <row r="1721" spans="1:16" x14ac:dyDescent="0.25">
      <c r="A1721" s="9">
        <f>Gmden!A1720</f>
        <v>62381</v>
      </c>
      <c r="B1721" s="9">
        <f t="shared" si="130"/>
        <v>6</v>
      </c>
      <c r="C1721" s="9">
        <f t="shared" si="131"/>
        <v>0</v>
      </c>
      <c r="D1721" s="7" t="str">
        <f>Gmden!D1720</f>
        <v>Kirchbach-Zerlach</v>
      </c>
      <c r="E1721" s="8">
        <f>Gmden!E1720</f>
        <v>3226</v>
      </c>
      <c r="F1721" s="40">
        <f>Gmden!N1720</f>
        <v>0</v>
      </c>
      <c r="G1721" s="8">
        <f t="shared" si="132"/>
        <v>0</v>
      </c>
      <c r="H1721" s="25">
        <f>ROUND(Anteile!$B$29/'Abs3'!$G$2107*'Abs3'!G1721,0)</f>
        <v>0</v>
      </c>
      <c r="I1721" s="40">
        <f>Gmden!O1720</f>
        <v>0</v>
      </c>
      <c r="J1721" s="8">
        <f t="shared" si="133"/>
        <v>0</v>
      </c>
      <c r="K1721" s="25">
        <f>ROUND(Anteile!$B$30/'Abs3'!$J$2107*'Abs3'!J1721,0)</f>
        <v>0</v>
      </c>
      <c r="L1721" s="8">
        <f>Gmden!M1720</f>
        <v>3088662.0037106029</v>
      </c>
      <c r="M1721" s="8">
        <f ca="1">IF(AND(E1721&gt;10000,Gmden!J1720=500,Gmden!K1720=500),MAX(0,OFFSET('Fk Abs3'!$E$7,'Abs3'!C1721,0)*0.95*E1721-L1721),0)</f>
        <v>0</v>
      </c>
      <c r="N1721" s="25">
        <f ca="1">ROUND(Anteile!$B$31/'Abs3'!$M$2107*'Abs3'!M1721,0)</f>
        <v>0</v>
      </c>
      <c r="O1721" s="27"/>
      <c r="P1721" s="25">
        <f t="shared" ca="1" si="134"/>
        <v>0</v>
      </c>
    </row>
    <row r="1722" spans="1:16" x14ac:dyDescent="0.25">
      <c r="A1722" s="9">
        <f>Gmden!A1721</f>
        <v>62382</v>
      </c>
      <c r="B1722" s="9">
        <f t="shared" si="130"/>
        <v>6</v>
      </c>
      <c r="C1722" s="9">
        <f t="shared" si="131"/>
        <v>0</v>
      </c>
      <c r="D1722" s="7" t="str">
        <f>Gmden!D1721</f>
        <v>Kirchberg an der Raab</v>
      </c>
      <c r="E1722" s="8">
        <f>Gmden!E1721</f>
        <v>4406</v>
      </c>
      <c r="F1722" s="40">
        <f>Gmden!N1721</f>
        <v>0</v>
      </c>
      <c r="G1722" s="8">
        <f t="shared" si="132"/>
        <v>0</v>
      </c>
      <c r="H1722" s="25">
        <f>ROUND(Anteile!$B$29/'Abs3'!$G$2107*'Abs3'!G1722,0)</f>
        <v>0</v>
      </c>
      <c r="I1722" s="40">
        <f>Gmden!O1721</f>
        <v>0</v>
      </c>
      <c r="J1722" s="8">
        <f t="shared" si="133"/>
        <v>0</v>
      </c>
      <c r="K1722" s="25">
        <f>ROUND(Anteile!$B$30/'Abs3'!$J$2107*'Abs3'!J1722,0)</f>
        <v>0</v>
      </c>
      <c r="L1722" s="8">
        <f>Gmden!M1721</f>
        <v>4541327.7872811668</v>
      </c>
      <c r="M1722" s="8">
        <f ca="1">IF(AND(E1722&gt;10000,Gmden!J1721=500,Gmden!K1721=500),MAX(0,OFFSET('Fk Abs3'!$E$7,'Abs3'!C1722,0)*0.95*E1722-L1722),0)</f>
        <v>0</v>
      </c>
      <c r="N1722" s="25">
        <f ca="1">ROUND(Anteile!$B$31/'Abs3'!$M$2107*'Abs3'!M1722,0)</f>
        <v>0</v>
      </c>
      <c r="O1722" s="27"/>
      <c r="P1722" s="25">
        <f t="shared" ca="1" si="134"/>
        <v>0</v>
      </c>
    </row>
    <row r="1723" spans="1:16" x14ac:dyDescent="0.25">
      <c r="A1723" s="9">
        <f>Gmden!A1722</f>
        <v>62383</v>
      </c>
      <c r="B1723" s="9">
        <f t="shared" si="130"/>
        <v>6</v>
      </c>
      <c r="C1723" s="9">
        <f t="shared" si="131"/>
        <v>0</v>
      </c>
      <c r="D1723" s="7" t="str">
        <f>Gmden!D1722</f>
        <v>Mureck</v>
      </c>
      <c r="E1723" s="8">
        <f>Gmden!E1722</f>
        <v>3573</v>
      </c>
      <c r="F1723" s="40">
        <f>Gmden!N1722</f>
        <v>0</v>
      </c>
      <c r="G1723" s="8">
        <f t="shared" si="132"/>
        <v>0</v>
      </c>
      <c r="H1723" s="25">
        <f>ROUND(Anteile!$B$29/'Abs3'!$G$2107*'Abs3'!G1723,0)</f>
        <v>0</v>
      </c>
      <c r="I1723" s="40">
        <f>Gmden!O1722</f>
        <v>0</v>
      </c>
      <c r="J1723" s="8">
        <f t="shared" si="133"/>
        <v>0</v>
      </c>
      <c r="K1723" s="25">
        <f>ROUND(Anteile!$B$30/'Abs3'!$J$2107*'Abs3'!J1723,0)</f>
        <v>0</v>
      </c>
      <c r="L1723" s="8">
        <f>Gmden!M1722</f>
        <v>3533270.8668971313</v>
      </c>
      <c r="M1723" s="8">
        <f ca="1">IF(AND(E1723&gt;10000,Gmden!J1722=500,Gmden!K1722=500),MAX(0,OFFSET('Fk Abs3'!$E$7,'Abs3'!C1723,0)*0.95*E1723-L1723),0)</f>
        <v>0</v>
      </c>
      <c r="N1723" s="25">
        <f ca="1">ROUND(Anteile!$B$31/'Abs3'!$M$2107*'Abs3'!M1723,0)</f>
        <v>0</v>
      </c>
      <c r="O1723" s="27"/>
      <c r="P1723" s="25">
        <f t="shared" ca="1" si="134"/>
        <v>0</v>
      </c>
    </row>
    <row r="1724" spans="1:16" x14ac:dyDescent="0.25">
      <c r="A1724" s="9">
        <f>Gmden!A1723</f>
        <v>62384</v>
      </c>
      <c r="B1724" s="9">
        <f t="shared" si="130"/>
        <v>6</v>
      </c>
      <c r="C1724" s="9">
        <f t="shared" si="131"/>
        <v>0</v>
      </c>
      <c r="D1724" s="7" t="str">
        <f>Gmden!D1723</f>
        <v>Paldau</v>
      </c>
      <c r="E1724" s="8">
        <f>Gmden!E1723</f>
        <v>3086</v>
      </c>
      <c r="F1724" s="40">
        <f>Gmden!N1723</f>
        <v>0</v>
      </c>
      <c r="G1724" s="8">
        <f t="shared" si="132"/>
        <v>0</v>
      </c>
      <c r="H1724" s="25">
        <f>ROUND(Anteile!$B$29/'Abs3'!$G$2107*'Abs3'!G1724,0)</f>
        <v>0</v>
      </c>
      <c r="I1724" s="40">
        <f>Gmden!O1723</f>
        <v>0</v>
      </c>
      <c r="J1724" s="8">
        <f t="shared" si="133"/>
        <v>0</v>
      </c>
      <c r="K1724" s="25">
        <f>ROUND(Anteile!$B$30/'Abs3'!$J$2107*'Abs3'!J1724,0)</f>
        <v>0</v>
      </c>
      <c r="L1724" s="8">
        <f>Gmden!M1723</f>
        <v>2756420.1501038531</v>
      </c>
      <c r="M1724" s="8">
        <f ca="1">IF(AND(E1724&gt;10000,Gmden!J1723=500,Gmden!K1723=500),MAX(0,OFFSET('Fk Abs3'!$E$7,'Abs3'!C1724,0)*0.95*E1724-L1724),0)</f>
        <v>0</v>
      </c>
      <c r="N1724" s="25">
        <f ca="1">ROUND(Anteile!$B$31/'Abs3'!$M$2107*'Abs3'!M1724,0)</f>
        <v>0</v>
      </c>
      <c r="O1724" s="27"/>
      <c r="P1724" s="25">
        <f t="shared" ca="1" si="134"/>
        <v>0</v>
      </c>
    </row>
    <row r="1725" spans="1:16" x14ac:dyDescent="0.25">
      <c r="A1725" s="9">
        <f>Gmden!A1724</f>
        <v>62385</v>
      </c>
      <c r="B1725" s="9">
        <f t="shared" si="130"/>
        <v>6</v>
      </c>
      <c r="C1725" s="9">
        <f t="shared" si="131"/>
        <v>0</v>
      </c>
      <c r="D1725" s="7" t="str">
        <f>Gmden!D1724</f>
        <v>Pirching am Traubenberg</v>
      </c>
      <c r="E1725" s="8">
        <f>Gmden!E1724</f>
        <v>2607</v>
      </c>
      <c r="F1725" s="40">
        <f>Gmden!N1724</f>
        <v>0</v>
      </c>
      <c r="G1725" s="8">
        <f t="shared" si="132"/>
        <v>0</v>
      </c>
      <c r="H1725" s="25">
        <f>ROUND(Anteile!$B$29/'Abs3'!$G$2107*'Abs3'!G1725,0)</f>
        <v>0</v>
      </c>
      <c r="I1725" s="40">
        <f>Gmden!O1724</f>
        <v>0</v>
      </c>
      <c r="J1725" s="8">
        <f t="shared" si="133"/>
        <v>0</v>
      </c>
      <c r="K1725" s="25">
        <f>ROUND(Anteile!$B$30/'Abs3'!$J$2107*'Abs3'!J1725,0)</f>
        <v>0</v>
      </c>
      <c r="L1725" s="8">
        <f>Gmden!M1724</f>
        <v>2197427.4567259327</v>
      </c>
      <c r="M1725" s="8">
        <f ca="1">IF(AND(E1725&gt;10000,Gmden!J1724=500,Gmden!K1724=500),MAX(0,OFFSET('Fk Abs3'!$E$7,'Abs3'!C1725,0)*0.95*E1725-L1725),0)</f>
        <v>0</v>
      </c>
      <c r="N1725" s="25">
        <f ca="1">ROUND(Anteile!$B$31/'Abs3'!$M$2107*'Abs3'!M1725,0)</f>
        <v>0</v>
      </c>
      <c r="O1725" s="27"/>
      <c r="P1725" s="25">
        <f t="shared" ca="1" si="134"/>
        <v>0</v>
      </c>
    </row>
    <row r="1726" spans="1:16" x14ac:dyDescent="0.25">
      <c r="A1726" s="9">
        <f>Gmden!A1725</f>
        <v>62386</v>
      </c>
      <c r="B1726" s="9">
        <f t="shared" si="130"/>
        <v>6</v>
      </c>
      <c r="C1726" s="9">
        <f t="shared" si="131"/>
        <v>0</v>
      </c>
      <c r="D1726" s="7" t="str">
        <f>Gmden!D1725</f>
        <v>Riegersburg</v>
      </c>
      <c r="E1726" s="8">
        <f>Gmden!E1725</f>
        <v>4917</v>
      </c>
      <c r="F1726" s="40">
        <f>Gmden!N1725</f>
        <v>0</v>
      </c>
      <c r="G1726" s="8">
        <f t="shared" si="132"/>
        <v>0</v>
      </c>
      <c r="H1726" s="25">
        <f>ROUND(Anteile!$B$29/'Abs3'!$G$2107*'Abs3'!G1726,0)</f>
        <v>0</v>
      </c>
      <c r="I1726" s="40">
        <f>Gmden!O1725</f>
        <v>0</v>
      </c>
      <c r="J1726" s="8">
        <f t="shared" si="133"/>
        <v>0</v>
      </c>
      <c r="K1726" s="25">
        <f>ROUND(Anteile!$B$30/'Abs3'!$J$2107*'Abs3'!J1726,0)</f>
        <v>0</v>
      </c>
      <c r="L1726" s="8">
        <f>Gmden!M1725</f>
        <v>4443201.1628524065</v>
      </c>
      <c r="M1726" s="8">
        <f ca="1">IF(AND(E1726&gt;10000,Gmden!J1725=500,Gmden!K1725=500),MAX(0,OFFSET('Fk Abs3'!$E$7,'Abs3'!C1726,0)*0.95*E1726-L1726),0)</f>
        <v>0</v>
      </c>
      <c r="N1726" s="25">
        <f ca="1">ROUND(Anteile!$B$31/'Abs3'!$M$2107*'Abs3'!M1726,0)</f>
        <v>0</v>
      </c>
      <c r="O1726" s="27"/>
      <c r="P1726" s="25">
        <f t="shared" ca="1" si="134"/>
        <v>0</v>
      </c>
    </row>
    <row r="1727" spans="1:16" x14ac:dyDescent="0.25">
      <c r="A1727" s="9">
        <f>Gmden!A1726</f>
        <v>62387</v>
      </c>
      <c r="B1727" s="9">
        <f t="shared" si="130"/>
        <v>6</v>
      </c>
      <c r="C1727" s="9">
        <f t="shared" si="131"/>
        <v>0</v>
      </c>
      <c r="D1727" s="7" t="str">
        <f>Gmden!D1726</f>
        <v>Sankt Anna am Aigen</v>
      </c>
      <c r="E1727" s="8">
        <f>Gmden!E1726</f>
        <v>2371</v>
      </c>
      <c r="F1727" s="40">
        <f>Gmden!N1726</f>
        <v>0</v>
      </c>
      <c r="G1727" s="8">
        <f t="shared" si="132"/>
        <v>0</v>
      </c>
      <c r="H1727" s="25">
        <f>ROUND(Anteile!$B$29/'Abs3'!$G$2107*'Abs3'!G1727,0)</f>
        <v>0</v>
      </c>
      <c r="I1727" s="40">
        <f>Gmden!O1726</f>
        <v>0</v>
      </c>
      <c r="J1727" s="8">
        <f t="shared" si="133"/>
        <v>0</v>
      </c>
      <c r="K1727" s="25">
        <f>ROUND(Anteile!$B$30/'Abs3'!$J$2107*'Abs3'!J1727,0)</f>
        <v>0</v>
      </c>
      <c r="L1727" s="8">
        <f>Gmden!M1726</f>
        <v>1994882.647580252</v>
      </c>
      <c r="M1727" s="8">
        <f ca="1">IF(AND(E1727&gt;10000,Gmden!J1726=500,Gmden!K1726=500),MAX(0,OFFSET('Fk Abs3'!$E$7,'Abs3'!C1727,0)*0.95*E1727-L1727),0)</f>
        <v>0</v>
      </c>
      <c r="N1727" s="25">
        <f ca="1">ROUND(Anteile!$B$31/'Abs3'!$M$2107*'Abs3'!M1727,0)</f>
        <v>0</v>
      </c>
      <c r="O1727" s="27"/>
      <c r="P1727" s="25">
        <f t="shared" ca="1" si="134"/>
        <v>0</v>
      </c>
    </row>
    <row r="1728" spans="1:16" x14ac:dyDescent="0.25">
      <c r="A1728" s="9">
        <f>Gmden!A1727</f>
        <v>62388</v>
      </c>
      <c r="B1728" s="9">
        <f t="shared" si="130"/>
        <v>6</v>
      </c>
      <c r="C1728" s="9">
        <f t="shared" si="131"/>
        <v>0</v>
      </c>
      <c r="D1728" s="7" t="str">
        <f>Gmden!D1727</f>
        <v>Sankt Peter am Ottersbach</v>
      </c>
      <c r="E1728" s="8">
        <f>Gmden!E1727</f>
        <v>3028</v>
      </c>
      <c r="F1728" s="40">
        <f>Gmden!N1727</f>
        <v>0</v>
      </c>
      <c r="G1728" s="8">
        <f t="shared" si="132"/>
        <v>0</v>
      </c>
      <c r="H1728" s="25">
        <f>ROUND(Anteile!$B$29/'Abs3'!$G$2107*'Abs3'!G1728,0)</f>
        <v>0</v>
      </c>
      <c r="I1728" s="40">
        <f>Gmden!O1727</f>
        <v>0</v>
      </c>
      <c r="J1728" s="8">
        <f t="shared" si="133"/>
        <v>0</v>
      </c>
      <c r="K1728" s="25">
        <f>ROUND(Anteile!$B$30/'Abs3'!$J$2107*'Abs3'!J1728,0)</f>
        <v>0</v>
      </c>
      <c r="L1728" s="8">
        <f>Gmden!M1727</f>
        <v>2647597.1171371909</v>
      </c>
      <c r="M1728" s="8">
        <f ca="1">IF(AND(E1728&gt;10000,Gmden!J1727=500,Gmden!K1727=500),MAX(0,OFFSET('Fk Abs3'!$E$7,'Abs3'!C1728,0)*0.95*E1728-L1728),0)</f>
        <v>0</v>
      </c>
      <c r="N1728" s="25">
        <f ca="1">ROUND(Anteile!$B$31/'Abs3'!$M$2107*'Abs3'!M1728,0)</f>
        <v>0</v>
      </c>
      <c r="O1728" s="27"/>
      <c r="P1728" s="25">
        <f t="shared" ca="1" si="134"/>
        <v>0</v>
      </c>
    </row>
    <row r="1729" spans="1:16" x14ac:dyDescent="0.25">
      <c r="A1729" s="9">
        <f>Gmden!A1728</f>
        <v>62389</v>
      </c>
      <c r="B1729" s="9">
        <f t="shared" si="130"/>
        <v>6</v>
      </c>
      <c r="C1729" s="9">
        <f t="shared" si="131"/>
        <v>0</v>
      </c>
      <c r="D1729" s="7" t="str">
        <f>Gmden!D1728</f>
        <v>Sankt Stefan im Rosental</v>
      </c>
      <c r="E1729" s="8">
        <f>Gmden!E1728</f>
        <v>4011</v>
      </c>
      <c r="F1729" s="40">
        <f>Gmden!N1728</f>
        <v>0</v>
      </c>
      <c r="G1729" s="8">
        <f t="shared" si="132"/>
        <v>0</v>
      </c>
      <c r="H1729" s="25">
        <f>ROUND(Anteile!$B$29/'Abs3'!$G$2107*'Abs3'!G1729,0)</f>
        <v>0</v>
      </c>
      <c r="I1729" s="40">
        <f>Gmden!O1728</f>
        <v>0</v>
      </c>
      <c r="J1729" s="8">
        <f t="shared" si="133"/>
        <v>0</v>
      </c>
      <c r="K1729" s="25">
        <f>ROUND(Anteile!$B$30/'Abs3'!$J$2107*'Abs3'!J1729,0)</f>
        <v>0</v>
      </c>
      <c r="L1729" s="8">
        <f>Gmden!M1728</f>
        <v>3849770.4832788096</v>
      </c>
      <c r="M1729" s="8">
        <f ca="1">IF(AND(E1729&gt;10000,Gmden!J1728=500,Gmden!K1728=500),MAX(0,OFFSET('Fk Abs3'!$E$7,'Abs3'!C1729,0)*0.95*E1729-L1729),0)</f>
        <v>0</v>
      </c>
      <c r="N1729" s="25">
        <f ca="1">ROUND(Anteile!$B$31/'Abs3'!$M$2107*'Abs3'!M1729,0)</f>
        <v>0</v>
      </c>
      <c r="O1729" s="27"/>
      <c r="P1729" s="25">
        <f t="shared" ca="1" si="134"/>
        <v>0</v>
      </c>
    </row>
    <row r="1730" spans="1:16" x14ac:dyDescent="0.25">
      <c r="A1730" s="9">
        <f>Gmden!A1729</f>
        <v>62390</v>
      </c>
      <c r="B1730" s="9">
        <f t="shared" si="130"/>
        <v>6</v>
      </c>
      <c r="C1730" s="9">
        <f t="shared" si="131"/>
        <v>0</v>
      </c>
      <c r="D1730" s="7" t="str">
        <f>Gmden!D1729</f>
        <v>Straden</v>
      </c>
      <c r="E1730" s="8">
        <f>Gmden!E1729</f>
        <v>3677</v>
      </c>
      <c r="F1730" s="40">
        <f>Gmden!N1729</f>
        <v>0</v>
      </c>
      <c r="G1730" s="8">
        <f t="shared" si="132"/>
        <v>0</v>
      </c>
      <c r="H1730" s="25">
        <f>ROUND(Anteile!$B$29/'Abs3'!$G$2107*'Abs3'!G1730,0)</f>
        <v>0</v>
      </c>
      <c r="I1730" s="40">
        <f>Gmden!O1729</f>
        <v>0</v>
      </c>
      <c r="J1730" s="8">
        <f t="shared" si="133"/>
        <v>0</v>
      </c>
      <c r="K1730" s="25">
        <f>ROUND(Anteile!$B$30/'Abs3'!$J$2107*'Abs3'!J1730,0)</f>
        <v>0</v>
      </c>
      <c r="L1730" s="8">
        <f>Gmden!M1729</f>
        <v>3571724.0833824053</v>
      </c>
      <c r="M1730" s="8">
        <f ca="1">IF(AND(E1730&gt;10000,Gmden!J1729=500,Gmden!K1729=500),MAX(0,OFFSET('Fk Abs3'!$E$7,'Abs3'!C1730,0)*0.95*E1730-L1730),0)</f>
        <v>0</v>
      </c>
      <c r="N1730" s="25">
        <f ca="1">ROUND(Anteile!$B$31/'Abs3'!$M$2107*'Abs3'!M1730,0)</f>
        <v>0</v>
      </c>
      <c r="O1730" s="27"/>
      <c r="P1730" s="25">
        <f t="shared" ca="1" si="134"/>
        <v>0</v>
      </c>
    </row>
    <row r="1731" spans="1:16" x14ac:dyDescent="0.25">
      <c r="A1731" s="9">
        <f>Gmden!A1730</f>
        <v>70101</v>
      </c>
      <c r="B1731" s="9">
        <f t="shared" si="130"/>
        <v>7</v>
      </c>
      <c r="C1731" s="9">
        <f t="shared" si="131"/>
        <v>3</v>
      </c>
      <c r="D1731" s="7" t="str">
        <f>Gmden!D1730</f>
        <v>Innsbruck</v>
      </c>
      <c r="E1731" s="8">
        <f>Gmden!E1730</f>
        <v>126922</v>
      </c>
      <c r="F1731" s="40">
        <f>Gmden!N1730</f>
        <v>1</v>
      </c>
      <c r="G1731" s="8">
        <f t="shared" si="132"/>
        <v>126922</v>
      </c>
      <c r="H1731" s="25">
        <f>ROUND(Anteile!$B$29/'Abs3'!$G$2107*'Abs3'!G1731,0)</f>
        <v>973490</v>
      </c>
      <c r="I1731" s="40">
        <f>Gmden!O1730</f>
        <v>1</v>
      </c>
      <c r="J1731" s="8">
        <f t="shared" si="133"/>
        <v>126922</v>
      </c>
      <c r="K1731" s="25">
        <f>ROUND(Anteile!$B$30/'Abs3'!$J$2107*'Abs3'!J1731,0)</f>
        <v>648672</v>
      </c>
      <c r="L1731" s="8">
        <f>Gmden!M1730</f>
        <v>244808788.14233935</v>
      </c>
      <c r="M1731" s="8">
        <f ca="1">IF(AND(E1731&gt;10000,Gmden!J1730=500,Gmden!K1730=500),MAX(0,OFFSET('Fk Abs3'!$E$7,'Abs3'!C1731,0)*0.95*E1731-L1731),0)</f>
        <v>0</v>
      </c>
      <c r="N1731" s="25">
        <f ca="1">ROUND(Anteile!$B$31/'Abs3'!$M$2107*'Abs3'!M1731,0)</f>
        <v>0</v>
      </c>
      <c r="O1731" s="27"/>
      <c r="P1731" s="25">
        <f t="shared" ca="1" si="134"/>
        <v>1622162</v>
      </c>
    </row>
    <row r="1732" spans="1:16" x14ac:dyDescent="0.25">
      <c r="A1732" s="9">
        <f>Gmden!A1731</f>
        <v>70201</v>
      </c>
      <c r="B1732" s="9">
        <f t="shared" si="130"/>
        <v>7</v>
      </c>
      <c r="C1732" s="9">
        <f t="shared" si="131"/>
        <v>0</v>
      </c>
      <c r="D1732" s="7" t="str">
        <f>Gmden!D1731</f>
        <v>Arzl im Pitztal</v>
      </c>
      <c r="E1732" s="8">
        <f>Gmden!E1731</f>
        <v>3055</v>
      </c>
      <c r="F1732" s="40">
        <f>Gmden!N1731</f>
        <v>0</v>
      </c>
      <c r="G1732" s="8">
        <f t="shared" si="132"/>
        <v>0</v>
      </c>
      <c r="H1732" s="25">
        <f>ROUND(Anteile!$B$29/'Abs3'!$G$2107*'Abs3'!G1732,0)</f>
        <v>0</v>
      </c>
      <c r="I1732" s="40">
        <f>Gmden!O1731</f>
        <v>0</v>
      </c>
      <c r="J1732" s="8">
        <f t="shared" si="133"/>
        <v>0</v>
      </c>
      <c r="K1732" s="25">
        <f>ROUND(Anteile!$B$30/'Abs3'!$J$2107*'Abs3'!J1732,0)</f>
        <v>0</v>
      </c>
      <c r="L1732" s="8">
        <f>Gmden!M1731</f>
        <v>3382080.1773715429</v>
      </c>
      <c r="M1732" s="8">
        <f ca="1">IF(AND(E1732&gt;10000,Gmden!J1731=500,Gmden!K1731=500),MAX(0,OFFSET('Fk Abs3'!$E$7,'Abs3'!C1732,0)*0.95*E1732-L1732),0)</f>
        <v>0</v>
      </c>
      <c r="N1732" s="25">
        <f ca="1">ROUND(Anteile!$B$31/'Abs3'!$M$2107*'Abs3'!M1732,0)</f>
        <v>0</v>
      </c>
      <c r="O1732" s="27"/>
      <c r="P1732" s="25">
        <f t="shared" ca="1" si="134"/>
        <v>0</v>
      </c>
    </row>
    <row r="1733" spans="1:16" x14ac:dyDescent="0.25">
      <c r="A1733" s="9">
        <f>Gmden!A1732</f>
        <v>70202</v>
      </c>
      <c r="B1733" s="9">
        <f t="shared" si="130"/>
        <v>7</v>
      </c>
      <c r="C1733" s="9">
        <f t="shared" si="131"/>
        <v>0</v>
      </c>
      <c r="D1733" s="7" t="str">
        <f>Gmden!D1732</f>
        <v>Haiming</v>
      </c>
      <c r="E1733" s="8">
        <f>Gmden!E1732</f>
        <v>4523</v>
      </c>
      <c r="F1733" s="40">
        <f>Gmden!N1732</f>
        <v>0</v>
      </c>
      <c r="G1733" s="8">
        <f t="shared" si="132"/>
        <v>0</v>
      </c>
      <c r="H1733" s="25">
        <f>ROUND(Anteile!$B$29/'Abs3'!$G$2107*'Abs3'!G1733,0)</f>
        <v>0</v>
      </c>
      <c r="I1733" s="40">
        <f>Gmden!O1732</f>
        <v>0</v>
      </c>
      <c r="J1733" s="8">
        <f t="shared" si="133"/>
        <v>0</v>
      </c>
      <c r="K1733" s="25">
        <f>ROUND(Anteile!$B$30/'Abs3'!$J$2107*'Abs3'!J1733,0)</f>
        <v>0</v>
      </c>
      <c r="L1733" s="8">
        <f>Gmden!M1732</f>
        <v>5778795.7381177749</v>
      </c>
      <c r="M1733" s="8">
        <f ca="1">IF(AND(E1733&gt;10000,Gmden!J1732=500,Gmden!K1732=500),MAX(0,OFFSET('Fk Abs3'!$E$7,'Abs3'!C1733,0)*0.95*E1733-L1733),0)</f>
        <v>0</v>
      </c>
      <c r="N1733" s="25">
        <f ca="1">ROUND(Anteile!$B$31/'Abs3'!$M$2107*'Abs3'!M1733,0)</f>
        <v>0</v>
      </c>
      <c r="O1733" s="27"/>
      <c r="P1733" s="25">
        <f t="shared" ca="1" si="134"/>
        <v>0</v>
      </c>
    </row>
    <row r="1734" spans="1:16" x14ac:dyDescent="0.25">
      <c r="A1734" s="9">
        <f>Gmden!A1733</f>
        <v>70203</v>
      </c>
      <c r="B1734" s="9">
        <f t="shared" si="130"/>
        <v>7</v>
      </c>
      <c r="C1734" s="9">
        <f t="shared" si="131"/>
        <v>0</v>
      </c>
      <c r="D1734" s="7" t="str">
        <f>Gmden!D1733</f>
        <v>Imst</v>
      </c>
      <c r="E1734" s="8">
        <f>Gmden!E1733</f>
        <v>9798</v>
      </c>
      <c r="F1734" s="40">
        <f>Gmden!N1733</f>
        <v>0</v>
      </c>
      <c r="G1734" s="8">
        <f t="shared" si="132"/>
        <v>0</v>
      </c>
      <c r="H1734" s="25">
        <f>ROUND(Anteile!$B$29/'Abs3'!$G$2107*'Abs3'!G1734,0)</f>
        <v>0</v>
      </c>
      <c r="I1734" s="40">
        <f>Gmden!O1733</f>
        <v>0</v>
      </c>
      <c r="J1734" s="8">
        <f t="shared" si="133"/>
        <v>0</v>
      </c>
      <c r="K1734" s="25">
        <f>ROUND(Anteile!$B$30/'Abs3'!$J$2107*'Abs3'!J1734,0)</f>
        <v>0</v>
      </c>
      <c r="L1734" s="8">
        <f>Gmden!M1733</f>
        <v>14979859.532649005</v>
      </c>
      <c r="M1734" s="8">
        <f ca="1">IF(AND(E1734&gt;10000,Gmden!J1733=500,Gmden!K1733=500),MAX(0,OFFSET('Fk Abs3'!$E$7,'Abs3'!C1734,0)*0.95*E1734-L1734),0)</f>
        <v>0</v>
      </c>
      <c r="N1734" s="25">
        <f ca="1">ROUND(Anteile!$B$31/'Abs3'!$M$2107*'Abs3'!M1734,0)</f>
        <v>0</v>
      </c>
      <c r="O1734" s="27"/>
      <c r="P1734" s="25">
        <f t="shared" ca="1" si="134"/>
        <v>0</v>
      </c>
    </row>
    <row r="1735" spans="1:16" x14ac:dyDescent="0.25">
      <c r="A1735" s="9">
        <f>Gmden!A1734</f>
        <v>70204</v>
      </c>
      <c r="B1735" s="9">
        <f t="shared" si="130"/>
        <v>7</v>
      </c>
      <c r="C1735" s="9">
        <f t="shared" si="131"/>
        <v>0</v>
      </c>
      <c r="D1735" s="7" t="str">
        <f>Gmden!D1734</f>
        <v>Imsterberg</v>
      </c>
      <c r="E1735" s="8">
        <f>Gmden!E1734</f>
        <v>772</v>
      </c>
      <c r="F1735" s="40">
        <f>Gmden!N1734</f>
        <v>0</v>
      </c>
      <c r="G1735" s="8">
        <f t="shared" si="132"/>
        <v>0</v>
      </c>
      <c r="H1735" s="25">
        <f>ROUND(Anteile!$B$29/'Abs3'!$G$2107*'Abs3'!G1735,0)</f>
        <v>0</v>
      </c>
      <c r="I1735" s="40">
        <f>Gmden!O1734</f>
        <v>0</v>
      </c>
      <c r="J1735" s="8">
        <f t="shared" si="133"/>
        <v>0</v>
      </c>
      <c r="K1735" s="25">
        <f>ROUND(Anteile!$B$30/'Abs3'!$J$2107*'Abs3'!J1735,0)</f>
        <v>0</v>
      </c>
      <c r="L1735" s="8">
        <f>Gmden!M1734</f>
        <v>859323.01022793038</v>
      </c>
      <c r="M1735" s="8">
        <f ca="1">IF(AND(E1735&gt;10000,Gmden!J1734=500,Gmden!K1734=500),MAX(0,OFFSET('Fk Abs3'!$E$7,'Abs3'!C1735,0)*0.95*E1735-L1735),0)</f>
        <v>0</v>
      </c>
      <c r="N1735" s="25">
        <f ca="1">ROUND(Anteile!$B$31/'Abs3'!$M$2107*'Abs3'!M1735,0)</f>
        <v>0</v>
      </c>
      <c r="O1735" s="27"/>
      <c r="P1735" s="25">
        <f t="shared" ca="1" si="134"/>
        <v>0</v>
      </c>
    </row>
    <row r="1736" spans="1:16" x14ac:dyDescent="0.25">
      <c r="A1736" s="9">
        <f>Gmden!A1735</f>
        <v>70205</v>
      </c>
      <c r="B1736" s="9">
        <f t="shared" ref="B1736:B1799" si="135">INT(A1736/10000)</f>
        <v>7</v>
      </c>
      <c r="C1736" s="9">
        <f t="shared" ref="C1736:C1799" si="136">IF(E1736&lt;=10000,0,IF(E1736&lt;=20000,1,IF(E1736&lt;=50000,2,3)))</f>
        <v>0</v>
      </c>
      <c r="D1736" s="7" t="str">
        <f>Gmden!D1735</f>
        <v>Jerzens</v>
      </c>
      <c r="E1736" s="8">
        <f>Gmden!E1735</f>
        <v>972</v>
      </c>
      <c r="F1736" s="40">
        <f>Gmden!N1735</f>
        <v>0</v>
      </c>
      <c r="G1736" s="8">
        <f t="shared" ref="G1736:G1799" si="137">IF(AND(E1736&gt;$G$5,F1736=1),E1736,0)</f>
        <v>0</v>
      </c>
      <c r="H1736" s="25">
        <f>ROUND(Anteile!$B$29/'Abs3'!$G$2107*'Abs3'!G1736,0)</f>
        <v>0</v>
      </c>
      <c r="I1736" s="40">
        <f>Gmden!O1735</f>
        <v>0</v>
      </c>
      <c r="J1736" s="8">
        <f t="shared" ref="J1736:J1799" si="138">IF(I1736=1,E1736,0)</f>
        <v>0</v>
      </c>
      <c r="K1736" s="25">
        <f>ROUND(Anteile!$B$30/'Abs3'!$J$2107*'Abs3'!J1736,0)</f>
        <v>0</v>
      </c>
      <c r="L1736" s="8">
        <f>Gmden!M1735</f>
        <v>1338033.0346587729</v>
      </c>
      <c r="M1736" s="8">
        <f ca="1">IF(AND(E1736&gt;10000,Gmden!J1735=500,Gmden!K1735=500),MAX(0,OFFSET('Fk Abs3'!$E$7,'Abs3'!C1736,0)*0.95*E1736-L1736),0)</f>
        <v>0</v>
      </c>
      <c r="N1736" s="25">
        <f ca="1">ROUND(Anteile!$B$31/'Abs3'!$M$2107*'Abs3'!M1736,0)</f>
        <v>0</v>
      </c>
      <c r="O1736" s="27"/>
      <c r="P1736" s="25">
        <f t="shared" ref="P1736:P1799" ca="1" si="139">H1736+K1736+N1736+O1736</f>
        <v>0</v>
      </c>
    </row>
    <row r="1737" spans="1:16" x14ac:dyDescent="0.25">
      <c r="A1737" s="9">
        <f>Gmden!A1736</f>
        <v>70206</v>
      </c>
      <c r="B1737" s="9">
        <f t="shared" si="135"/>
        <v>7</v>
      </c>
      <c r="C1737" s="9">
        <f t="shared" si="136"/>
        <v>0</v>
      </c>
      <c r="D1737" s="7" t="str">
        <f>Gmden!D1736</f>
        <v>Karres</v>
      </c>
      <c r="E1737" s="8">
        <f>Gmden!E1736</f>
        <v>599</v>
      </c>
      <c r="F1737" s="40">
        <f>Gmden!N1736</f>
        <v>0</v>
      </c>
      <c r="G1737" s="8">
        <f t="shared" si="137"/>
        <v>0</v>
      </c>
      <c r="H1737" s="25">
        <f>ROUND(Anteile!$B$29/'Abs3'!$G$2107*'Abs3'!G1737,0)</f>
        <v>0</v>
      </c>
      <c r="I1737" s="40">
        <f>Gmden!O1736</f>
        <v>0</v>
      </c>
      <c r="J1737" s="8">
        <f t="shared" si="138"/>
        <v>0</v>
      </c>
      <c r="K1737" s="25">
        <f>ROUND(Anteile!$B$30/'Abs3'!$J$2107*'Abs3'!J1737,0)</f>
        <v>0</v>
      </c>
      <c r="L1737" s="8">
        <f>Gmden!M1736</f>
        <v>613584.5662004333</v>
      </c>
      <c r="M1737" s="8">
        <f ca="1">IF(AND(E1737&gt;10000,Gmden!J1736=500,Gmden!K1736=500),MAX(0,OFFSET('Fk Abs3'!$E$7,'Abs3'!C1737,0)*0.95*E1737-L1737),0)</f>
        <v>0</v>
      </c>
      <c r="N1737" s="25">
        <f ca="1">ROUND(Anteile!$B$31/'Abs3'!$M$2107*'Abs3'!M1737,0)</f>
        <v>0</v>
      </c>
      <c r="O1737" s="27"/>
      <c r="P1737" s="25">
        <f t="shared" ca="1" si="139"/>
        <v>0</v>
      </c>
    </row>
    <row r="1738" spans="1:16" x14ac:dyDescent="0.25">
      <c r="A1738" s="9">
        <f>Gmden!A1737</f>
        <v>70207</v>
      </c>
      <c r="B1738" s="9">
        <f t="shared" si="135"/>
        <v>7</v>
      </c>
      <c r="C1738" s="9">
        <f t="shared" si="136"/>
        <v>0</v>
      </c>
      <c r="D1738" s="7" t="str">
        <f>Gmden!D1737</f>
        <v>Karrösten</v>
      </c>
      <c r="E1738" s="8">
        <f>Gmden!E1737</f>
        <v>694</v>
      </c>
      <c r="F1738" s="40">
        <f>Gmden!N1737</f>
        <v>0</v>
      </c>
      <c r="G1738" s="8">
        <f t="shared" si="137"/>
        <v>0</v>
      </c>
      <c r="H1738" s="25">
        <f>ROUND(Anteile!$B$29/'Abs3'!$G$2107*'Abs3'!G1738,0)</f>
        <v>0</v>
      </c>
      <c r="I1738" s="40">
        <f>Gmden!O1737</f>
        <v>0</v>
      </c>
      <c r="J1738" s="8">
        <f t="shared" si="138"/>
        <v>0</v>
      </c>
      <c r="K1738" s="25">
        <f>ROUND(Anteile!$B$30/'Abs3'!$J$2107*'Abs3'!J1738,0)</f>
        <v>0</v>
      </c>
      <c r="L1738" s="8">
        <f>Gmden!M1737</f>
        <v>734874.90396415931</v>
      </c>
      <c r="M1738" s="8">
        <f ca="1">IF(AND(E1738&gt;10000,Gmden!J1737=500,Gmden!K1737=500),MAX(0,OFFSET('Fk Abs3'!$E$7,'Abs3'!C1738,0)*0.95*E1738-L1738),0)</f>
        <v>0</v>
      </c>
      <c r="N1738" s="25">
        <f ca="1">ROUND(Anteile!$B$31/'Abs3'!$M$2107*'Abs3'!M1738,0)</f>
        <v>0</v>
      </c>
      <c r="O1738" s="27"/>
      <c r="P1738" s="25">
        <f t="shared" ca="1" si="139"/>
        <v>0</v>
      </c>
    </row>
    <row r="1739" spans="1:16" x14ac:dyDescent="0.25">
      <c r="A1739" s="9">
        <f>Gmden!A1738</f>
        <v>70208</v>
      </c>
      <c r="B1739" s="9">
        <f t="shared" si="135"/>
        <v>7</v>
      </c>
      <c r="C1739" s="9">
        <f t="shared" si="136"/>
        <v>0</v>
      </c>
      <c r="D1739" s="7" t="str">
        <f>Gmden!D1738</f>
        <v>Längenfeld</v>
      </c>
      <c r="E1739" s="8">
        <f>Gmden!E1738</f>
        <v>4432</v>
      </c>
      <c r="F1739" s="40">
        <f>Gmden!N1738</f>
        <v>0</v>
      </c>
      <c r="G1739" s="8">
        <f t="shared" si="137"/>
        <v>0</v>
      </c>
      <c r="H1739" s="25">
        <f>ROUND(Anteile!$B$29/'Abs3'!$G$2107*'Abs3'!G1739,0)</f>
        <v>0</v>
      </c>
      <c r="I1739" s="40">
        <f>Gmden!O1738</f>
        <v>0</v>
      </c>
      <c r="J1739" s="8">
        <f t="shared" si="138"/>
        <v>0</v>
      </c>
      <c r="K1739" s="25">
        <f>ROUND(Anteile!$B$30/'Abs3'!$J$2107*'Abs3'!J1739,0)</f>
        <v>0</v>
      </c>
      <c r="L1739" s="8">
        <f>Gmden!M1738</f>
        <v>5659797.0879968572</v>
      </c>
      <c r="M1739" s="8">
        <f ca="1">IF(AND(E1739&gt;10000,Gmden!J1738=500,Gmden!K1738=500),MAX(0,OFFSET('Fk Abs3'!$E$7,'Abs3'!C1739,0)*0.95*E1739-L1739),0)</f>
        <v>0</v>
      </c>
      <c r="N1739" s="25">
        <f ca="1">ROUND(Anteile!$B$31/'Abs3'!$M$2107*'Abs3'!M1739,0)</f>
        <v>0</v>
      </c>
      <c r="O1739" s="27"/>
      <c r="P1739" s="25">
        <f t="shared" ca="1" si="139"/>
        <v>0</v>
      </c>
    </row>
    <row r="1740" spans="1:16" x14ac:dyDescent="0.25">
      <c r="A1740" s="9">
        <f>Gmden!A1739</f>
        <v>70209</v>
      </c>
      <c r="B1740" s="9">
        <f t="shared" si="135"/>
        <v>7</v>
      </c>
      <c r="C1740" s="9">
        <f t="shared" si="136"/>
        <v>0</v>
      </c>
      <c r="D1740" s="7" t="str">
        <f>Gmden!D1739</f>
        <v>Mieming</v>
      </c>
      <c r="E1740" s="8">
        <f>Gmden!E1739</f>
        <v>3494</v>
      </c>
      <c r="F1740" s="40">
        <f>Gmden!N1739</f>
        <v>0</v>
      </c>
      <c r="G1740" s="8">
        <f t="shared" si="137"/>
        <v>0</v>
      </c>
      <c r="H1740" s="25">
        <f>ROUND(Anteile!$B$29/'Abs3'!$G$2107*'Abs3'!G1740,0)</f>
        <v>0</v>
      </c>
      <c r="I1740" s="40">
        <f>Gmden!O1739</f>
        <v>0</v>
      </c>
      <c r="J1740" s="8">
        <f t="shared" si="138"/>
        <v>0</v>
      </c>
      <c r="K1740" s="25">
        <f>ROUND(Anteile!$B$30/'Abs3'!$J$2107*'Abs3'!J1740,0)</f>
        <v>0</v>
      </c>
      <c r="L1740" s="8">
        <f>Gmden!M1739</f>
        <v>3892317.5911174682</v>
      </c>
      <c r="M1740" s="8">
        <f ca="1">IF(AND(E1740&gt;10000,Gmden!J1739=500,Gmden!K1739=500),MAX(0,OFFSET('Fk Abs3'!$E$7,'Abs3'!C1740,0)*0.95*E1740-L1740),0)</f>
        <v>0</v>
      </c>
      <c r="N1740" s="25">
        <f ca="1">ROUND(Anteile!$B$31/'Abs3'!$M$2107*'Abs3'!M1740,0)</f>
        <v>0</v>
      </c>
      <c r="O1740" s="27"/>
      <c r="P1740" s="25">
        <f t="shared" ca="1" si="139"/>
        <v>0</v>
      </c>
    </row>
    <row r="1741" spans="1:16" x14ac:dyDescent="0.25">
      <c r="A1741" s="9">
        <f>Gmden!A1740</f>
        <v>70210</v>
      </c>
      <c r="B1741" s="9">
        <f t="shared" si="135"/>
        <v>7</v>
      </c>
      <c r="C1741" s="9">
        <f t="shared" si="136"/>
        <v>0</v>
      </c>
      <c r="D1741" s="7" t="str">
        <f>Gmden!D1740</f>
        <v>Mils bei Imst</v>
      </c>
      <c r="E1741" s="8">
        <f>Gmden!E1740</f>
        <v>544</v>
      </c>
      <c r="F1741" s="40">
        <f>Gmden!N1740</f>
        <v>0</v>
      </c>
      <c r="G1741" s="8">
        <f t="shared" si="137"/>
        <v>0</v>
      </c>
      <c r="H1741" s="25">
        <f>ROUND(Anteile!$B$29/'Abs3'!$G$2107*'Abs3'!G1741,0)</f>
        <v>0</v>
      </c>
      <c r="I1741" s="40">
        <f>Gmden!O1740</f>
        <v>0</v>
      </c>
      <c r="J1741" s="8">
        <f t="shared" si="138"/>
        <v>0</v>
      </c>
      <c r="K1741" s="25">
        <f>ROUND(Anteile!$B$30/'Abs3'!$J$2107*'Abs3'!J1741,0)</f>
        <v>0</v>
      </c>
      <c r="L1741" s="8">
        <f>Gmden!M1740</f>
        <v>719024.67294363526</v>
      </c>
      <c r="M1741" s="8">
        <f ca="1">IF(AND(E1741&gt;10000,Gmden!J1740=500,Gmden!K1740=500),MAX(0,OFFSET('Fk Abs3'!$E$7,'Abs3'!C1741,0)*0.95*E1741-L1741),0)</f>
        <v>0</v>
      </c>
      <c r="N1741" s="25">
        <f ca="1">ROUND(Anteile!$B$31/'Abs3'!$M$2107*'Abs3'!M1741,0)</f>
        <v>0</v>
      </c>
      <c r="O1741" s="27"/>
      <c r="P1741" s="25">
        <f t="shared" ca="1" si="139"/>
        <v>0</v>
      </c>
    </row>
    <row r="1742" spans="1:16" x14ac:dyDescent="0.25">
      <c r="A1742" s="9">
        <f>Gmden!A1741</f>
        <v>70211</v>
      </c>
      <c r="B1742" s="9">
        <f t="shared" si="135"/>
        <v>7</v>
      </c>
      <c r="C1742" s="9">
        <f t="shared" si="136"/>
        <v>0</v>
      </c>
      <c r="D1742" s="7" t="str">
        <f>Gmden!D1741</f>
        <v>Mötz</v>
      </c>
      <c r="E1742" s="8">
        <f>Gmden!E1741</f>
        <v>1280</v>
      </c>
      <c r="F1742" s="40">
        <f>Gmden!N1741</f>
        <v>0</v>
      </c>
      <c r="G1742" s="8">
        <f t="shared" si="137"/>
        <v>0</v>
      </c>
      <c r="H1742" s="25">
        <f>ROUND(Anteile!$B$29/'Abs3'!$G$2107*'Abs3'!G1742,0)</f>
        <v>0</v>
      </c>
      <c r="I1742" s="40">
        <f>Gmden!O1741</f>
        <v>0</v>
      </c>
      <c r="J1742" s="8">
        <f t="shared" si="138"/>
        <v>0</v>
      </c>
      <c r="K1742" s="25">
        <f>ROUND(Anteile!$B$30/'Abs3'!$J$2107*'Abs3'!J1742,0)</f>
        <v>0</v>
      </c>
      <c r="L1742" s="8">
        <f>Gmden!M1741</f>
        <v>1287913.0836664771</v>
      </c>
      <c r="M1742" s="8">
        <f ca="1">IF(AND(E1742&gt;10000,Gmden!J1741=500,Gmden!K1741=500),MAX(0,OFFSET('Fk Abs3'!$E$7,'Abs3'!C1742,0)*0.95*E1742-L1742),0)</f>
        <v>0</v>
      </c>
      <c r="N1742" s="25">
        <f ca="1">ROUND(Anteile!$B$31/'Abs3'!$M$2107*'Abs3'!M1742,0)</f>
        <v>0</v>
      </c>
      <c r="O1742" s="27"/>
      <c r="P1742" s="25">
        <f t="shared" ca="1" si="139"/>
        <v>0</v>
      </c>
    </row>
    <row r="1743" spans="1:16" x14ac:dyDescent="0.25">
      <c r="A1743" s="9">
        <f>Gmden!A1742</f>
        <v>70212</v>
      </c>
      <c r="B1743" s="9">
        <f t="shared" si="135"/>
        <v>7</v>
      </c>
      <c r="C1743" s="9">
        <f t="shared" si="136"/>
        <v>0</v>
      </c>
      <c r="D1743" s="7" t="str">
        <f>Gmden!D1742</f>
        <v>Nassereith</v>
      </c>
      <c r="E1743" s="8">
        <f>Gmden!E1742</f>
        <v>2032</v>
      </c>
      <c r="F1743" s="40">
        <f>Gmden!N1742</f>
        <v>0</v>
      </c>
      <c r="G1743" s="8">
        <f t="shared" si="137"/>
        <v>0</v>
      </c>
      <c r="H1743" s="25">
        <f>ROUND(Anteile!$B$29/'Abs3'!$G$2107*'Abs3'!G1743,0)</f>
        <v>0</v>
      </c>
      <c r="I1743" s="40">
        <f>Gmden!O1742</f>
        <v>0</v>
      </c>
      <c r="J1743" s="8">
        <f t="shared" si="138"/>
        <v>0</v>
      </c>
      <c r="K1743" s="25">
        <f>ROUND(Anteile!$B$30/'Abs3'!$J$2107*'Abs3'!J1743,0)</f>
        <v>0</v>
      </c>
      <c r="L1743" s="8">
        <f>Gmden!M1742</f>
        <v>2133633.8996158009</v>
      </c>
      <c r="M1743" s="8">
        <f ca="1">IF(AND(E1743&gt;10000,Gmden!J1742=500,Gmden!K1742=500),MAX(0,OFFSET('Fk Abs3'!$E$7,'Abs3'!C1743,0)*0.95*E1743-L1743),0)</f>
        <v>0</v>
      </c>
      <c r="N1743" s="25">
        <f ca="1">ROUND(Anteile!$B$31/'Abs3'!$M$2107*'Abs3'!M1743,0)</f>
        <v>0</v>
      </c>
      <c r="O1743" s="27"/>
      <c r="P1743" s="25">
        <f t="shared" ca="1" si="139"/>
        <v>0</v>
      </c>
    </row>
    <row r="1744" spans="1:16" x14ac:dyDescent="0.25">
      <c r="A1744" s="9">
        <f>Gmden!A1743</f>
        <v>70213</v>
      </c>
      <c r="B1744" s="9">
        <f t="shared" si="135"/>
        <v>7</v>
      </c>
      <c r="C1744" s="9">
        <f t="shared" si="136"/>
        <v>0</v>
      </c>
      <c r="D1744" s="7" t="str">
        <f>Gmden!D1743</f>
        <v>Obsteig</v>
      </c>
      <c r="E1744" s="8">
        <f>Gmden!E1743</f>
        <v>1260</v>
      </c>
      <c r="F1744" s="40">
        <f>Gmden!N1743</f>
        <v>0</v>
      </c>
      <c r="G1744" s="8">
        <f t="shared" si="137"/>
        <v>0</v>
      </c>
      <c r="H1744" s="25">
        <f>ROUND(Anteile!$B$29/'Abs3'!$G$2107*'Abs3'!G1744,0)</f>
        <v>0</v>
      </c>
      <c r="I1744" s="40">
        <f>Gmden!O1743</f>
        <v>0</v>
      </c>
      <c r="J1744" s="8">
        <f t="shared" si="138"/>
        <v>0</v>
      </c>
      <c r="K1744" s="25">
        <f>ROUND(Anteile!$B$30/'Abs3'!$J$2107*'Abs3'!J1744,0)</f>
        <v>0</v>
      </c>
      <c r="L1744" s="8">
        <f>Gmden!M1743</f>
        <v>1408631.8811003517</v>
      </c>
      <c r="M1744" s="8">
        <f ca="1">IF(AND(E1744&gt;10000,Gmden!J1743=500,Gmden!K1743=500),MAX(0,OFFSET('Fk Abs3'!$E$7,'Abs3'!C1744,0)*0.95*E1744-L1744),0)</f>
        <v>0</v>
      </c>
      <c r="N1744" s="25">
        <f ca="1">ROUND(Anteile!$B$31/'Abs3'!$M$2107*'Abs3'!M1744,0)</f>
        <v>0</v>
      </c>
      <c r="O1744" s="27"/>
      <c r="P1744" s="25">
        <f t="shared" ca="1" si="139"/>
        <v>0</v>
      </c>
    </row>
    <row r="1745" spans="1:16" x14ac:dyDescent="0.25">
      <c r="A1745" s="9">
        <f>Gmden!A1744</f>
        <v>70214</v>
      </c>
      <c r="B1745" s="9">
        <f t="shared" si="135"/>
        <v>7</v>
      </c>
      <c r="C1745" s="9">
        <f t="shared" si="136"/>
        <v>0</v>
      </c>
      <c r="D1745" s="7" t="str">
        <f>Gmden!D1744</f>
        <v>Oetz</v>
      </c>
      <c r="E1745" s="8">
        <f>Gmden!E1744</f>
        <v>2334</v>
      </c>
      <c r="F1745" s="40">
        <f>Gmden!N1744</f>
        <v>0</v>
      </c>
      <c r="G1745" s="8">
        <f t="shared" si="137"/>
        <v>0</v>
      </c>
      <c r="H1745" s="25">
        <f>ROUND(Anteile!$B$29/'Abs3'!$G$2107*'Abs3'!G1745,0)</f>
        <v>0</v>
      </c>
      <c r="I1745" s="40">
        <f>Gmden!O1744</f>
        <v>0</v>
      </c>
      <c r="J1745" s="8">
        <f t="shared" si="138"/>
        <v>0</v>
      </c>
      <c r="K1745" s="25">
        <f>ROUND(Anteile!$B$30/'Abs3'!$J$2107*'Abs3'!J1745,0)</f>
        <v>0</v>
      </c>
      <c r="L1745" s="8">
        <f>Gmden!M1744</f>
        <v>3095391.2985634143</v>
      </c>
      <c r="M1745" s="8">
        <f ca="1">IF(AND(E1745&gt;10000,Gmden!J1744=500,Gmden!K1744=500),MAX(0,OFFSET('Fk Abs3'!$E$7,'Abs3'!C1745,0)*0.95*E1745-L1745),0)</f>
        <v>0</v>
      </c>
      <c r="N1745" s="25">
        <f ca="1">ROUND(Anteile!$B$31/'Abs3'!$M$2107*'Abs3'!M1745,0)</f>
        <v>0</v>
      </c>
      <c r="O1745" s="27"/>
      <c r="P1745" s="25">
        <f t="shared" ca="1" si="139"/>
        <v>0</v>
      </c>
    </row>
    <row r="1746" spans="1:16" x14ac:dyDescent="0.25">
      <c r="A1746" s="9">
        <f>Gmden!A1745</f>
        <v>70215</v>
      </c>
      <c r="B1746" s="9">
        <f t="shared" si="135"/>
        <v>7</v>
      </c>
      <c r="C1746" s="9">
        <f t="shared" si="136"/>
        <v>0</v>
      </c>
      <c r="D1746" s="7" t="str">
        <f>Gmden!D1745</f>
        <v>Rietz</v>
      </c>
      <c r="E1746" s="8">
        <f>Gmden!E1745</f>
        <v>2166</v>
      </c>
      <c r="F1746" s="40">
        <f>Gmden!N1745</f>
        <v>0</v>
      </c>
      <c r="G1746" s="8">
        <f t="shared" si="137"/>
        <v>0</v>
      </c>
      <c r="H1746" s="25">
        <f>ROUND(Anteile!$B$29/'Abs3'!$G$2107*'Abs3'!G1746,0)</f>
        <v>0</v>
      </c>
      <c r="I1746" s="40">
        <f>Gmden!O1745</f>
        <v>0</v>
      </c>
      <c r="J1746" s="8">
        <f t="shared" si="138"/>
        <v>0</v>
      </c>
      <c r="K1746" s="25">
        <f>ROUND(Anteile!$B$30/'Abs3'!$J$2107*'Abs3'!J1746,0)</f>
        <v>0</v>
      </c>
      <c r="L1746" s="8">
        <f>Gmden!M1745</f>
        <v>2477913.6464587077</v>
      </c>
      <c r="M1746" s="8">
        <f ca="1">IF(AND(E1746&gt;10000,Gmden!J1745=500,Gmden!K1745=500),MAX(0,OFFSET('Fk Abs3'!$E$7,'Abs3'!C1746,0)*0.95*E1746-L1746),0)</f>
        <v>0</v>
      </c>
      <c r="N1746" s="25">
        <f ca="1">ROUND(Anteile!$B$31/'Abs3'!$M$2107*'Abs3'!M1746,0)</f>
        <v>0</v>
      </c>
      <c r="O1746" s="27"/>
      <c r="P1746" s="25">
        <f t="shared" ca="1" si="139"/>
        <v>0</v>
      </c>
    </row>
    <row r="1747" spans="1:16" x14ac:dyDescent="0.25">
      <c r="A1747" s="9">
        <f>Gmden!A1746</f>
        <v>70216</v>
      </c>
      <c r="B1747" s="9">
        <f t="shared" si="135"/>
        <v>7</v>
      </c>
      <c r="C1747" s="9">
        <f t="shared" si="136"/>
        <v>0</v>
      </c>
      <c r="D1747" s="7" t="str">
        <f>Gmden!D1746</f>
        <v>Roppen</v>
      </c>
      <c r="E1747" s="8">
        <f>Gmden!E1746</f>
        <v>1710</v>
      </c>
      <c r="F1747" s="40">
        <f>Gmden!N1746</f>
        <v>0</v>
      </c>
      <c r="G1747" s="8">
        <f t="shared" si="137"/>
        <v>0</v>
      </c>
      <c r="H1747" s="25">
        <f>ROUND(Anteile!$B$29/'Abs3'!$G$2107*'Abs3'!G1747,0)</f>
        <v>0</v>
      </c>
      <c r="I1747" s="40">
        <f>Gmden!O1746</f>
        <v>0</v>
      </c>
      <c r="J1747" s="8">
        <f t="shared" si="138"/>
        <v>0</v>
      </c>
      <c r="K1747" s="25">
        <f>ROUND(Anteile!$B$30/'Abs3'!$J$2107*'Abs3'!J1747,0)</f>
        <v>0</v>
      </c>
      <c r="L1747" s="8">
        <f>Gmden!M1746</f>
        <v>2232724.7237806576</v>
      </c>
      <c r="M1747" s="8">
        <f ca="1">IF(AND(E1747&gt;10000,Gmden!J1746=500,Gmden!K1746=500),MAX(0,OFFSET('Fk Abs3'!$E$7,'Abs3'!C1747,0)*0.95*E1747-L1747),0)</f>
        <v>0</v>
      </c>
      <c r="N1747" s="25">
        <f ca="1">ROUND(Anteile!$B$31/'Abs3'!$M$2107*'Abs3'!M1747,0)</f>
        <v>0</v>
      </c>
      <c r="O1747" s="27"/>
      <c r="P1747" s="25">
        <f t="shared" ca="1" si="139"/>
        <v>0</v>
      </c>
    </row>
    <row r="1748" spans="1:16" x14ac:dyDescent="0.25">
      <c r="A1748" s="9">
        <f>Gmden!A1747</f>
        <v>70217</v>
      </c>
      <c r="B1748" s="9">
        <f t="shared" si="135"/>
        <v>7</v>
      </c>
      <c r="C1748" s="9">
        <f t="shared" si="136"/>
        <v>0</v>
      </c>
      <c r="D1748" s="7" t="str">
        <f>Gmden!D1747</f>
        <v>St. Leonhard im Pitztal</v>
      </c>
      <c r="E1748" s="8">
        <f>Gmden!E1747</f>
        <v>1401</v>
      </c>
      <c r="F1748" s="40">
        <f>Gmden!N1747</f>
        <v>0</v>
      </c>
      <c r="G1748" s="8">
        <f t="shared" si="137"/>
        <v>0</v>
      </c>
      <c r="H1748" s="25">
        <f>ROUND(Anteile!$B$29/'Abs3'!$G$2107*'Abs3'!G1748,0)</f>
        <v>0</v>
      </c>
      <c r="I1748" s="40">
        <f>Gmden!O1747</f>
        <v>0</v>
      </c>
      <c r="J1748" s="8">
        <f t="shared" si="138"/>
        <v>0</v>
      </c>
      <c r="K1748" s="25">
        <f>ROUND(Anteile!$B$30/'Abs3'!$J$2107*'Abs3'!J1748,0)</f>
        <v>0</v>
      </c>
      <c r="L1748" s="8">
        <f>Gmden!M1747</f>
        <v>2181189.8365935073</v>
      </c>
      <c r="M1748" s="8">
        <f ca="1">IF(AND(E1748&gt;10000,Gmden!J1747=500,Gmden!K1747=500),MAX(0,OFFSET('Fk Abs3'!$E$7,'Abs3'!C1748,0)*0.95*E1748-L1748),0)</f>
        <v>0</v>
      </c>
      <c r="N1748" s="25">
        <f ca="1">ROUND(Anteile!$B$31/'Abs3'!$M$2107*'Abs3'!M1748,0)</f>
        <v>0</v>
      </c>
      <c r="O1748" s="27"/>
      <c r="P1748" s="25">
        <f t="shared" ca="1" si="139"/>
        <v>0</v>
      </c>
    </row>
    <row r="1749" spans="1:16" x14ac:dyDescent="0.25">
      <c r="A1749" s="9">
        <f>Gmden!A1748</f>
        <v>70218</v>
      </c>
      <c r="B1749" s="9">
        <f t="shared" si="135"/>
        <v>7</v>
      </c>
      <c r="C1749" s="9">
        <f t="shared" si="136"/>
        <v>0</v>
      </c>
      <c r="D1749" s="7" t="str">
        <f>Gmden!D1748</f>
        <v>Sautens</v>
      </c>
      <c r="E1749" s="8">
        <f>Gmden!E1748</f>
        <v>1513</v>
      </c>
      <c r="F1749" s="40">
        <f>Gmden!N1748</f>
        <v>0</v>
      </c>
      <c r="G1749" s="8">
        <f t="shared" si="137"/>
        <v>0</v>
      </c>
      <c r="H1749" s="25">
        <f>ROUND(Anteile!$B$29/'Abs3'!$G$2107*'Abs3'!G1749,0)</f>
        <v>0</v>
      </c>
      <c r="I1749" s="40">
        <f>Gmden!O1748</f>
        <v>0</v>
      </c>
      <c r="J1749" s="8">
        <f t="shared" si="138"/>
        <v>0</v>
      </c>
      <c r="K1749" s="25">
        <f>ROUND(Anteile!$B$30/'Abs3'!$J$2107*'Abs3'!J1749,0)</f>
        <v>0</v>
      </c>
      <c r="L1749" s="8">
        <f>Gmden!M1748</f>
        <v>1541659.322304399</v>
      </c>
      <c r="M1749" s="8">
        <f ca="1">IF(AND(E1749&gt;10000,Gmden!J1748=500,Gmden!K1748=500),MAX(0,OFFSET('Fk Abs3'!$E$7,'Abs3'!C1749,0)*0.95*E1749-L1749),0)</f>
        <v>0</v>
      </c>
      <c r="N1749" s="25">
        <f ca="1">ROUND(Anteile!$B$31/'Abs3'!$M$2107*'Abs3'!M1749,0)</f>
        <v>0</v>
      </c>
      <c r="O1749" s="27"/>
      <c r="P1749" s="25">
        <f t="shared" ca="1" si="139"/>
        <v>0</v>
      </c>
    </row>
    <row r="1750" spans="1:16" x14ac:dyDescent="0.25">
      <c r="A1750" s="9">
        <f>Gmden!A1749</f>
        <v>70219</v>
      </c>
      <c r="B1750" s="9">
        <f t="shared" si="135"/>
        <v>7</v>
      </c>
      <c r="C1750" s="9">
        <f t="shared" si="136"/>
        <v>0</v>
      </c>
      <c r="D1750" s="7" t="str">
        <f>Gmden!D1749</f>
        <v>Silz</v>
      </c>
      <c r="E1750" s="8">
        <f>Gmden!E1749</f>
        <v>2539</v>
      </c>
      <c r="F1750" s="40">
        <f>Gmden!N1749</f>
        <v>0</v>
      </c>
      <c r="G1750" s="8">
        <f t="shared" si="137"/>
        <v>0</v>
      </c>
      <c r="H1750" s="25">
        <f>ROUND(Anteile!$B$29/'Abs3'!$G$2107*'Abs3'!G1750,0)</f>
        <v>0</v>
      </c>
      <c r="I1750" s="40">
        <f>Gmden!O1749</f>
        <v>0</v>
      </c>
      <c r="J1750" s="8">
        <f t="shared" si="138"/>
        <v>0</v>
      </c>
      <c r="K1750" s="25">
        <f>ROUND(Anteile!$B$30/'Abs3'!$J$2107*'Abs3'!J1750,0)</f>
        <v>0</v>
      </c>
      <c r="L1750" s="8">
        <f>Gmden!M1749</f>
        <v>3326350.1904048533</v>
      </c>
      <c r="M1750" s="8">
        <f ca="1">IF(AND(E1750&gt;10000,Gmden!J1749=500,Gmden!K1749=500),MAX(0,OFFSET('Fk Abs3'!$E$7,'Abs3'!C1750,0)*0.95*E1750-L1750),0)</f>
        <v>0</v>
      </c>
      <c r="N1750" s="25">
        <f ca="1">ROUND(Anteile!$B$31/'Abs3'!$M$2107*'Abs3'!M1750,0)</f>
        <v>0</v>
      </c>
      <c r="O1750" s="27"/>
      <c r="P1750" s="25">
        <f t="shared" ca="1" si="139"/>
        <v>0</v>
      </c>
    </row>
    <row r="1751" spans="1:16" x14ac:dyDescent="0.25">
      <c r="A1751" s="9">
        <f>Gmden!A1750</f>
        <v>70220</v>
      </c>
      <c r="B1751" s="9">
        <f t="shared" si="135"/>
        <v>7</v>
      </c>
      <c r="C1751" s="9">
        <f t="shared" si="136"/>
        <v>0</v>
      </c>
      <c r="D1751" s="7" t="str">
        <f>Gmden!D1750</f>
        <v>Sölden</v>
      </c>
      <c r="E1751" s="8">
        <f>Gmden!E1750</f>
        <v>3099</v>
      </c>
      <c r="F1751" s="40">
        <f>Gmden!N1750</f>
        <v>0</v>
      </c>
      <c r="G1751" s="8">
        <f t="shared" si="137"/>
        <v>0</v>
      </c>
      <c r="H1751" s="25">
        <f>ROUND(Anteile!$B$29/'Abs3'!$G$2107*'Abs3'!G1751,0)</f>
        <v>0</v>
      </c>
      <c r="I1751" s="40">
        <f>Gmden!O1750</f>
        <v>0</v>
      </c>
      <c r="J1751" s="8">
        <f t="shared" si="138"/>
        <v>0</v>
      </c>
      <c r="K1751" s="25">
        <f>ROUND(Anteile!$B$30/'Abs3'!$J$2107*'Abs3'!J1751,0)</f>
        <v>0</v>
      </c>
      <c r="L1751" s="8">
        <f>Gmden!M1750</f>
        <v>8921886.8271754645</v>
      </c>
      <c r="M1751" s="8">
        <f ca="1">IF(AND(E1751&gt;10000,Gmden!J1750=500,Gmden!K1750=500),MAX(0,OFFSET('Fk Abs3'!$E$7,'Abs3'!C1751,0)*0.95*E1751-L1751),0)</f>
        <v>0</v>
      </c>
      <c r="N1751" s="25">
        <f ca="1">ROUND(Anteile!$B$31/'Abs3'!$M$2107*'Abs3'!M1751,0)</f>
        <v>0</v>
      </c>
      <c r="O1751" s="27"/>
      <c r="P1751" s="25">
        <f t="shared" ca="1" si="139"/>
        <v>0</v>
      </c>
    </row>
    <row r="1752" spans="1:16" x14ac:dyDescent="0.25">
      <c r="A1752" s="9">
        <f>Gmden!A1751</f>
        <v>70221</v>
      </c>
      <c r="B1752" s="9">
        <f t="shared" si="135"/>
        <v>7</v>
      </c>
      <c r="C1752" s="9">
        <f t="shared" si="136"/>
        <v>0</v>
      </c>
      <c r="D1752" s="7" t="str">
        <f>Gmden!D1751</f>
        <v>Stams</v>
      </c>
      <c r="E1752" s="8">
        <f>Gmden!E1751</f>
        <v>1375</v>
      </c>
      <c r="F1752" s="40">
        <f>Gmden!N1751</f>
        <v>0</v>
      </c>
      <c r="G1752" s="8">
        <f t="shared" si="137"/>
        <v>0</v>
      </c>
      <c r="H1752" s="25">
        <f>ROUND(Anteile!$B$29/'Abs3'!$G$2107*'Abs3'!G1752,0)</f>
        <v>0</v>
      </c>
      <c r="I1752" s="40">
        <f>Gmden!O1751</f>
        <v>0</v>
      </c>
      <c r="J1752" s="8">
        <f t="shared" si="138"/>
        <v>0</v>
      </c>
      <c r="K1752" s="25">
        <f>ROUND(Anteile!$B$30/'Abs3'!$J$2107*'Abs3'!J1752,0)</f>
        <v>0</v>
      </c>
      <c r="L1752" s="8">
        <f>Gmden!M1751</f>
        <v>1607694.6597777412</v>
      </c>
      <c r="M1752" s="8">
        <f ca="1">IF(AND(E1752&gt;10000,Gmden!J1751=500,Gmden!K1751=500),MAX(0,OFFSET('Fk Abs3'!$E$7,'Abs3'!C1752,0)*0.95*E1752-L1752),0)</f>
        <v>0</v>
      </c>
      <c r="N1752" s="25">
        <f ca="1">ROUND(Anteile!$B$31/'Abs3'!$M$2107*'Abs3'!M1752,0)</f>
        <v>0</v>
      </c>
      <c r="O1752" s="27"/>
      <c r="P1752" s="25">
        <f t="shared" ca="1" si="139"/>
        <v>0</v>
      </c>
    </row>
    <row r="1753" spans="1:16" x14ac:dyDescent="0.25">
      <c r="A1753" s="9">
        <f>Gmden!A1752</f>
        <v>70222</v>
      </c>
      <c r="B1753" s="9">
        <f t="shared" si="135"/>
        <v>7</v>
      </c>
      <c r="C1753" s="9">
        <f t="shared" si="136"/>
        <v>0</v>
      </c>
      <c r="D1753" s="7" t="str">
        <f>Gmden!D1752</f>
        <v>Tarrenz</v>
      </c>
      <c r="E1753" s="8">
        <f>Gmden!E1752</f>
        <v>2708</v>
      </c>
      <c r="F1753" s="40">
        <f>Gmden!N1752</f>
        <v>0</v>
      </c>
      <c r="G1753" s="8">
        <f t="shared" si="137"/>
        <v>0</v>
      </c>
      <c r="H1753" s="25">
        <f>ROUND(Anteile!$B$29/'Abs3'!$G$2107*'Abs3'!G1753,0)</f>
        <v>0</v>
      </c>
      <c r="I1753" s="40">
        <f>Gmden!O1752</f>
        <v>0</v>
      </c>
      <c r="J1753" s="8">
        <f t="shared" si="138"/>
        <v>0</v>
      </c>
      <c r="K1753" s="25">
        <f>ROUND(Anteile!$B$30/'Abs3'!$J$2107*'Abs3'!J1753,0)</f>
        <v>0</v>
      </c>
      <c r="L1753" s="8">
        <f>Gmden!M1752</f>
        <v>2834384.8327169702</v>
      </c>
      <c r="M1753" s="8">
        <f ca="1">IF(AND(E1753&gt;10000,Gmden!J1752=500,Gmden!K1752=500),MAX(0,OFFSET('Fk Abs3'!$E$7,'Abs3'!C1753,0)*0.95*E1753-L1753),0)</f>
        <v>0</v>
      </c>
      <c r="N1753" s="25">
        <f ca="1">ROUND(Anteile!$B$31/'Abs3'!$M$2107*'Abs3'!M1753,0)</f>
        <v>0</v>
      </c>
      <c r="O1753" s="27"/>
      <c r="P1753" s="25">
        <f t="shared" ca="1" si="139"/>
        <v>0</v>
      </c>
    </row>
    <row r="1754" spans="1:16" x14ac:dyDescent="0.25">
      <c r="A1754" s="9">
        <f>Gmden!A1753</f>
        <v>70223</v>
      </c>
      <c r="B1754" s="9">
        <f t="shared" si="135"/>
        <v>7</v>
      </c>
      <c r="C1754" s="9">
        <f t="shared" si="136"/>
        <v>0</v>
      </c>
      <c r="D1754" s="7" t="str">
        <f>Gmden!D1753</f>
        <v>Umhausen</v>
      </c>
      <c r="E1754" s="8">
        <f>Gmden!E1753</f>
        <v>3119</v>
      </c>
      <c r="F1754" s="40">
        <f>Gmden!N1753</f>
        <v>0</v>
      </c>
      <c r="G1754" s="8">
        <f t="shared" si="137"/>
        <v>0</v>
      </c>
      <c r="H1754" s="25">
        <f>ROUND(Anteile!$B$29/'Abs3'!$G$2107*'Abs3'!G1754,0)</f>
        <v>0</v>
      </c>
      <c r="I1754" s="40">
        <f>Gmden!O1753</f>
        <v>0</v>
      </c>
      <c r="J1754" s="8">
        <f t="shared" si="138"/>
        <v>0</v>
      </c>
      <c r="K1754" s="25">
        <f>ROUND(Anteile!$B$30/'Abs3'!$J$2107*'Abs3'!J1754,0)</f>
        <v>0</v>
      </c>
      <c r="L1754" s="8">
        <f>Gmden!M1753</f>
        <v>3501475.2064112038</v>
      </c>
      <c r="M1754" s="8">
        <f ca="1">IF(AND(E1754&gt;10000,Gmden!J1753=500,Gmden!K1753=500),MAX(0,OFFSET('Fk Abs3'!$E$7,'Abs3'!C1754,0)*0.95*E1754-L1754),0)</f>
        <v>0</v>
      </c>
      <c r="N1754" s="25">
        <f ca="1">ROUND(Anteile!$B$31/'Abs3'!$M$2107*'Abs3'!M1754,0)</f>
        <v>0</v>
      </c>
      <c r="O1754" s="27"/>
      <c r="P1754" s="25">
        <f t="shared" ca="1" si="139"/>
        <v>0</v>
      </c>
    </row>
    <row r="1755" spans="1:16" x14ac:dyDescent="0.25">
      <c r="A1755" s="9">
        <f>Gmden!A1754</f>
        <v>70224</v>
      </c>
      <c r="B1755" s="9">
        <f t="shared" si="135"/>
        <v>7</v>
      </c>
      <c r="C1755" s="9">
        <f t="shared" si="136"/>
        <v>0</v>
      </c>
      <c r="D1755" s="7" t="str">
        <f>Gmden!D1754</f>
        <v>Wenns</v>
      </c>
      <c r="E1755" s="8">
        <f>Gmden!E1754</f>
        <v>1958</v>
      </c>
      <c r="F1755" s="40">
        <f>Gmden!N1754</f>
        <v>0</v>
      </c>
      <c r="G1755" s="8">
        <f t="shared" si="137"/>
        <v>0</v>
      </c>
      <c r="H1755" s="25">
        <f>ROUND(Anteile!$B$29/'Abs3'!$G$2107*'Abs3'!G1755,0)</f>
        <v>0</v>
      </c>
      <c r="I1755" s="40">
        <f>Gmden!O1754</f>
        <v>0</v>
      </c>
      <c r="J1755" s="8">
        <f t="shared" si="138"/>
        <v>0</v>
      </c>
      <c r="K1755" s="25">
        <f>ROUND(Anteile!$B$30/'Abs3'!$J$2107*'Abs3'!J1755,0)</f>
        <v>0</v>
      </c>
      <c r="L1755" s="8">
        <f>Gmden!M1754</f>
        <v>2089631.9051464684</v>
      </c>
      <c r="M1755" s="8">
        <f ca="1">IF(AND(E1755&gt;10000,Gmden!J1754=500,Gmden!K1754=500),MAX(0,OFFSET('Fk Abs3'!$E$7,'Abs3'!C1755,0)*0.95*E1755-L1755),0)</f>
        <v>0</v>
      </c>
      <c r="N1755" s="25">
        <f ca="1">ROUND(Anteile!$B$31/'Abs3'!$M$2107*'Abs3'!M1755,0)</f>
        <v>0</v>
      </c>
      <c r="O1755" s="27"/>
      <c r="P1755" s="25">
        <f t="shared" ca="1" si="139"/>
        <v>0</v>
      </c>
    </row>
    <row r="1756" spans="1:16" x14ac:dyDescent="0.25">
      <c r="A1756" s="9">
        <f>Gmden!A1755</f>
        <v>70301</v>
      </c>
      <c r="B1756" s="9">
        <f t="shared" si="135"/>
        <v>7</v>
      </c>
      <c r="C1756" s="9">
        <f t="shared" si="136"/>
        <v>0</v>
      </c>
      <c r="D1756" s="7" t="str">
        <f>Gmden!D1755</f>
        <v>Absam</v>
      </c>
      <c r="E1756" s="8">
        <f>Gmden!E1755</f>
        <v>6780</v>
      </c>
      <c r="F1756" s="40">
        <f>Gmden!N1755</f>
        <v>0</v>
      </c>
      <c r="G1756" s="8">
        <f t="shared" si="137"/>
        <v>0</v>
      </c>
      <c r="H1756" s="25">
        <f>ROUND(Anteile!$B$29/'Abs3'!$G$2107*'Abs3'!G1756,0)</f>
        <v>0</v>
      </c>
      <c r="I1756" s="40">
        <f>Gmden!O1755</f>
        <v>0</v>
      </c>
      <c r="J1756" s="8">
        <f t="shared" si="138"/>
        <v>0</v>
      </c>
      <c r="K1756" s="25">
        <f>ROUND(Anteile!$B$30/'Abs3'!$J$2107*'Abs3'!J1756,0)</f>
        <v>0</v>
      </c>
      <c r="L1756" s="8">
        <f>Gmden!M1755</f>
        <v>7857668.2967249416</v>
      </c>
      <c r="M1756" s="8">
        <f ca="1">IF(AND(E1756&gt;10000,Gmden!J1755=500,Gmden!K1755=500),MAX(0,OFFSET('Fk Abs3'!$E$7,'Abs3'!C1756,0)*0.95*E1756-L1756),0)</f>
        <v>0</v>
      </c>
      <c r="N1756" s="25">
        <f ca="1">ROUND(Anteile!$B$31/'Abs3'!$M$2107*'Abs3'!M1756,0)</f>
        <v>0</v>
      </c>
      <c r="O1756" s="27"/>
      <c r="P1756" s="25">
        <f t="shared" ca="1" si="139"/>
        <v>0</v>
      </c>
    </row>
    <row r="1757" spans="1:16" x14ac:dyDescent="0.25">
      <c r="A1757" s="9">
        <f>Gmden!A1756</f>
        <v>70302</v>
      </c>
      <c r="B1757" s="9">
        <f t="shared" si="135"/>
        <v>7</v>
      </c>
      <c r="C1757" s="9">
        <f t="shared" si="136"/>
        <v>0</v>
      </c>
      <c r="D1757" s="7" t="str">
        <f>Gmden!D1756</f>
        <v>Aldrans</v>
      </c>
      <c r="E1757" s="8">
        <f>Gmden!E1756</f>
        <v>2487</v>
      </c>
      <c r="F1757" s="40">
        <f>Gmden!N1756</f>
        <v>0</v>
      </c>
      <c r="G1757" s="8">
        <f t="shared" si="137"/>
        <v>0</v>
      </c>
      <c r="H1757" s="25">
        <f>ROUND(Anteile!$B$29/'Abs3'!$G$2107*'Abs3'!G1757,0)</f>
        <v>0</v>
      </c>
      <c r="I1757" s="40">
        <f>Gmden!O1756</f>
        <v>0</v>
      </c>
      <c r="J1757" s="8">
        <f t="shared" si="138"/>
        <v>0</v>
      </c>
      <c r="K1757" s="25">
        <f>ROUND(Anteile!$B$30/'Abs3'!$J$2107*'Abs3'!J1757,0)</f>
        <v>0</v>
      </c>
      <c r="L1757" s="8">
        <f>Gmden!M1756</f>
        <v>2666911.5955724032</v>
      </c>
      <c r="M1757" s="8">
        <f ca="1">IF(AND(E1757&gt;10000,Gmden!J1756=500,Gmden!K1756=500),MAX(0,OFFSET('Fk Abs3'!$E$7,'Abs3'!C1757,0)*0.95*E1757-L1757),0)</f>
        <v>0</v>
      </c>
      <c r="N1757" s="25">
        <f ca="1">ROUND(Anteile!$B$31/'Abs3'!$M$2107*'Abs3'!M1757,0)</f>
        <v>0</v>
      </c>
      <c r="O1757" s="27"/>
      <c r="P1757" s="25">
        <f t="shared" ca="1" si="139"/>
        <v>0</v>
      </c>
    </row>
    <row r="1758" spans="1:16" x14ac:dyDescent="0.25">
      <c r="A1758" s="9">
        <f>Gmden!A1757</f>
        <v>70303</v>
      </c>
      <c r="B1758" s="9">
        <f t="shared" si="135"/>
        <v>7</v>
      </c>
      <c r="C1758" s="9">
        <f t="shared" si="136"/>
        <v>0</v>
      </c>
      <c r="D1758" s="7" t="str">
        <f>Gmden!D1757</f>
        <v>Ampass</v>
      </c>
      <c r="E1758" s="8">
        <f>Gmden!E1757</f>
        <v>1777</v>
      </c>
      <c r="F1758" s="40">
        <f>Gmden!N1757</f>
        <v>0</v>
      </c>
      <c r="G1758" s="8">
        <f t="shared" si="137"/>
        <v>0</v>
      </c>
      <c r="H1758" s="25">
        <f>ROUND(Anteile!$B$29/'Abs3'!$G$2107*'Abs3'!G1758,0)</f>
        <v>0</v>
      </c>
      <c r="I1758" s="40">
        <f>Gmden!O1757</f>
        <v>0</v>
      </c>
      <c r="J1758" s="8">
        <f t="shared" si="138"/>
        <v>0</v>
      </c>
      <c r="K1758" s="25">
        <f>ROUND(Anteile!$B$30/'Abs3'!$J$2107*'Abs3'!J1758,0)</f>
        <v>0</v>
      </c>
      <c r="L1758" s="8">
        <f>Gmden!M1757</f>
        <v>1823897.0247257375</v>
      </c>
      <c r="M1758" s="8">
        <f ca="1">IF(AND(E1758&gt;10000,Gmden!J1757=500,Gmden!K1757=500),MAX(0,OFFSET('Fk Abs3'!$E$7,'Abs3'!C1758,0)*0.95*E1758-L1758),0)</f>
        <v>0</v>
      </c>
      <c r="N1758" s="25">
        <f ca="1">ROUND(Anteile!$B$31/'Abs3'!$M$2107*'Abs3'!M1758,0)</f>
        <v>0</v>
      </c>
      <c r="O1758" s="27"/>
      <c r="P1758" s="25">
        <f t="shared" ca="1" si="139"/>
        <v>0</v>
      </c>
    </row>
    <row r="1759" spans="1:16" x14ac:dyDescent="0.25">
      <c r="A1759" s="9">
        <f>Gmden!A1758</f>
        <v>70304</v>
      </c>
      <c r="B1759" s="9">
        <f t="shared" si="135"/>
        <v>7</v>
      </c>
      <c r="C1759" s="9">
        <f t="shared" si="136"/>
        <v>0</v>
      </c>
      <c r="D1759" s="7" t="str">
        <f>Gmden!D1758</f>
        <v>Axams</v>
      </c>
      <c r="E1759" s="8">
        <f>Gmden!E1758</f>
        <v>5710</v>
      </c>
      <c r="F1759" s="40">
        <f>Gmden!N1758</f>
        <v>0</v>
      </c>
      <c r="G1759" s="8">
        <f t="shared" si="137"/>
        <v>0</v>
      </c>
      <c r="H1759" s="25">
        <f>ROUND(Anteile!$B$29/'Abs3'!$G$2107*'Abs3'!G1759,0)</f>
        <v>0</v>
      </c>
      <c r="I1759" s="40">
        <f>Gmden!O1758</f>
        <v>0</v>
      </c>
      <c r="J1759" s="8">
        <f t="shared" si="138"/>
        <v>0</v>
      </c>
      <c r="K1759" s="25">
        <f>ROUND(Anteile!$B$30/'Abs3'!$J$2107*'Abs3'!J1759,0)</f>
        <v>0</v>
      </c>
      <c r="L1759" s="8">
        <f>Gmden!M1758</f>
        <v>5854758.4590645684</v>
      </c>
      <c r="M1759" s="8">
        <f ca="1">IF(AND(E1759&gt;10000,Gmden!J1758=500,Gmden!K1758=500),MAX(0,OFFSET('Fk Abs3'!$E$7,'Abs3'!C1759,0)*0.95*E1759-L1759),0)</f>
        <v>0</v>
      </c>
      <c r="N1759" s="25">
        <f ca="1">ROUND(Anteile!$B$31/'Abs3'!$M$2107*'Abs3'!M1759,0)</f>
        <v>0</v>
      </c>
      <c r="O1759" s="27"/>
      <c r="P1759" s="25">
        <f t="shared" ca="1" si="139"/>
        <v>0</v>
      </c>
    </row>
    <row r="1760" spans="1:16" x14ac:dyDescent="0.25">
      <c r="A1760" s="9">
        <f>Gmden!A1759</f>
        <v>70305</v>
      </c>
      <c r="B1760" s="9">
        <f t="shared" si="135"/>
        <v>7</v>
      </c>
      <c r="C1760" s="9">
        <f t="shared" si="136"/>
        <v>0</v>
      </c>
      <c r="D1760" s="7" t="str">
        <f>Gmden!D1759</f>
        <v>Baumkirchen</v>
      </c>
      <c r="E1760" s="8">
        <f>Gmden!E1759</f>
        <v>1216</v>
      </c>
      <c r="F1760" s="40">
        <f>Gmden!N1759</f>
        <v>0</v>
      </c>
      <c r="G1760" s="8">
        <f t="shared" si="137"/>
        <v>0</v>
      </c>
      <c r="H1760" s="25">
        <f>ROUND(Anteile!$B$29/'Abs3'!$G$2107*'Abs3'!G1760,0)</f>
        <v>0</v>
      </c>
      <c r="I1760" s="40">
        <f>Gmden!O1759</f>
        <v>0</v>
      </c>
      <c r="J1760" s="8">
        <f t="shared" si="138"/>
        <v>0</v>
      </c>
      <c r="K1760" s="25">
        <f>ROUND(Anteile!$B$30/'Abs3'!$J$2107*'Abs3'!J1760,0)</f>
        <v>0</v>
      </c>
      <c r="L1760" s="8">
        <f>Gmden!M1759</f>
        <v>1170355.2031423608</v>
      </c>
      <c r="M1760" s="8">
        <f ca="1">IF(AND(E1760&gt;10000,Gmden!J1759=500,Gmden!K1759=500),MAX(0,OFFSET('Fk Abs3'!$E$7,'Abs3'!C1760,0)*0.95*E1760-L1760),0)</f>
        <v>0</v>
      </c>
      <c r="N1760" s="25">
        <f ca="1">ROUND(Anteile!$B$31/'Abs3'!$M$2107*'Abs3'!M1760,0)</f>
        <v>0</v>
      </c>
      <c r="O1760" s="27"/>
      <c r="P1760" s="25">
        <f t="shared" ca="1" si="139"/>
        <v>0</v>
      </c>
    </row>
    <row r="1761" spans="1:16" x14ac:dyDescent="0.25">
      <c r="A1761" s="9">
        <f>Gmden!A1760</f>
        <v>70306</v>
      </c>
      <c r="B1761" s="9">
        <f t="shared" si="135"/>
        <v>7</v>
      </c>
      <c r="C1761" s="9">
        <f t="shared" si="136"/>
        <v>0</v>
      </c>
      <c r="D1761" s="7" t="str">
        <f>Gmden!D1760</f>
        <v>Birgitz</v>
      </c>
      <c r="E1761" s="8">
        <f>Gmden!E1760</f>
        <v>1342</v>
      </c>
      <c r="F1761" s="40">
        <f>Gmden!N1760</f>
        <v>0</v>
      </c>
      <c r="G1761" s="8">
        <f t="shared" si="137"/>
        <v>0</v>
      </c>
      <c r="H1761" s="25">
        <f>ROUND(Anteile!$B$29/'Abs3'!$G$2107*'Abs3'!G1761,0)</f>
        <v>0</v>
      </c>
      <c r="I1761" s="40">
        <f>Gmden!O1760</f>
        <v>0</v>
      </c>
      <c r="J1761" s="8">
        <f t="shared" si="138"/>
        <v>0</v>
      </c>
      <c r="K1761" s="25">
        <f>ROUND(Anteile!$B$30/'Abs3'!$J$2107*'Abs3'!J1761,0)</f>
        <v>0</v>
      </c>
      <c r="L1761" s="8">
        <f>Gmden!M1760</f>
        <v>1362155.6873044092</v>
      </c>
      <c r="M1761" s="8">
        <f ca="1">IF(AND(E1761&gt;10000,Gmden!J1760=500,Gmden!K1760=500),MAX(0,OFFSET('Fk Abs3'!$E$7,'Abs3'!C1761,0)*0.95*E1761-L1761),0)</f>
        <v>0</v>
      </c>
      <c r="N1761" s="25">
        <f ca="1">ROUND(Anteile!$B$31/'Abs3'!$M$2107*'Abs3'!M1761,0)</f>
        <v>0</v>
      </c>
      <c r="O1761" s="27"/>
      <c r="P1761" s="25">
        <f t="shared" ca="1" si="139"/>
        <v>0</v>
      </c>
    </row>
    <row r="1762" spans="1:16" x14ac:dyDescent="0.25">
      <c r="A1762" s="9">
        <f>Gmden!A1761</f>
        <v>70307</v>
      </c>
      <c r="B1762" s="9">
        <f t="shared" si="135"/>
        <v>7</v>
      </c>
      <c r="C1762" s="9">
        <f t="shared" si="136"/>
        <v>0</v>
      </c>
      <c r="D1762" s="7" t="str">
        <f>Gmden!D1761</f>
        <v>Ellbögen</v>
      </c>
      <c r="E1762" s="8">
        <f>Gmden!E1761</f>
        <v>1086</v>
      </c>
      <c r="F1762" s="40">
        <f>Gmden!N1761</f>
        <v>0</v>
      </c>
      <c r="G1762" s="8">
        <f t="shared" si="137"/>
        <v>0</v>
      </c>
      <c r="H1762" s="25">
        <f>ROUND(Anteile!$B$29/'Abs3'!$G$2107*'Abs3'!G1762,0)</f>
        <v>0</v>
      </c>
      <c r="I1762" s="40">
        <f>Gmden!O1761</f>
        <v>0</v>
      </c>
      <c r="J1762" s="8">
        <f t="shared" si="138"/>
        <v>0</v>
      </c>
      <c r="K1762" s="25">
        <f>ROUND(Anteile!$B$30/'Abs3'!$J$2107*'Abs3'!J1762,0)</f>
        <v>0</v>
      </c>
      <c r="L1762" s="8">
        <f>Gmden!M1761</f>
        <v>1021397.0131293765</v>
      </c>
      <c r="M1762" s="8">
        <f ca="1">IF(AND(E1762&gt;10000,Gmden!J1761=500,Gmden!K1761=500),MAX(0,OFFSET('Fk Abs3'!$E$7,'Abs3'!C1762,0)*0.95*E1762-L1762),0)</f>
        <v>0</v>
      </c>
      <c r="N1762" s="25">
        <f ca="1">ROUND(Anteile!$B$31/'Abs3'!$M$2107*'Abs3'!M1762,0)</f>
        <v>0</v>
      </c>
      <c r="O1762" s="27"/>
      <c r="P1762" s="25">
        <f t="shared" ca="1" si="139"/>
        <v>0</v>
      </c>
    </row>
    <row r="1763" spans="1:16" x14ac:dyDescent="0.25">
      <c r="A1763" s="9">
        <f>Gmden!A1762</f>
        <v>70308</v>
      </c>
      <c r="B1763" s="9">
        <f t="shared" si="135"/>
        <v>7</v>
      </c>
      <c r="C1763" s="9">
        <f t="shared" si="136"/>
        <v>0</v>
      </c>
      <c r="D1763" s="7" t="str">
        <f>Gmden!D1762</f>
        <v>Flaurling</v>
      </c>
      <c r="E1763" s="8">
        <f>Gmden!E1762</f>
        <v>1278</v>
      </c>
      <c r="F1763" s="40">
        <f>Gmden!N1762</f>
        <v>0</v>
      </c>
      <c r="G1763" s="8">
        <f t="shared" si="137"/>
        <v>0</v>
      </c>
      <c r="H1763" s="25">
        <f>ROUND(Anteile!$B$29/'Abs3'!$G$2107*'Abs3'!G1763,0)</f>
        <v>0</v>
      </c>
      <c r="I1763" s="40">
        <f>Gmden!O1762</f>
        <v>0</v>
      </c>
      <c r="J1763" s="8">
        <f t="shared" si="138"/>
        <v>0</v>
      </c>
      <c r="K1763" s="25">
        <f>ROUND(Anteile!$B$30/'Abs3'!$J$2107*'Abs3'!J1763,0)</f>
        <v>0</v>
      </c>
      <c r="L1763" s="8">
        <f>Gmden!M1762</f>
        <v>1252045.9597250312</v>
      </c>
      <c r="M1763" s="8">
        <f ca="1">IF(AND(E1763&gt;10000,Gmden!J1762=500,Gmden!K1762=500),MAX(0,OFFSET('Fk Abs3'!$E$7,'Abs3'!C1763,0)*0.95*E1763-L1763),0)</f>
        <v>0</v>
      </c>
      <c r="N1763" s="25">
        <f ca="1">ROUND(Anteile!$B$31/'Abs3'!$M$2107*'Abs3'!M1763,0)</f>
        <v>0</v>
      </c>
      <c r="O1763" s="27"/>
      <c r="P1763" s="25">
        <f t="shared" ca="1" si="139"/>
        <v>0</v>
      </c>
    </row>
    <row r="1764" spans="1:16" x14ac:dyDescent="0.25">
      <c r="A1764" s="9">
        <f>Gmden!A1763</f>
        <v>70309</v>
      </c>
      <c r="B1764" s="9">
        <f t="shared" si="135"/>
        <v>7</v>
      </c>
      <c r="C1764" s="9">
        <f t="shared" si="136"/>
        <v>0</v>
      </c>
      <c r="D1764" s="7" t="str">
        <f>Gmden!D1763</f>
        <v>Fritzens</v>
      </c>
      <c r="E1764" s="8">
        <f>Gmden!E1763</f>
        <v>2089</v>
      </c>
      <c r="F1764" s="40">
        <f>Gmden!N1763</f>
        <v>0</v>
      </c>
      <c r="G1764" s="8">
        <f t="shared" si="137"/>
        <v>0</v>
      </c>
      <c r="H1764" s="25">
        <f>ROUND(Anteile!$B$29/'Abs3'!$G$2107*'Abs3'!G1764,0)</f>
        <v>0</v>
      </c>
      <c r="I1764" s="40">
        <f>Gmden!O1763</f>
        <v>0</v>
      </c>
      <c r="J1764" s="8">
        <f t="shared" si="138"/>
        <v>0</v>
      </c>
      <c r="K1764" s="25">
        <f>ROUND(Anteile!$B$30/'Abs3'!$J$2107*'Abs3'!J1764,0)</f>
        <v>0</v>
      </c>
      <c r="L1764" s="8">
        <f>Gmden!M1763</f>
        <v>2321927.1639316538</v>
      </c>
      <c r="M1764" s="8">
        <f ca="1">IF(AND(E1764&gt;10000,Gmden!J1763=500,Gmden!K1763=500),MAX(0,OFFSET('Fk Abs3'!$E$7,'Abs3'!C1764,0)*0.95*E1764-L1764),0)</f>
        <v>0</v>
      </c>
      <c r="N1764" s="25">
        <f ca="1">ROUND(Anteile!$B$31/'Abs3'!$M$2107*'Abs3'!M1764,0)</f>
        <v>0</v>
      </c>
      <c r="O1764" s="27"/>
      <c r="P1764" s="25">
        <f t="shared" ca="1" si="139"/>
        <v>0</v>
      </c>
    </row>
    <row r="1765" spans="1:16" x14ac:dyDescent="0.25">
      <c r="A1765" s="9">
        <f>Gmden!A1764</f>
        <v>70310</v>
      </c>
      <c r="B1765" s="9">
        <f t="shared" si="135"/>
        <v>7</v>
      </c>
      <c r="C1765" s="9">
        <f t="shared" si="136"/>
        <v>0</v>
      </c>
      <c r="D1765" s="7" t="str">
        <f>Gmden!D1764</f>
        <v>Fulpmes</v>
      </c>
      <c r="E1765" s="8">
        <f>Gmden!E1764</f>
        <v>4254</v>
      </c>
      <c r="F1765" s="40">
        <f>Gmden!N1764</f>
        <v>0</v>
      </c>
      <c r="G1765" s="8">
        <f t="shared" si="137"/>
        <v>0</v>
      </c>
      <c r="H1765" s="25">
        <f>ROUND(Anteile!$B$29/'Abs3'!$G$2107*'Abs3'!G1765,0)</f>
        <v>0</v>
      </c>
      <c r="I1765" s="40">
        <f>Gmden!O1764</f>
        <v>0</v>
      </c>
      <c r="J1765" s="8">
        <f t="shared" si="138"/>
        <v>0</v>
      </c>
      <c r="K1765" s="25">
        <f>ROUND(Anteile!$B$30/'Abs3'!$J$2107*'Abs3'!J1765,0)</f>
        <v>0</v>
      </c>
      <c r="L1765" s="8">
        <f>Gmden!M1764</f>
        <v>5581685.6444413383</v>
      </c>
      <c r="M1765" s="8">
        <f ca="1">IF(AND(E1765&gt;10000,Gmden!J1764=500,Gmden!K1764=500),MAX(0,OFFSET('Fk Abs3'!$E$7,'Abs3'!C1765,0)*0.95*E1765-L1765),0)</f>
        <v>0</v>
      </c>
      <c r="N1765" s="25">
        <f ca="1">ROUND(Anteile!$B$31/'Abs3'!$M$2107*'Abs3'!M1765,0)</f>
        <v>0</v>
      </c>
      <c r="O1765" s="27"/>
      <c r="P1765" s="25">
        <f t="shared" ca="1" si="139"/>
        <v>0</v>
      </c>
    </row>
    <row r="1766" spans="1:16" x14ac:dyDescent="0.25">
      <c r="A1766" s="9">
        <f>Gmden!A1765</f>
        <v>70311</v>
      </c>
      <c r="B1766" s="9">
        <f t="shared" si="135"/>
        <v>7</v>
      </c>
      <c r="C1766" s="9">
        <f t="shared" si="136"/>
        <v>0</v>
      </c>
      <c r="D1766" s="7" t="str">
        <f>Gmden!D1765</f>
        <v>Gnadenwald</v>
      </c>
      <c r="E1766" s="8">
        <f>Gmden!E1765</f>
        <v>770</v>
      </c>
      <c r="F1766" s="40">
        <f>Gmden!N1765</f>
        <v>0</v>
      </c>
      <c r="G1766" s="8">
        <f t="shared" si="137"/>
        <v>0</v>
      </c>
      <c r="H1766" s="25">
        <f>ROUND(Anteile!$B$29/'Abs3'!$G$2107*'Abs3'!G1766,0)</f>
        <v>0</v>
      </c>
      <c r="I1766" s="40">
        <f>Gmden!O1765</f>
        <v>0</v>
      </c>
      <c r="J1766" s="8">
        <f t="shared" si="138"/>
        <v>0</v>
      </c>
      <c r="K1766" s="25">
        <f>ROUND(Anteile!$B$30/'Abs3'!$J$2107*'Abs3'!J1766,0)</f>
        <v>0</v>
      </c>
      <c r="L1766" s="8">
        <f>Gmden!M1765</f>
        <v>827081.31487446127</v>
      </c>
      <c r="M1766" s="8">
        <f ca="1">IF(AND(E1766&gt;10000,Gmden!J1765=500,Gmden!K1765=500),MAX(0,OFFSET('Fk Abs3'!$E$7,'Abs3'!C1766,0)*0.95*E1766-L1766),0)</f>
        <v>0</v>
      </c>
      <c r="N1766" s="25">
        <f ca="1">ROUND(Anteile!$B$31/'Abs3'!$M$2107*'Abs3'!M1766,0)</f>
        <v>0</v>
      </c>
      <c r="O1766" s="27"/>
      <c r="P1766" s="25">
        <f t="shared" ca="1" si="139"/>
        <v>0</v>
      </c>
    </row>
    <row r="1767" spans="1:16" x14ac:dyDescent="0.25">
      <c r="A1767" s="9">
        <f>Gmden!A1766</f>
        <v>70312</v>
      </c>
      <c r="B1767" s="9">
        <f t="shared" si="135"/>
        <v>7</v>
      </c>
      <c r="C1767" s="9">
        <f t="shared" si="136"/>
        <v>0</v>
      </c>
      <c r="D1767" s="7" t="str">
        <f>Gmden!D1766</f>
        <v>Götzens</v>
      </c>
      <c r="E1767" s="8">
        <f>Gmden!E1766</f>
        <v>3989</v>
      </c>
      <c r="F1767" s="40">
        <f>Gmden!N1766</f>
        <v>0</v>
      </c>
      <c r="G1767" s="8">
        <f t="shared" si="137"/>
        <v>0</v>
      </c>
      <c r="H1767" s="25">
        <f>ROUND(Anteile!$B$29/'Abs3'!$G$2107*'Abs3'!G1767,0)</f>
        <v>0</v>
      </c>
      <c r="I1767" s="40">
        <f>Gmden!O1766</f>
        <v>0</v>
      </c>
      <c r="J1767" s="8">
        <f t="shared" si="138"/>
        <v>0</v>
      </c>
      <c r="K1767" s="25">
        <f>ROUND(Anteile!$B$30/'Abs3'!$J$2107*'Abs3'!J1767,0)</f>
        <v>0</v>
      </c>
      <c r="L1767" s="8">
        <f>Gmden!M1766</f>
        <v>4241474.2180450317</v>
      </c>
      <c r="M1767" s="8">
        <f ca="1">IF(AND(E1767&gt;10000,Gmden!J1766=500,Gmden!K1766=500),MAX(0,OFFSET('Fk Abs3'!$E$7,'Abs3'!C1767,0)*0.95*E1767-L1767),0)</f>
        <v>0</v>
      </c>
      <c r="N1767" s="25">
        <f ca="1">ROUND(Anteile!$B$31/'Abs3'!$M$2107*'Abs3'!M1767,0)</f>
        <v>0</v>
      </c>
      <c r="O1767" s="27"/>
      <c r="P1767" s="25">
        <f t="shared" ca="1" si="139"/>
        <v>0</v>
      </c>
    </row>
    <row r="1768" spans="1:16" x14ac:dyDescent="0.25">
      <c r="A1768" s="9">
        <f>Gmden!A1767</f>
        <v>70313</v>
      </c>
      <c r="B1768" s="9">
        <f t="shared" si="135"/>
        <v>7</v>
      </c>
      <c r="C1768" s="9">
        <f t="shared" si="136"/>
        <v>0</v>
      </c>
      <c r="D1768" s="7" t="str">
        <f>Gmden!D1767</f>
        <v>Gries am Brenner</v>
      </c>
      <c r="E1768" s="8">
        <f>Gmden!E1767</f>
        <v>1343</v>
      </c>
      <c r="F1768" s="40">
        <f>Gmden!N1767</f>
        <v>0</v>
      </c>
      <c r="G1768" s="8">
        <f t="shared" si="137"/>
        <v>0</v>
      </c>
      <c r="H1768" s="25">
        <f>ROUND(Anteile!$B$29/'Abs3'!$G$2107*'Abs3'!G1768,0)</f>
        <v>0</v>
      </c>
      <c r="I1768" s="40">
        <f>Gmden!O1767</f>
        <v>0</v>
      </c>
      <c r="J1768" s="8">
        <f t="shared" si="138"/>
        <v>0</v>
      </c>
      <c r="K1768" s="25">
        <f>ROUND(Anteile!$B$30/'Abs3'!$J$2107*'Abs3'!J1768,0)</f>
        <v>0</v>
      </c>
      <c r="L1768" s="8">
        <f>Gmden!M1767</f>
        <v>1479648.1105863801</v>
      </c>
      <c r="M1768" s="8">
        <f ca="1">IF(AND(E1768&gt;10000,Gmden!J1767=500,Gmden!K1767=500),MAX(0,OFFSET('Fk Abs3'!$E$7,'Abs3'!C1768,0)*0.95*E1768-L1768),0)</f>
        <v>0</v>
      </c>
      <c r="N1768" s="25">
        <f ca="1">ROUND(Anteile!$B$31/'Abs3'!$M$2107*'Abs3'!M1768,0)</f>
        <v>0</v>
      </c>
      <c r="O1768" s="27"/>
      <c r="P1768" s="25">
        <f t="shared" ca="1" si="139"/>
        <v>0</v>
      </c>
    </row>
    <row r="1769" spans="1:16" x14ac:dyDescent="0.25">
      <c r="A1769" s="9">
        <f>Gmden!A1768</f>
        <v>70314</v>
      </c>
      <c r="B1769" s="9">
        <f t="shared" si="135"/>
        <v>7</v>
      </c>
      <c r="C1769" s="9">
        <f t="shared" si="136"/>
        <v>0</v>
      </c>
      <c r="D1769" s="7" t="str">
        <f>Gmden!D1768</f>
        <v>Gries im Sellrain</v>
      </c>
      <c r="E1769" s="8">
        <f>Gmden!E1768</f>
        <v>587</v>
      </c>
      <c r="F1769" s="40">
        <f>Gmden!N1768</f>
        <v>0</v>
      </c>
      <c r="G1769" s="8">
        <f t="shared" si="137"/>
        <v>0</v>
      </c>
      <c r="H1769" s="25">
        <f>ROUND(Anteile!$B$29/'Abs3'!$G$2107*'Abs3'!G1769,0)</f>
        <v>0</v>
      </c>
      <c r="I1769" s="40">
        <f>Gmden!O1768</f>
        <v>0</v>
      </c>
      <c r="J1769" s="8">
        <f t="shared" si="138"/>
        <v>0</v>
      </c>
      <c r="K1769" s="25">
        <f>ROUND(Anteile!$B$30/'Abs3'!$J$2107*'Abs3'!J1769,0)</f>
        <v>0</v>
      </c>
      <c r="L1769" s="8">
        <f>Gmden!M1768</f>
        <v>613949.97140576015</v>
      </c>
      <c r="M1769" s="8">
        <f ca="1">IF(AND(E1769&gt;10000,Gmden!J1768=500,Gmden!K1768=500),MAX(0,OFFSET('Fk Abs3'!$E$7,'Abs3'!C1769,0)*0.95*E1769-L1769),0)</f>
        <v>0</v>
      </c>
      <c r="N1769" s="25">
        <f ca="1">ROUND(Anteile!$B$31/'Abs3'!$M$2107*'Abs3'!M1769,0)</f>
        <v>0</v>
      </c>
      <c r="O1769" s="27"/>
      <c r="P1769" s="25">
        <f t="shared" ca="1" si="139"/>
        <v>0</v>
      </c>
    </row>
    <row r="1770" spans="1:16" x14ac:dyDescent="0.25">
      <c r="A1770" s="9">
        <f>Gmden!A1769</f>
        <v>70315</v>
      </c>
      <c r="B1770" s="9">
        <f t="shared" si="135"/>
        <v>7</v>
      </c>
      <c r="C1770" s="9">
        <f t="shared" si="136"/>
        <v>0</v>
      </c>
      <c r="D1770" s="7" t="str">
        <f>Gmden!D1769</f>
        <v>Grinzens</v>
      </c>
      <c r="E1770" s="8">
        <f>Gmden!E1769</f>
        <v>1408</v>
      </c>
      <c r="F1770" s="40">
        <f>Gmden!N1769</f>
        <v>0</v>
      </c>
      <c r="G1770" s="8">
        <f t="shared" si="137"/>
        <v>0</v>
      </c>
      <c r="H1770" s="25">
        <f>ROUND(Anteile!$B$29/'Abs3'!$G$2107*'Abs3'!G1770,0)</f>
        <v>0</v>
      </c>
      <c r="I1770" s="40">
        <f>Gmden!O1769</f>
        <v>0</v>
      </c>
      <c r="J1770" s="8">
        <f t="shared" si="138"/>
        <v>0</v>
      </c>
      <c r="K1770" s="25">
        <f>ROUND(Anteile!$B$30/'Abs3'!$J$2107*'Abs3'!J1770,0)</f>
        <v>0</v>
      </c>
      <c r="L1770" s="8">
        <f>Gmden!M1769</f>
        <v>1327360.2875463015</v>
      </c>
      <c r="M1770" s="8">
        <f ca="1">IF(AND(E1770&gt;10000,Gmden!J1769=500,Gmden!K1769=500),MAX(0,OFFSET('Fk Abs3'!$E$7,'Abs3'!C1770,0)*0.95*E1770-L1770),0)</f>
        <v>0</v>
      </c>
      <c r="N1770" s="25">
        <f ca="1">ROUND(Anteile!$B$31/'Abs3'!$M$2107*'Abs3'!M1770,0)</f>
        <v>0</v>
      </c>
      <c r="O1770" s="27"/>
      <c r="P1770" s="25">
        <f t="shared" ca="1" si="139"/>
        <v>0</v>
      </c>
    </row>
    <row r="1771" spans="1:16" x14ac:dyDescent="0.25">
      <c r="A1771" s="9">
        <f>Gmden!A1770</f>
        <v>70317</v>
      </c>
      <c r="B1771" s="9">
        <f t="shared" si="135"/>
        <v>7</v>
      </c>
      <c r="C1771" s="9">
        <f t="shared" si="136"/>
        <v>0</v>
      </c>
      <c r="D1771" s="7" t="str">
        <f>Gmden!D1770</f>
        <v>Gschnitz</v>
      </c>
      <c r="E1771" s="8">
        <f>Gmden!E1770</f>
        <v>422</v>
      </c>
      <c r="F1771" s="40">
        <f>Gmden!N1770</f>
        <v>0</v>
      </c>
      <c r="G1771" s="8">
        <f t="shared" si="137"/>
        <v>0</v>
      </c>
      <c r="H1771" s="25">
        <f>ROUND(Anteile!$B$29/'Abs3'!$G$2107*'Abs3'!G1771,0)</f>
        <v>0</v>
      </c>
      <c r="I1771" s="40">
        <f>Gmden!O1770</f>
        <v>0</v>
      </c>
      <c r="J1771" s="8">
        <f t="shared" si="138"/>
        <v>0</v>
      </c>
      <c r="K1771" s="25">
        <f>ROUND(Anteile!$B$30/'Abs3'!$J$2107*'Abs3'!J1771,0)</f>
        <v>0</v>
      </c>
      <c r="L1771" s="8">
        <f>Gmden!M1770</f>
        <v>462914.8186226915</v>
      </c>
      <c r="M1771" s="8">
        <f ca="1">IF(AND(E1771&gt;10000,Gmden!J1770=500,Gmden!K1770=500),MAX(0,OFFSET('Fk Abs3'!$E$7,'Abs3'!C1771,0)*0.95*E1771-L1771),0)</f>
        <v>0</v>
      </c>
      <c r="N1771" s="25">
        <f ca="1">ROUND(Anteile!$B$31/'Abs3'!$M$2107*'Abs3'!M1771,0)</f>
        <v>0</v>
      </c>
      <c r="O1771" s="27"/>
      <c r="P1771" s="25">
        <f t="shared" ca="1" si="139"/>
        <v>0</v>
      </c>
    </row>
    <row r="1772" spans="1:16" x14ac:dyDescent="0.25">
      <c r="A1772" s="9">
        <f>Gmden!A1771</f>
        <v>70318</v>
      </c>
      <c r="B1772" s="9">
        <f t="shared" si="135"/>
        <v>7</v>
      </c>
      <c r="C1772" s="9">
        <f t="shared" si="136"/>
        <v>0</v>
      </c>
      <c r="D1772" s="7" t="str">
        <f>Gmden!D1771</f>
        <v>Hatting</v>
      </c>
      <c r="E1772" s="8">
        <f>Gmden!E1771</f>
        <v>1341</v>
      </c>
      <c r="F1772" s="40">
        <f>Gmden!N1771</f>
        <v>0</v>
      </c>
      <c r="G1772" s="8">
        <f t="shared" si="137"/>
        <v>0</v>
      </c>
      <c r="H1772" s="25">
        <f>ROUND(Anteile!$B$29/'Abs3'!$G$2107*'Abs3'!G1772,0)</f>
        <v>0</v>
      </c>
      <c r="I1772" s="40">
        <f>Gmden!O1771</f>
        <v>0</v>
      </c>
      <c r="J1772" s="8">
        <f t="shared" si="138"/>
        <v>0</v>
      </c>
      <c r="K1772" s="25">
        <f>ROUND(Anteile!$B$30/'Abs3'!$J$2107*'Abs3'!J1772,0)</f>
        <v>0</v>
      </c>
      <c r="L1772" s="8">
        <f>Gmden!M1771</f>
        <v>1260137.4354215676</v>
      </c>
      <c r="M1772" s="8">
        <f ca="1">IF(AND(E1772&gt;10000,Gmden!J1771=500,Gmden!K1771=500),MAX(0,OFFSET('Fk Abs3'!$E$7,'Abs3'!C1772,0)*0.95*E1772-L1772),0)</f>
        <v>0</v>
      </c>
      <c r="N1772" s="25">
        <f ca="1">ROUND(Anteile!$B$31/'Abs3'!$M$2107*'Abs3'!M1772,0)</f>
        <v>0</v>
      </c>
      <c r="O1772" s="27"/>
      <c r="P1772" s="25">
        <f t="shared" ca="1" si="139"/>
        <v>0</v>
      </c>
    </row>
    <row r="1773" spans="1:16" x14ac:dyDescent="0.25">
      <c r="A1773" s="9">
        <f>Gmden!A1772</f>
        <v>70319</v>
      </c>
      <c r="B1773" s="9">
        <f t="shared" si="135"/>
        <v>7</v>
      </c>
      <c r="C1773" s="9">
        <f t="shared" si="136"/>
        <v>0</v>
      </c>
      <c r="D1773" s="7" t="str">
        <f>Gmden!D1772</f>
        <v>Inzing</v>
      </c>
      <c r="E1773" s="8">
        <f>Gmden!E1772</f>
        <v>3662</v>
      </c>
      <c r="F1773" s="40">
        <f>Gmden!N1772</f>
        <v>0</v>
      </c>
      <c r="G1773" s="8">
        <f t="shared" si="137"/>
        <v>0</v>
      </c>
      <c r="H1773" s="25">
        <f>ROUND(Anteile!$B$29/'Abs3'!$G$2107*'Abs3'!G1773,0)</f>
        <v>0</v>
      </c>
      <c r="I1773" s="40">
        <f>Gmden!O1772</f>
        <v>0</v>
      </c>
      <c r="J1773" s="8">
        <f t="shared" si="138"/>
        <v>0</v>
      </c>
      <c r="K1773" s="25">
        <f>ROUND(Anteile!$B$30/'Abs3'!$J$2107*'Abs3'!J1773,0)</f>
        <v>0</v>
      </c>
      <c r="L1773" s="8">
        <f>Gmden!M1772</f>
        <v>4452123.939882786</v>
      </c>
      <c r="M1773" s="8">
        <f ca="1">IF(AND(E1773&gt;10000,Gmden!J1772=500,Gmden!K1772=500),MAX(0,OFFSET('Fk Abs3'!$E$7,'Abs3'!C1773,0)*0.95*E1773-L1773),0)</f>
        <v>0</v>
      </c>
      <c r="N1773" s="25">
        <f ca="1">ROUND(Anteile!$B$31/'Abs3'!$M$2107*'Abs3'!M1773,0)</f>
        <v>0</v>
      </c>
      <c r="O1773" s="27"/>
      <c r="P1773" s="25">
        <f t="shared" ca="1" si="139"/>
        <v>0</v>
      </c>
    </row>
    <row r="1774" spans="1:16" x14ac:dyDescent="0.25">
      <c r="A1774" s="9">
        <f>Gmden!A1773</f>
        <v>70320</v>
      </c>
      <c r="B1774" s="9">
        <f t="shared" si="135"/>
        <v>7</v>
      </c>
      <c r="C1774" s="9">
        <f t="shared" si="136"/>
        <v>0</v>
      </c>
      <c r="D1774" s="7" t="str">
        <f>Gmden!D1773</f>
        <v>Kematen in Tirol</v>
      </c>
      <c r="E1774" s="8">
        <f>Gmden!E1773</f>
        <v>2764</v>
      </c>
      <c r="F1774" s="40">
        <f>Gmden!N1773</f>
        <v>0</v>
      </c>
      <c r="G1774" s="8">
        <f t="shared" si="137"/>
        <v>0</v>
      </c>
      <c r="H1774" s="25">
        <f>ROUND(Anteile!$B$29/'Abs3'!$G$2107*'Abs3'!G1774,0)</f>
        <v>0</v>
      </c>
      <c r="I1774" s="40">
        <f>Gmden!O1773</f>
        <v>0</v>
      </c>
      <c r="J1774" s="8">
        <f t="shared" si="138"/>
        <v>0</v>
      </c>
      <c r="K1774" s="25">
        <f>ROUND(Anteile!$B$30/'Abs3'!$J$2107*'Abs3'!J1774,0)</f>
        <v>0</v>
      </c>
      <c r="L1774" s="8">
        <f>Gmden!M1773</f>
        <v>4228886.5372344283</v>
      </c>
      <c r="M1774" s="8">
        <f ca="1">IF(AND(E1774&gt;10000,Gmden!J1773=500,Gmden!K1773=500),MAX(0,OFFSET('Fk Abs3'!$E$7,'Abs3'!C1774,0)*0.95*E1774-L1774),0)</f>
        <v>0</v>
      </c>
      <c r="N1774" s="25">
        <f ca="1">ROUND(Anteile!$B$31/'Abs3'!$M$2107*'Abs3'!M1774,0)</f>
        <v>0</v>
      </c>
      <c r="O1774" s="27"/>
      <c r="P1774" s="25">
        <f t="shared" ca="1" si="139"/>
        <v>0</v>
      </c>
    </row>
    <row r="1775" spans="1:16" x14ac:dyDescent="0.25">
      <c r="A1775" s="9">
        <f>Gmden!A1774</f>
        <v>70322</v>
      </c>
      <c r="B1775" s="9">
        <f t="shared" si="135"/>
        <v>7</v>
      </c>
      <c r="C1775" s="9">
        <f t="shared" si="136"/>
        <v>0</v>
      </c>
      <c r="D1775" s="7" t="str">
        <f>Gmden!D1774</f>
        <v>Kolsass</v>
      </c>
      <c r="E1775" s="8">
        <f>Gmden!E1774</f>
        <v>1587</v>
      </c>
      <c r="F1775" s="40">
        <f>Gmden!N1774</f>
        <v>0</v>
      </c>
      <c r="G1775" s="8">
        <f t="shared" si="137"/>
        <v>0</v>
      </c>
      <c r="H1775" s="25">
        <f>ROUND(Anteile!$B$29/'Abs3'!$G$2107*'Abs3'!G1775,0)</f>
        <v>0</v>
      </c>
      <c r="I1775" s="40">
        <f>Gmden!O1774</f>
        <v>0</v>
      </c>
      <c r="J1775" s="8">
        <f t="shared" si="138"/>
        <v>0</v>
      </c>
      <c r="K1775" s="25">
        <f>ROUND(Anteile!$B$30/'Abs3'!$J$2107*'Abs3'!J1775,0)</f>
        <v>0</v>
      </c>
      <c r="L1775" s="8">
        <f>Gmden!M1774</f>
        <v>1678374.5775888732</v>
      </c>
      <c r="M1775" s="8">
        <f ca="1">IF(AND(E1775&gt;10000,Gmden!J1774=500,Gmden!K1774=500),MAX(0,OFFSET('Fk Abs3'!$E$7,'Abs3'!C1775,0)*0.95*E1775-L1775),0)</f>
        <v>0</v>
      </c>
      <c r="N1775" s="25">
        <f ca="1">ROUND(Anteile!$B$31/'Abs3'!$M$2107*'Abs3'!M1775,0)</f>
        <v>0</v>
      </c>
      <c r="O1775" s="27"/>
      <c r="P1775" s="25">
        <f t="shared" ca="1" si="139"/>
        <v>0</v>
      </c>
    </row>
    <row r="1776" spans="1:16" x14ac:dyDescent="0.25">
      <c r="A1776" s="9">
        <f>Gmden!A1775</f>
        <v>70323</v>
      </c>
      <c r="B1776" s="9">
        <f t="shared" si="135"/>
        <v>7</v>
      </c>
      <c r="C1776" s="9">
        <f t="shared" si="136"/>
        <v>0</v>
      </c>
      <c r="D1776" s="7" t="str">
        <f>Gmden!D1775</f>
        <v>Kolsassberg</v>
      </c>
      <c r="E1776" s="8">
        <f>Gmden!E1775</f>
        <v>790</v>
      </c>
      <c r="F1776" s="40">
        <f>Gmden!N1775</f>
        <v>0</v>
      </c>
      <c r="G1776" s="8">
        <f t="shared" si="137"/>
        <v>0</v>
      </c>
      <c r="H1776" s="25">
        <f>ROUND(Anteile!$B$29/'Abs3'!$G$2107*'Abs3'!G1776,0)</f>
        <v>0</v>
      </c>
      <c r="I1776" s="40">
        <f>Gmden!O1775</f>
        <v>0</v>
      </c>
      <c r="J1776" s="8">
        <f t="shared" si="138"/>
        <v>0</v>
      </c>
      <c r="K1776" s="25">
        <f>ROUND(Anteile!$B$30/'Abs3'!$J$2107*'Abs3'!J1776,0)</f>
        <v>0</v>
      </c>
      <c r="L1776" s="8">
        <f>Gmden!M1775</f>
        <v>766610.92164374725</v>
      </c>
      <c r="M1776" s="8">
        <f ca="1">IF(AND(E1776&gt;10000,Gmden!J1775=500,Gmden!K1775=500),MAX(0,OFFSET('Fk Abs3'!$E$7,'Abs3'!C1776,0)*0.95*E1776-L1776),0)</f>
        <v>0</v>
      </c>
      <c r="N1776" s="25">
        <f ca="1">ROUND(Anteile!$B$31/'Abs3'!$M$2107*'Abs3'!M1776,0)</f>
        <v>0</v>
      </c>
      <c r="O1776" s="27"/>
      <c r="P1776" s="25">
        <f t="shared" ca="1" si="139"/>
        <v>0</v>
      </c>
    </row>
    <row r="1777" spans="1:16" x14ac:dyDescent="0.25">
      <c r="A1777" s="9">
        <f>Gmden!A1776</f>
        <v>70325</v>
      </c>
      <c r="B1777" s="9">
        <f t="shared" si="135"/>
        <v>7</v>
      </c>
      <c r="C1777" s="9">
        <f t="shared" si="136"/>
        <v>0</v>
      </c>
      <c r="D1777" s="7" t="str">
        <f>Gmden!D1776</f>
        <v>Lans</v>
      </c>
      <c r="E1777" s="8">
        <f>Gmden!E1776</f>
        <v>1033</v>
      </c>
      <c r="F1777" s="40">
        <f>Gmden!N1776</f>
        <v>0</v>
      </c>
      <c r="G1777" s="8">
        <f t="shared" si="137"/>
        <v>0</v>
      </c>
      <c r="H1777" s="25">
        <f>ROUND(Anteile!$B$29/'Abs3'!$G$2107*'Abs3'!G1777,0)</f>
        <v>0</v>
      </c>
      <c r="I1777" s="40">
        <f>Gmden!O1776</f>
        <v>0</v>
      </c>
      <c r="J1777" s="8">
        <f t="shared" si="138"/>
        <v>0</v>
      </c>
      <c r="K1777" s="25">
        <f>ROUND(Anteile!$B$30/'Abs3'!$J$2107*'Abs3'!J1777,0)</f>
        <v>0</v>
      </c>
      <c r="L1777" s="8">
        <f>Gmden!M1776</f>
        <v>1295046.2490515031</v>
      </c>
      <c r="M1777" s="8">
        <f ca="1">IF(AND(E1777&gt;10000,Gmden!J1776=500,Gmden!K1776=500),MAX(0,OFFSET('Fk Abs3'!$E$7,'Abs3'!C1777,0)*0.95*E1777-L1777),0)</f>
        <v>0</v>
      </c>
      <c r="N1777" s="25">
        <f ca="1">ROUND(Anteile!$B$31/'Abs3'!$M$2107*'Abs3'!M1777,0)</f>
        <v>0</v>
      </c>
      <c r="O1777" s="27"/>
      <c r="P1777" s="25">
        <f t="shared" ca="1" si="139"/>
        <v>0</v>
      </c>
    </row>
    <row r="1778" spans="1:16" x14ac:dyDescent="0.25">
      <c r="A1778" s="9">
        <f>Gmden!A1777</f>
        <v>70326</v>
      </c>
      <c r="B1778" s="9">
        <f t="shared" si="135"/>
        <v>7</v>
      </c>
      <c r="C1778" s="9">
        <f t="shared" si="136"/>
        <v>0</v>
      </c>
      <c r="D1778" s="7" t="str">
        <f>Gmden!D1777</f>
        <v>Leutasch</v>
      </c>
      <c r="E1778" s="8">
        <f>Gmden!E1777</f>
        <v>2262</v>
      </c>
      <c r="F1778" s="40">
        <f>Gmden!N1777</f>
        <v>0</v>
      </c>
      <c r="G1778" s="8">
        <f t="shared" si="137"/>
        <v>0</v>
      </c>
      <c r="H1778" s="25">
        <f>ROUND(Anteile!$B$29/'Abs3'!$G$2107*'Abs3'!G1778,0)</f>
        <v>0</v>
      </c>
      <c r="I1778" s="40">
        <f>Gmden!O1777</f>
        <v>0</v>
      </c>
      <c r="J1778" s="8">
        <f t="shared" si="138"/>
        <v>0</v>
      </c>
      <c r="K1778" s="25">
        <f>ROUND(Anteile!$B$30/'Abs3'!$J$2107*'Abs3'!J1778,0)</f>
        <v>0</v>
      </c>
      <c r="L1778" s="8">
        <f>Gmden!M1777</f>
        <v>3058775.3099890081</v>
      </c>
      <c r="M1778" s="8">
        <f ca="1">IF(AND(E1778&gt;10000,Gmden!J1777=500,Gmden!K1777=500),MAX(0,OFFSET('Fk Abs3'!$E$7,'Abs3'!C1778,0)*0.95*E1778-L1778),0)</f>
        <v>0</v>
      </c>
      <c r="N1778" s="25">
        <f ca="1">ROUND(Anteile!$B$31/'Abs3'!$M$2107*'Abs3'!M1778,0)</f>
        <v>0</v>
      </c>
      <c r="O1778" s="27"/>
      <c r="P1778" s="25">
        <f t="shared" ca="1" si="139"/>
        <v>0</v>
      </c>
    </row>
    <row r="1779" spans="1:16" x14ac:dyDescent="0.25">
      <c r="A1779" s="9">
        <f>Gmden!A1778</f>
        <v>70327</v>
      </c>
      <c r="B1779" s="9">
        <f t="shared" si="135"/>
        <v>7</v>
      </c>
      <c r="C1779" s="9">
        <f t="shared" si="136"/>
        <v>0</v>
      </c>
      <c r="D1779" s="7" t="str">
        <f>Gmden!D1778</f>
        <v>Matrei am Brenner</v>
      </c>
      <c r="E1779" s="8">
        <f>Gmden!E1778</f>
        <v>898</v>
      </c>
      <c r="F1779" s="40">
        <f>Gmden!N1778</f>
        <v>0</v>
      </c>
      <c r="G1779" s="8">
        <f t="shared" si="137"/>
        <v>0</v>
      </c>
      <c r="H1779" s="25">
        <f>ROUND(Anteile!$B$29/'Abs3'!$G$2107*'Abs3'!G1779,0)</f>
        <v>0</v>
      </c>
      <c r="I1779" s="40">
        <f>Gmden!O1778</f>
        <v>0</v>
      </c>
      <c r="J1779" s="8">
        <f t="shared" si="138"/>
        <v>0</v>
      </c>
      <c r="K1779" s="25">
        <f>ROUND(Anteile!$B$30/'Abs3'!$J$2107*'Abs3'!J1779,0)</f>
        <v>0</v>
      </c>
      <c r="L1779" s="8">
        <f>Gmden!M1778</f>
        <v>1063608.0162635182</v>
      </c>
      <c r="M1779" s="8">
        <f ca="1">IF(AND(E1779&gt;10000,Gmden!J1778=500,Gmden!K1778=500),MAX(0,OFFSET('Fk Abs3'!$E$7,'Abs3'!C1779,0)*0.95*E1779-L1779),0)</f>
        <v>0</v>
      </c>
      <c r="N1779" s="25">
        <f ca="1">ROUND(Anteile!$B$31/'Abs3'!$M$2107*'Abs3'!M1779,0)</f>
        <v>0</v>
      </c>
      <c r="O1779" s="27"/>
      <c r="P1779" s="25">
        <f t="shared" ca="1" si="139"/>
        <v>0</v>
      </c>
    </row>
    <row r="1780" spans="1:16" x14ac:dyDescent="0.25">
      <c r="A1780" s="9">
        <f>Gmden!A1779</f>
        <v>70328</v>
      </c>
      <c r="B1780" s="9">
        <f t="shared" si="135"/>
        <v>7</v>
      </c>
      <c r="C1780" s="9">
        <f t="shared" si="136"/>
        <v>0</v>
      </c>
      <c r="D1780" s="7" t="str">
        <f>Gmden!D1779</f>
        <v>Mieders</v>
      </c>
      <c r="E1780" s="8">
        <f>Gmden!E1779</f>
        <v>1843</v>
      </c>
      <c r="F1780" s="40">
        <f>Gmden!N1779</f>
        <v>0</v>
      </c>
      <c r="G1780" s="8">
        <f t="shared" si="137"/>
        <v>0</v>
      </c>
      <c r="H1780" s="25">
        <f>ROUND(Anteile!$B$29/'Abs3'!$G$2107*'Abs3'!G1780,0)</f>
        <v>0</v>
      </c>
      <c r="I1780" s="40">
        <f>Gmden!O1779</f>
        <v>0</v>
      </c>
      <c r="J1780" s="8">
        <f t="shared" si="138"/>
        <v>0</v>
      </c>
      <c r="K1780" s="25">
        <f>ROUND(Anteile!$B$30/'Abs3'!$J$2107*'Abs3'!J1780,0)</f>
        <v>0</v>
      </c>
      <c r="L1780" s="8">
        <f>Gmden!M1779</f>
        <v>2214658.0002782047</v>
      </c>
      <c r="M1780" s="8">
        <f ca="1">IF(AND(E1780&gt;10000,Gmden!J1779=500,Gmden!K1779=500),MAX(0,OFFSET('Fk Abs3'!$E$7,'Abs3'!C1780,0)*0.95*E1780-L1780),0)</f>
        <v>0</v>
      </c>
      <c r="N1780" s="25">
        <f ca="1">ROUND(Anteile!$B$31/'Abs3'!$M$2107*'Abs3'!M1780,0)</f>
        <v>0</v>
      </c>
      <c r="O1780" s="27"/>
      <c r="P1780" s="25">
        <f t="shared" ca="1" si="139"/>
        <v>0</v>
      </c>
    </row>
    <row r="1781" spans="1:16" x14ac:dyDescent="0.25">
      <c r="A1781" s="9">
        <f>Gmden!A1780</f>
        <v>70329</v>
      </c>
      <c r="B1781" s="9">
        <f t="shared" si="135"/>
        <v>7</v>
      </c>
      <c r="C1781" s="9">
        <f t="shared" si="136"/>
        <v>0</v>
      </c>
      <c r="D1781" s="7" t="str">
        <f>Gmden!D1780</f>
        <v>Mils</v>
      </c>
      <c r="E1781" s="8">
        <f>Gmden!E1780</f>
        <v>4178</v>
      </c>
      <c r="F1781" s="40">
        <f>Gmden!N1780</f>
        <v>0</v>
      </c>
      <c r="G1781" s="8">
        <f t="shared" si="137"/>
        <v>0</v>
      </c>
      <c r="H1781" s="25">
        <f>ROUND(Anteile!$B$29/'Abs3'!$G$2107*'Abs3'!G1781,0)</f>
        <v>0</v>
      </c>
      <c r="I1781" s="40">
        <f>Gmden!O1780</f>
        <v>0</v>
      </c>
      <c r="J1781" s="8">
        <f t="shared" si="138"/>
        <v>0</v>
      </c>
      <c r="K1781" s="25">
        <f>ROUND(Anteile!$B$30/'Abs3'!$J$2107*'Abs3'!J1781,0)</f>
        <v>0</v>
      </c>
      <c r="L1781" s="8">
        <f>Gmden!M1780</f>
        <v>5255931.6695654783</v>
      </c>
      <c r="M1781" s="8">
        <f ca="1">IF(AND(E1781&gt;10000,Gmden!J1780=500,Gmden!K1780=500),MAX(0,OFFSET('Fk Abs3'!$E$7,'Abs3'!C1781,0)*0.95*E1781-L1781),0)</f>
        <v>0</v>
      </c>
      <c r="N1781" s="25">
        <f ca="1">ROUND(Anteile!$B$31/'Abs3'!$M$2107*'Abs3'!M1781,0)</f>
        <v>0</v>
      </c>
      <c r="O1781" s="27"/>
      <c r="P1781" s="25">
        <f t="shared" ca="1" si="139"/>
        <v>0</v>
      </c>
    </row>
    <row r="1782" spans="1:16" x14ac:dyDescent="0.25">
      <c r="A1782" s="9">
        <f>Gmden!A1781</f>
        <v>70330</v>
      </c>
      <c r="B1782" s="9">
        <f t="shared" si="135"/>
        <v>7</v>
      </c>
      <c r="C1782" s="9">
        <f t="shared" si="136"/>
        <v>0</v>
      </c>
      <c r="D1782" s="7" t="str">
        <f>Gmden!D1781</f>
        <v>Mühlbachl</v>
      </c>
      <c r="E1782" s="8">
        <f>Gmden!E1781</f>
        <v>1356</v>
      </c>
      <c r="F1782" s="40">
        <f>Gmden!N1781</f>
        <v>0</v>
      </c>
      <c r="G1782" s="8">
        <f t="shared" si="137"/>
        <v>0</v>
      </c>
      <c r="H1782" s="25">
        <f>ROUND(Anteile!$B$29/'Abs3'!$G$2107*'Abs3'!G1782,0)</f>
        <v>0</v>
      </c>
      <c r="I1782" s="40">
        <f>Gmden!O1781</f>
        <v>0</v>
      </c>
      <c r="J1782" s="8">
        <f t="shared" si="138"/>
        <v>0</v>
      </c>
      <c r="K1782" s="25">
        <f>ROUND(Anteile!$B$30/'Abs3'!$J$2107*'Abs3'!J1782,0)</f>
        <v>0</v>
      </c>
      <c r="L1782" s="8">
        <f>Gmden!M1781</f>
        <v>1605515.6346902091</v>
      </c>
      <c r="M1782" s="8">
        <f ca="1">IF(AND(E1782&gt;10000,Gmden!J1781=500,Gmden!K1781=500),MAX(0,OFFSET('Fk Abs3'!$E$7,'Abs3'!C1782,0)*0.95*E1782-L1782),0)</f>
        <v>0</v>
      </c>
      <c r="N1782" s="25">
        <f ca="1">ROUND(Anteile!$B$31/'Abs3'!$M$2107*'Abs3'!M1782,0)</f>
        <v>0</v>
      </c>
      <c r="O1782" s="27"/>
      <c r="P1782" s="25">
        <f t="shared" ca="1" si="139"/>
        <v>0</v>
      </c>
    </row>
    <row r="1783" spans="1:16" x14ac:dyDescent="0.25">
      <c r="A1783" s="9">
        <f>Gmden!A1782</f>
        <v>70331</v>
      </c>
      <c r="B1783" s="9">
        <f t="shared" si="135"/>
        <v>7</v>
      </c>
      <c r="C1783" s="9">
        <f t="shared" si="136"/>
        <v>0</v>
      </c>
      <c r="D1783" s="7" t="str">
        <f>Gmden!D1782</f>
        <v>Mutters</v>
      </c>
      <c r="E1783" s="8">
        <f>Gmden!E1782</f>
        <v>2076</v>
      </c>
      <c r="F1783" s="40">
        <f>Gmden!N1782</f>
        <v>0</v>
      </c>
      <c r="G1783" s="8">
        <f t="shared" si="137"/>
        <v>0</v>
      </c>
      <c r="H1783" s="25">
        <f>ROUND(Anteile!$B$29/'Abs3'!$G$2107*'Abs3'!G1783,0)</f>
        <v>0</v>
      </c>
      <c r="I1783" s="40">
        <f>Gmden!O1782</f>
        <v>0</v>
      </c>
      <c r="J1783" s="8">
        <f t="shared" si="138"/>
        <v>0</v>
      </c>
      <c r="K1783" s="25">
        <f>ROUND(Anteile!$B$30/'Abs3'!$J$2107*'Abs3'!J1783,0)</f>
        <v>0</v>
      </c>
      <c r="L1783" s="8">
        <f>Gmden!M1782</f>
        <v>2513640.7226835187</v>
      </c>
      <c r="M1783" s="8">
        <f ca="1">IF(AND(E1783&gt;10000,Gmden!J1782=500,Gmden!K1782=500),MAX(0,OFFSET('Fk Abs3'!$E$7,'Abs3'!C1783,0)*0.95*E1783-L1783),0)</f>
        <v>0</v>
      </c>
      <c r="N1783" s="25">
        <f ca="1">ROUND(Anteile!$B$31/'Abs3'!$M$2107*'Abs3'!M1783,0)</f>
        <v>0</v>
      </c>
      <c r="O1783" s="27"/>
      <c r="P1783" s="25">
        <f t="shared" ca="1" si="139"/>
        <v>0</v>
      </c>
    </row>
    <row r="1784" spans="1:16" x14ac:dyDescent="0.25">
      <c r="A1784" s="9">
        <f>Gmden!A1783</f>
        <v>70332</v>
      </c>
      <c r="B1784" s="9">
        <f t="shared" si="135"/>
        <v>7</v>
      </c>
      <c r="C1784" s="9">
        <f t="shared" si="136"/>
        <v>0</v>
      </c>
      <c r="D1784" s="7" t="str">
        <f>Gmden!D1783</f>
        <v>Natters</v>
      </c>
      <c r="E1784" s="8">
        <f>Gmden!E1783</f>
        <v>1904</v>
      </c>
      <c r="F1784" s="40">
        <f>Gmden!N1783</f>
        <v>0</v>
      </c>
      <c r="G1784" s="8">
        <f t="shared" si="137"/>
        <v>0</v>
      </c>
      <c r="H1784" s="25">
        <f>ROUND(Anteile!$B$29/'Abs3'!$G$2107*'Abs3'!G1784,0)</f>
        <v>0</v>
      </c>
      <c r="I1784" s="40">
        <f>Gmden!O1783</f>
        <v>0</v>
      </c>
      <c r="J1784" s="8">
        <f t="shared" si="138"/>
        <v>0</v>
      </c>
      <c r="K1784" s="25">
        <f>ROUND(Anteile!$B$30/'Abs3'!$J$2107*'Abs3'!J1784,0)</f>
        <v>0</v>
      </c>
      <c r="L1784" s="8">
        <f>Gmden!M1783</f>
        <v>2123001.4119686298</v>
      </c>
      <c r="M1784" s="8">
        <f ca="1">IF(AND(E1784&gt;10000,Gmden!J1783=500,Gmden!K1783=500),MAX(0,OFFSET('Fk Abs3'!$E$7,'Abs3'!C1784,0)*0.95*E1784-L1784),0)</f>
        <v>0</v>
      </c>
      <c r="N1784" s="25">
        <f ca="1">ROUND(Anteile!$B$31/'Abs3'!$M$2107*'Abs3'!M1784,0)</f>
        <v>0</v>
      </c>
      <c r="O1784" s="27"/>
      <c r="P1784" s="25">
        <f t="shared" ca="1" si="139"/>
        <v>0</v>
      </c>
    </row>
    <row r="1785" spans="1:16" x14ac:dyDescent="0.25">
      <c r="A1785" s="9">
        <f>Gmden!A1784</f>
        <v>70333</v>
      </c>
      <c r="B1785" s="9">
        <f t="shared" si="135"/>
        <v>7</v>
      </c>
      <c r="C1785" s="9">
        <f t="shared" si="136"/>
        <v>0</v>
      </c>
      <c r="D1785" s="7" t="str">
        <f>Gmden!D1784</f>
        <v>Navis</v>
      </c>
      <c r="E1785" s="8">
        <f>Gmden!E1784</f>
        <v>1976</v>
      </c>
      <c r="F1785" s="40">
        <f>Gmden!N1784</f>
        <v>0</v>
      </c>
      <c r="G1785" s="8">
        <f t="shared" si="137"/>
        <v>0</v>
      </c>
      <c r="H1785" s="25">
        <f>ROUND(Anteile!$B$29/'Abs3'!$G$2107*'Abs3'!G1785,0)</f>
        <v>0</v>
      </c>
      <c r="I1785" s="40">
        <f>Gmden!O1784</f>
        <v>0</v>
      </c>
      <c r="J1785" s="8">
        <f t="shared" si="138"/>
        <v>0</v>
      </c>
      <c r="K1785" s="25">
        <f>ROUND(Anteile!$B$30/'Abs3'!$J$2107*'Abs3'!J1785,0)</f>
        <v>0</v>
      </c>
      <c r="L1785" s="8">
        <f>Gmden!M1784</f>
        <v>2102444.8232579157</v>
      </c>
      <c r="M1785" s="8">
        <f ca="1">IF(AND(E1785&gt;10000,Gmden!J1784=500,Gmden!K1784=500),MAX(0,OFFSET('Fk Abs3'!$E$7,'Abs3'!C1785,0)*0.95*E1785-L1785),0)</f>
        <v>0</v>
      </c>
      <c r="N1785" s="25">
        <f ca="1">ROUND(Anteile!$B$31/'Abs3'!$M$2107*'Abs3'!M1785,0)</f>
        <v>0</v>
      </c>
      <c r="O1785" s="27"/>
      <c r="P1785" s="25">
        <f t="shared" ca="1" si="139"/>
        <v>0</v>
      </c>
    </row>
    <row r="1786" spans="1:16" x14ac:dyDescent="0.25">
      <c r="A1786" s="9">
        <f>Gmden!A1785</f>
        <v>70334</v>
      </c>
      <c r="B1786" s="9">
        <f t="shared" si="135"/>
        <v>7</v>
      </c>
      <c r="C1786" s="9">
        <f t="shared" si="136"/>
        <v>0</v>
      </c>
      <c r="D1786" s="7" t="str">
        <f>Gmden!D1785</f>
        <v>Neustift im Stubaital</v>
      </c>
      <c r="E1786" s="8">
        <f>Gmden!E1785</f>
        <v>4650</v>
      </c>
      <c r="F1786" s="40">
        <f>Gmden!N1785</f>
        <v>0</v>
      </c>
      <c r="G1786" s="8">
        <f t="shared" si="137"/>
        <v>0</v>
      </c>
      <c r="H1786" s="25">
        <f>ROUND(Anteile!$B$29/'Abs3'!$G$2107*'Abs3'!G1786,0)</f>
        <v>0</v>
      </c>
      <c r="I1786" s="40">
        <f>Gmden!O1785</f>
        <v>0</v>
      </c>
      <c r="J1786" s="8">
        <f t="shared" si="138"/>
        <v>0</v>
      </c>
      <c r="K1786" s="25">
        <f>ROUND(Anteile!$B$30/'Abs3'!$J$2107*'Abs3'!J1786,0)</f>
        <v>0</v>
      </c>
      <c r="L1786" s="8">
        <f>Gmden!M1785</f>
        <v>6778905.2343570879</v>
      </c>
      <c r="M1786" s="8">
        <f ca="1">IF(AND(E1786&gt;10000,Gmden!J1785=500,Gmden!K1785=500),MAX(0,OFFSET('Fk Abs3'!$E$7,'Abs3'!C1786,0)*0.95*E1786-L1786),0)</f>
        <v>0</v>
      </c>
      <c r="N1786" s="25">
        <f ca="1">ROUND(Anteile!$B$31/'Abs3'!$M$2107*'Abs3'!M1786,0)</f>
        <v>0</v>
      </c>
      <c r="O1786" s="27"/>
      <c r="P1786" s="25">
        <f t="shared" ca="1" si="139"/>
        <v>0</v>
      </c>
    </row>
    <row r="1787" spans="1:16" x14ac:dyDescent="0.25">
      <c r="A1787" s="9">
        <f>Gmden!A1786</f>
        <v>70335</v>
      </c>
      <c r="B1787" s="9">
        <f t="shared" si="135"/>
        <v>7</v>
      </c>
      <c r="C1787" s="9">
        <f t="shared" si="136"/>
        <v>0</v>
      </c>
      <c r="D1787" s="7" t="str">
        <f>Gmden!D1786</f>
        <v>Oberhofen im Inntal</v>
      </c>
      <c r="E1787" s="8">
        <f>Gmden!E1786</f>
        <v>1745</v>
      </c>
      <c r="F1787" s="40">
        <f>Gmden!N1786</f>
        <v>0</v>
      </c>
      <c r="G1787" s="8">
        <f t="shared" si="137"/>
        <v>0</v>
      </c>
      <c r="H1787" s="25">
        <f>ROUND(Anteile!$B$29/'Abs3'!$G$2107*'Abs3'!G1787,0)</f>
        <v>0</v>
      </c>
      <c r="I1787" s="40">
        <f>Gmden!O1786</f>
        <v>0</v>
      </c>
      <c r="J1787" s="8">
        <f t="shared" si="138"/>
        <v>0</v>
      </c>
      <c r="K1787" s="25">
        <f>ROUND(Anteile!$B$30/'Abs3'!$J$2107*'Abs3'!J1787,0)</f>
        <v>0</v>
      </c>
      <c r="L1787" s="8">
        <f>Gmden!M1786</f>
        <v>1953963.9485192529</v>
      </c>
      <c r="M1787" s="8">
        <f ca="1">IF(AND(E1787&gt;10000,Gmden!J1786=500,Gmden!K1786=500),MAX(0,OFFSET('Fk Abs3'!$E$7,'Abs3'!C1787,0)*0.95*E1787-L1787),0)</f>
        <v>0</v>
      </c>
      <c r="N1787" s="25">
        <f ca="1">ROUND(Anteile!$B$31/'Abs3'!$M$2107*'Abs3'!M1787,0)</f>
        <v>0</v>
      </c>
      <c r="O1787" s="27"/>
      <c r="P1787" s="25">
        <f t="shared" ca="1" si="139"/>
        <v>0</v>
      </c>
    </row>
    <row r="1788" spans="1:16" x14ac:dyDescent="0.25">
      <c r="A1788" s="9">
        <f>Gmden!A1787</f>
        <v>70336</v>
      </c>
      <c r="B1788" s="9">
        <f t="shared" si="135"/>
        <v>7</v>
      </c>
      <c r="C1788" s="9">
        <f t="shared" si="136"/>
        <v>0</v>
      </c>
      <c r="D1788" s="7" t="str">
        <f>Gmden!D1787</f>
        <v>Obernberg am Brenner</v>
      </c>
      <c r="E1788" s="8">
        <f>Gmden!E1787</f>
        <v>362</v>
      </c>
      <c r="F1788" s="40">
        <f>Gmden!N1787</f>
        <v>0</v>
      </c>
      <c r="G1788" s="8">
        <f t="shared" si="137"/>
        <v>0</v>
      </c>
      <c r="H1788" s="25">
        <f>ROUND(Anteile!$B$29/'Abs3'!$G$2107*'Abs3'!G1788,0)</f>
        <v>0</v>
      </c>
      <c r="I1788" s="40">
        <f>Gmden!O1787</f>
        <v>0</v>
      </c>
      <c r="J1788" s="8">
        <f t="shared" si="138"/>
        <v>0</v>
      </c>
      <c r="K1788" s="25">
        <f>ROUND(Anteile!$B$30/'Abs3'!$J$2107*'Abs3'!J1788,0)</f>
        <v>0</v>
      </c>
      <c r="L1788" s="8">
        <f>Gmden!M1787</f>
        <v>374609.84256959584</v>
      </c>
      <c r="M1788" s="8">
        <f ca="1">IF(AND(E1788&gt;10000,Gmden!J1787=500,Gmden!K1787=500),MAX(0,OFFSET('Fk Abs3'!$E$7,'Abs3'!C1788,0)*0.95*E1788-L1788),0)</f>
        <v>0</v>
      </c>
      <c r="N1788" s="25">
        <f ca="1">ROUND(Anteile!$B$31/'Abs3'!$M$2107*'Abs3'!M1788,0)</f>
        <v>0</v>
      </c>
      <c r="O1788" s="27"/>
      <c r="P1788" s="25">
        <f t="shared" ca="1" si="139"/>
        <v>0</v>
      </c>
    </row>
    <row r="1789" spans="1:16" x14ac:dyDescent="0.25">
      <c r="A1789" s="9">
        <f>Gmden!A1788</f>
        <v>70337</v>
      </c>
      <c r="B1789" s="9">
        <f t="shared" si="135"/>
        <v>7</v>
      </c>
      <c r="C1789" s="9">
        <f t="shared" si="136"/>
        <v>0</v>
      </c>
      <c r="D1789" s="7" t="str">
        <f>Gmden!D1788</f>
        <v>Oberperfuss</v>
      </c>
      <c r="E1789" s="8">
        <f>Gmden!E1788</f>
        <v>2948</v>
      </c>
      <c r="F1789" s="40">
        <f>Gmden!N1788</f>
        <v>0</v>
      </c>
      <c r="G1789" s="8">
        <f t="shared" si="137"/>
        <v>0</v>
      </c>
      <c r="H1789" s="25">
        <f>ROUND(Anteile!$B$29/'Abs3'!$G$2107*'Abs3'!G1789,0)</f>
        <v>0</v>
      </c>
      <c r="I1789" s="40">
        <f>Gmden!O1788</f>
        <v>0</v>
      </c>
      <c r="J1789" s="8">
        <f t="shared" si="138"/>
        <v>0</v>
      </c>
      <c r="K1789" s="25">
        <f>ROUND(Anteile!$B$30/'Abs3'!$J$2107*'Abs3'!J1789,0)</f>
        <v>0</v>
      </c>
      <c r="L1789" s="8">
        <f>Gmden!M1788</f>
        <v>2884261.132599615</v>
      </c>
      <c r="M1789" s="8">
        <f ca="1">IF(AND(E1789&gt;10000,Gmden!J1788=500,Gmden!K1788=500),MAX(0,OFFSET('Fk Abs3'!$E$7,'Abs3'!C1789,0)*0.95*E1789-L1789),0)</f>
        <v>0</v>
      </c>
      <c r="N1789" s="25">
        <f ca="1">ROUND(Anteile!$B$31/'Abs3'!$M$2107*'Abs3'!M1789,0)</f>
        <v>0</v>
      </c>
      <c r="O1789" s="27"/>
      <c r="P1789" s="25">
        <f t="shared" ca="1" si="139"/>
        <v>0</v>
      </c>
    </row>
    <row r="1790" spans="1:16" x14ac:dyDescent="0.25">
      <c r="A1790" s="9">
        <f>Gmden!A1789</f>
        <v>70338</v>
      </c>
      <c r="B1790" s="9">
        <f t="shared" si="135"/>
        <v>7</v>
      </c>
      <c r="C1790" s="9">
        <f t="shared" si="136"/>
        <v>0</v>
      </c>
      <c r="D1790" s="7" t="str">
        <f>Gmden!D1789</f>
        <v>Patsch</v>
      </c>
      <c r="E1790" s="8">
        <f>Gmden!E1789</f>
        <v>975</v>
      </c>
      <c r="F1790" s="40">
        <f>Gmden!N1789</f>
        <v>0</v>
      </c>
      <c r="G1790" s="8">
        <f t="shared" si="137"/>
        <v>0</v>
      </c>
      <c r="H1790" s="25">
        <f>ROUND(Anteile!$B$29/'Abs3'!$G$2107*'Abs3'!G1790,0)</f>
        <v>0</v>
      </c>
      <c r="I1790" s="40">
        <f>Gmden!O1789</f>
        <v>0</v>
      </c>
      <c r="J1790" s="8">
        <f t="shared" si="138"/>
        <v>0</v>
      </c>
      <c r="K1790" s="25">
        <f>ROUND(Anteile!$B$30/'Abs3'!$J$2107*'Abs3'!J1790,0)</f>
        <v>0</v>
      </c>
      <c r="L1790" s="8">
        <f>Gmden!M1789</f>
        <v>1012234.5787478444</v>
      </c>
      <c r="M1790" s="8">
        <f ca="1">IF(AND(E1790&gt;10000,Gmden!J1789=500,Gmden!K1789=500),MAX(0,OFFSET('Fk Abs3'!$E$7,'Abs3'!C1790,0)*0.95*E1790-L1790),0)</f>
        <v>0</v>
      </c>
      <c r="N1790" s="25">
        <f ca="1">ROUND(Anteile!$B$31/'Abs3'!$M$2107*'Abs3'!M1790,0)</f>
        <v>0</v>
      </c>
      <c r="O1790" s="27"/>
      <c r="P1790" s="25">
        <f t="shared" ca="1" si="139"/>
        <v>0</v>
      </c>
    </row>
    <row r="1791" spans="1:16" x14ac:dyDescent="0.25">
      <c r="A1791" s="9">
        <f>Gmden!A1790</f>
        <v>70339</v>
      </c>
      <c r="B1791" s="9">
        <f t="shared" si="135"/>
        <v>7</v>
      </c>
      <c r="C1791" s="9">
        <f t="shared" si="136"/>
        <v>0</v>
      </c>
      <c r="D1791" s="7" t="str">
        <f>Gmden!D1790</f>
        <v>Pettnau</v>
      </c>
      <c r="E1791" s="8">
        <f>Gmden!E1790</f>
        <v>953</v>
      </c>
      <c r="F1791" s="40">
        <f>Gmden!N1790</f>
        <v>0</v>
      </c>
      <c r="G1791" s="8">
        <f t="shared" si="137"/>
        <v>0</v>
      </c>
      <c r="H1791" s="25">
        <f>ROUND(Anteile!$B$29/'Abs3'!$G$2107*'Abs3'!G1791,0)</f>
        <v>0</v>
      </c>
      <c r="I1791" s="40">
        <f>Gmden!O1790</f>
        <v>0</v>
      </c>
      <c r="J1791" s="8">
        <f t="shared" si="138"/>
        <v>0</v>
      </c>
      <c r="K1791" s="25">
        <f>ROUND(Anteile!$B$30/'Abs3'!$J$2107*'Abs3'!J1791,0)</f>
        <v>0</v>
      </c>
      <c r="L1791" s="8">
        <f>Gmden!M1790</f>
        <v>1089142.556215086</v>
      </c>
      <c r="M1791" s="8">
        <f ca="1">IF(AND(E1791&gt;10000,Gmden!J1790=500,Gmden!K1790=500),MAX(0,OFFSET('Fk Abs3'!$E$7,'Abs3'!C1791,0)*0.95*E1791-L1791),0)</f>
        <v>0</v>
      </c>
      <c r="N1791" s="25">
        <f ca="1">ROUND(Anteile!$B$31/'Abs3'!$M$2107*'Abs3'!M1791,0)</f>
        <v>0</v>
      </c>
      <c r="O1791" s="27"/>
      <c r="P1791" s="25">
        <f t="shared" ca="1" si="139"/>
        <v>0</v>
      </c>
    </row>
    <row r="1792" spans="1:16" x14ac:dyDescent="0.25">
      <c r="A1792" s="9">
        <f>Gmden!A1791</f>
        <v>70340</v>
      </c>
      <c r="B1792" s="9">
        <f t="shared" si="135"/>
        <v>7</v>
      </c>
      <c r="C1792" s="9">
        <f t="shared" si="136"/>
        <v>0</v>
      </c>
      <c r="D1792" s="7" t="str">
        <f>Gmden!D1791</f>
        <v>Pfaffenhofen</v>
      </c>
      <c r="E1792" s="8">
        <f>Gmden!E1791</f>
        <v>1076</v>
      </c>
      <c r="F1792" s="40">
        <f>Gmden!N1791</f>
        <v>0</v>
      </c>
      <c r="G1792" s="8">
        <f t="shared" si="137"/>
        <v>0</v>
      </c>
      <c r="H1792" s="25">
        <f>ROUND(Anteile!$B$29/'Abs3'!$G$2107*'Abs3'!G1792,0)</f>
        <v>0</v>
      </c>
      <c r="I1792" s="40">
        <f>Gmden!O1791</f>
        <v>0</v>
      </c>
      <c r="J1792" s="8">
        <f t="shared" si="138"/>
        <v>0</v>
      </c>
      <c r="K1792" s="25">
        <f>ROUND(Anteile!$B$30/'Abs3'!$J$2107*'Abs3'!J1792,0)</f>
        <v>0</v>
      </c>
      <c r="L1792" s="8">
        <f>Gmden!M1791</f>
        <v>1367305.5155994841</v>
      </c>
      <c r="M1792" s="8">
        <f ca="1">IF(AND(E1792&gt;10000,Gmden!J1791=500,Gmden!K1791=500),MAX(0,OFFSET('Fk Abs3'!$E$7,'Abs3'!C1792,0)*0.95*E1792-L1792),0)</f>
        <v>0</v>
      </c>
      <c r="N1792" s="25">
        <f ca="1">ROUND(Anteile!$B$31/'Abs3'!$M$2107*'Abs3'!M1792,0)</f>
        <v>0</v>
      </c>
      <c r="O1792" s="27"/>
      <c r="P1792" s="25">
        <f t="shared" ca="1" si="139"/>
        <v>0</v>
      </c>
    </row>
    <row r="1793" spans="1:16" x14ac:dyDescent="0.25">
      <c r="A1793" s="9">
        <f>Gmden!A1792</f>
        <v>70341</v>
      </c>
      <c r="B1793" s="9">
        <f t="shared" si="135"/>
        <v>7</v>
      </c>
      <c r="C1793" s="9">
        <f t="shared" si="136"/>
        <v>0</v>
      </c>
      <c r="D1793" s="7" t="str">
        <f>Gmden!D1792</f>
        <v>Pfons</v>
      </c>
      <c r="E1793" s="8">
        <f>Gmden!E1792</f>
        <v>1232</v>
      </c>
      <c r="F1793" s="40">
        <f>Gmden!N1792</f>
        <v>0</v>
      </c>
      <c r="G1793" s="8">
        <f t="shared" si="137"/>
        <v>0</v>
      </c>
      <c r="H1793" s="25">
        <f>ROUND(Anteile!$B$29/'Abs3'!$G$2107*'Abs3'!G1793,0)</f>
        <v>0</v>
      </c>
      <c r="I1793" s="40">
        <f>Gmden!O1792</f>
        <v>0</v>
      </c>
      <c r="J1793" s="8">
        <f t="shared" si="138"/>
        <v>0</v>
      </c>
      <c r="K1793" s="25">
        <f>ROUND(Anteile!$B$30/'Abs3'!$J$2107*'Abs3'!J1793,0)</f>
        <v>0</v>
      </c>
      <c r="L1793" s="8">
        <f>Gmden!M1792</f>
        <v>1186989.2358992556</v>
      </c>
      <c r="M1793" s="8">
        <f ca="1">IF(AND(E1793&gt;10000,Gmden!J1792=500,Gmden!K1792=500),MAX(0,OFFSET('Fk Abs3'!$E$7,'Abs3'!C1793,0)*0.95*E1793-L1793),0)</f>
        <v>0</v>
      </c>
      <c r="N1793" s="25">
        <f ca="1">ROUND(Anteile!$B$31/'Abs3'!$M$2107*'Abs3'!M1793,0)</f>
        <v>0</v>
      </c>
      <c r="O1793" s="27"/>
      <c r="P1793" s="25">
        <f t="shared" ca="1" si="139"/>
        <v>0</v>
      </c>
    </row>
    <row r="1794" spans="1:16" x14ac:dyDescent="0.25">
      <c r="A1794" s="9">
        <f>Gmden!A1793</f>
        <v>70342</v>
      </c>
      <c r="B1794" s="9">
        <f t="shared" si="135"/>
        <v>7</v>
      </c>
      <c r="C1794" s="9">
        <f t="shared" si="136"/>
        <v>0</v>
      </c>
      <c r="D1794" s="7" t="str">
        <f>Gmden!D1793</f>
        <v>Polling in Tirol</v>
      </c>
      <c r="E1794" s="8">
        <f>Gmden!E1793</f>
        <v>1018</v>
      </c>
      <c r="F1794" s="40">
        <f>Gmden!N1793</f>
        <v>0</v>
      </c>
      <c r="G1794" s="8">
        <f t="shared" si="137"/>
        <v>0</v>
      </c>
      <c r="H1794" s="25">
        <f>ROUND(Anteile!$B$29/'Abs3'!$G$2107*'Abs3'!G1794,0)</f>
        <v>0</v>
      </c>
      <c r="I1794" s="40">
        <f>Gmden!O1793</f>
        <v>0</v>
      </c>
      <c r="J1794" s="8">
        <f t="shared" si="138"/>
        <v>0</v>
      </c>
      <c r="K1794" s="25">
        <f>ROUND(Anteile!$B$30/'Abs3'!$J$2107*'Abs3'!J1794,0)</f>
        <v>0</v>
      </c>
      <c r="L1794" s="8">
        <f>Gmden!M1793</f>
        <v>1056366.3733419143</v>
      </c>
      <c r="M1794" s="8">
        <f ca="1">IF(AND(E1794&gt;10000,Gmden!J1793=500,Gmden!K1793=500),MAX(0,OFFSET('Fk Abs3'!$E$7,'Abs3'!C1794,0)*0.95*E1794-L1794),0)</f>
        <v>0</v>
      </c>
      <c r="N1794" s="25">
        <f ca="1">ROUND(Anteile!$B$31/'Abs3'!$M$2107*'Abs3'!M1794,0)</f>
        <v>0</v>
      </c>
      <c r="O1794" s="27"/>
      <c r="P1794" s="25">
        <f t="shared" ca="1" si="139"/>
        <v>0</v>
      </c>
    </row>
    <row r="1795" spans="1:16" x14ac:dyDescent="0.25">
      <c r="A1795" s="9">
        <f>Gmden!A1794</f>
        <v>70343</v>
      </c>
      <c r="B1795" s="9">
        <f t="shared" si="135"/>
        <v>7</v>
      </c>
      <c r="C1795" s="9">
        <f t="shared" si="136"/>
        <v>0</v>
      </c>
      <c r="D1795" s="7" t="str">
        <f>Gmden!D1794</f>
        <v>Ranggen</v>
      </c>
      <c r="E1795" s="8">
        <f>Gmden!E1794</f>
        <v>1045</v>
      </c>
      <c r="F1795" s="40">
        <f>Gmden!N1794</f>
        <v>0</v>
      </c>
      <c r="G1795" s="8">
        <f t="shared" si="137"/>
        <v>0</v>
      </c>
      <c r="H1795" s="25">
        <f>ROUND(Anteile!$B$29/'Abs3'!$G$2107*'Abs3'!G1795,0)</f>
        <v>0</v>
      </c>
      <c r="I1795" s="40">
        <f>Gmden!O1794</f>
        <v>0</v>
      </c>
      <c r="J1795" s="8">
        <f t="shared" si="138"/>
        <v>0</v>
      </c>
      <c r="K1795" s="25">
        <f>ROUND(Anteile!$B$30/'Abs3'!$J$2107*'Abs3'!J1795,0)</f>
        <v>0</v>
      </c>
      <c r="L1795" s="8">
        <f>Gmden!M1794</f>
        <v>1014115.8680140412</v>
      </c>
      <c r="M1795" s="8">
        <f ca="1">IF(AND(E1795&gt;10000,Gmden!J1794=500,Gmden!K1794=500),MAX(0,OFFSET('Fk Abs3'!$E$7,'Abs3'!C1795,0)*0.95*E1795-L1795),0)</f>
        <v>0</v>
      </c>
      <c r="N1795" s="25">
        <f ca="1">ROUND(Anteile!$B$31/'Abs3'!$M$2107*'Abs3'!M1795,0)</f>
        <v>0</v>
      </c>
      <c r="O1795" s="27"/>
      <c r="P1795" s="25">
        <f t="shared" ca="1" si="139"/>
        <v>0</v>
      </c>
    </row>
    <row r="1796" spans="1:16" x14ac:dyDescent="0.25">
      <c r="A1796" s="9">
        <f>Gmden!A1795</f>
        <v>70344</v>
      </c>
      <c r="B1796" s="9">
        <f t="shared" si="135"/>
        <v>7</v>
      </c>
      <c r="C1796" s="9">
        <f t="shared" si="136"/>
        <v>0</v>
      </c>
      <c r="D1796" s="7" t="str">
        <f>Gmden!D1795</f>
        <v>Reith bei Seefeld</v>
      </c>
      <c r="E1796" s="8">
        <f>Gmden!E1795</f>
        <v>1269</v>
      </c>
      <c r="F1796" s="40">
        <f>Gmden!N1795</f>
        <v>0</v>
      </c>
      <c r="G1796" s="8">
        <f t="shared" si="137"/>
        <v>0</v>
      </c>
      <c r="H1796" s="25">
        <f>ROUND(Anteile!$B$29/'Abs3'!$G$2107*'Abs3'!G1796,0)</f>
        <v>0</v>
      </c>
      <c r="I1796" s="40">
        <f>Gmden!O1795</f>
        <v>0</v>
      </c>
      <c r="J1796" s="8">
        <f t="shared" si="138"/>
        <v>0</v>
      </c>
      <c r="K1796" s="25">
        <f>ROUND(Anteile!$B$30/'Abs3'!$J$2107*'Abs3'!J1796,0)</f>
        <v>0</v>
      </c>
      <c r="L1796" s="8">
        <f>Gmden!M1795</f>
        <v>1620730.639534231</v>
      </c>
      <c r="M1796" s="8">
        <f ca="1">IF(AND(E1796&gt;10000,Gmden!J1795=500,Gmden!K1795=500),MAX(0,OFFSET('Fk Abs3'!$E$7,'Abs3'!C1796,0)*0.95*E1796-L1796),0)</f>
        <v>0</v>
      </c>
      <c r="N1796" s="25">
        <f ca="1">ROUND(Anteile!$B$31/'Abs3'!$M$2107*'Abs3'!M1796,0)</f>
        <v>0</v>
      </c>
      <c r="O1796" s="27"/>
      <c r="P1796" s="25">
        <f t="shared" ca="1" si="139"/>
        <v>0</v>
      </c>
    </row>
    <row r="1797" spans="1:16" x14ac:dyDescent="0.25">
      <c r="A1797" s="9">
        <f>Gmden!A1796</f>
        <v>70345</v>
      </c>
      <c r="B1797" s="9">
        <f t="shared" si="135"/>
        <v>7</v>
      </c>
      <c r="C1797" s="9">
        <f t="shared" si="136"/>
        <v>0</v>
      </c>
      <c r="D1797" s="7" t="str">
        <f>Gmden!D1796</f>
        <v>Rinn</v>
      </c>
      <c r="E1797" s="8">
        <f>Gmden!E1796</f>
        <v>1755</v>
      </c>
      <c r="F1797" s="40">
        <f>Gmden!N1796</f>
        <v>0</v>
      </c>
      <c r="G1797" s="8">
        <f t="shared" si="137"/>
        <v>0</v>
      </c>
      <c r="H1797" s="25">
        <f>ROUND(Anteile!$B$29/'Abs3'!$G$2107*'Abs3'!G1797,0)</f>
        <v>0</v>
      </c>
      <c r="I1797" s="40">
        <f>Gmden!O1796</f>
        <v>0</v>
      </c>
      <c r="J1797" s="8">
        <f t="shared" si="138"/>
        <v>0</v>
      </c>
      <c r="K1797" s="25">
        <f>ROUND(Anteile!$B$30/'Abs3'!$J$2107*'Abs3'!J1797,0)</f>
        <v>0</v>
      </c>
      <c r="L1797" s="8">
        <f>Gmden!M1796</f>
        <v>1745043.9139011041</v>
      </c>
      <c r="M1797" s="8">
        <f ca="1">IF(AND(E1797&gt;10000,Gmden!J1796=500,Gmden!K1796=500),MAX(0,OFFSET('Fk Abs3'!$E$7,'Abs3'!C1797,0)*0.95*E1797-L1797),0)</f>
        <v>0</v>
      </c>
      <c r="N1797" s="25">
        <f ca="1">ROUND(Anteile!$B$31/'Abs3'!$M$2107*'Abs3'!M1797,0)</f>
        <v>0</v>
      </c>
      <c r="O1797" s="27"/>
      <c r="P1797" s="25">
        <f t="shared" ca="1" si="139"/>
        <v>0</v>
      </c>
    </row>
    <row r="1798" spans="1:16" x14ac:dyDescent="0.25">
      <c r="A1798" s="9">
        <f>Gmden!A1797</f>
        <v>70346</v>
      </c>
      <c r="B1798" s="9">
        <f t="shared" si="135"/>
        <v>7</v>
      </c>
      <c r="C1798" s="9">
        <f t="shared" si="136"/>
        <v>0</v>
      </c>
      <c r="D1798" s="7" t="str">
        <f>Gmden!D1797</f>
        <v>Rum</v>
      </c>
      <c r="E1798" s="8">
        <f>Gmden!E1797</f>
        <v>8981</v>
      </c>
      <c r="F1798" s="40">
        <f>Gmden!N1797</f>
        <v>0</v>
      </c>
      <c r="G1798" s="8">
        <f t="shared" si="137"/>
        <v>0</v>
      </c>
      <c r="H1798" s="25">
        <f>ROUND(Anteile!$B$29/'Abs3'!$G$2107*'Abs3'!G1798,0)</f>
        <v>0</v>
      </c>
      <c r="I1798" s="40">
        <f>Gmden!O1797</f>
        <v>0</v>
      </c>
      <c r="J1798" s="8">
        <f t="shared" si="138"/>
        <v>0</v>
      </c>
      <c r="K1798" s="25">
        <f>ROUND(Anteile!$B$30/'Abs3'!$J$2107*'Abs3'!J1798,0)</f>
        <v>0</v>
      </c>
      <c r="L1798" s="8">
        <f>Gmden!M1797</f>
        <v>11846420.144268237</v>
      </c>
      <c r="M1798" s="8">
        <f ca="1">IF(AND(E1798&gt;10000,Gmden!J1797=500,Gmden!K1797=500),MAX(0,OFFSET('Fk Abs3'!$E$7,'Abs3'!C1798,0)*0.95*E1798-L1798),0)</f>
        <v>0</v>
      </c>
      <c r="N1798" s="25">
        <f ca="1">ROUND(Anteile!$B$31/'Abs3'!$M$2107*'Abs3'!M1798,0)</f>
        <v>0</v>
      </c>
      <c r="O1798" s="27"/>
      <c r="P1798" s="25">
        <f t="shared" ca="1" si="139"/>
        <v>0</v>
      </c>
    </row>
    <row r="1799" spans="1:16" x14ac:dyDescent="0.25">
      <c r="A1799" s="9">
        <f>Gmden!A1798</f>
        <v>70347</v>
      </c>
      <c r="B1799" s="9">
        <f t="shared" si="135"/>
        <v>7</v>
      </c>
      <c r="C1799" s="9">
        <f t="shared" si="136"/>
        <v>0</v>
      </c>
      <c r="D1799" s="7" t="str">
        <f>Gmden!D1798</f>
        <v>St. Sigmund im Sellrain</v>
      </c>
      <c r="E1799" s="8">
        <f>Gmden!E1798</f>
        <v>172</v>
      </c>
      <c r="F1799" s="40">
        <f>Gmden!N1798</f>
        <v>0</v>
      </c>
      <c r="G1799" s="8">
        <f t="shared" si="137"/>
        <v>0</v>
      </c>
      <c r="H1799" s="25">
        <f>ROUND(Anteile!$B$29/'Abs3'!$G$2107*'Abs3'!G1799,0)</f>
        <v>0</v>
      </c>
      <c r="I1799" s="40">
        <f>Gmden!O1798</f>
        <v>0</v>
      </c>
      <c r="J1799" s="8">
        <f t="shared" si="138"/>
        <v>0</v>
      </c>
      <c r="K1799" s="25">
        <f>ROUND(Anteile!$B$30/'Abs3'!$J$2107*'Abs3'!J1799,0)</f>
        <v>0</v>
      </c>
      <c r="L1799" s="8">
        <f>Gmden!M1798</f>
        <v>207734.77238664299</v>
      </c>
      <c r="M1799" s="8">
        <f ca="1">IF(AND(E1799&gt;10000,Gmden!J1798=500,Gmden!K1798=500),MAX(0,OFFSET('Fk Abs3'!$E$7,'Abs3'!C1799,0)*0.95*E1799-L1799),0)</f>
        <v>0</v>
      </c>
      <c r="N1799" s="25">
        <f ca="1">ROUND(Anteile!$B$31/'Abs3'!$M$2107*'Abs3'!M1799,0)</f>
        <v>0</v>
      </c>
      <c r="O1799" s="27"/>
      <c r="P1799" s="25">
        <f t="shared" ca="1" si="139"/>
        <v>0</v>
      </c>
    </row>
    <row r="1800" spans="1:16" x14ac:dyDescent="0.25">
      <c r="A1800" s="9">
        <f>Gmden!A1799</f>
        <v>70348</v>
      </c>
      <c r="B1800" s="9">
        <f t="shared" ref="B1800:B1863" si="140">INT(A1800/10000)</f>
        <v>7</v>
      </c>
      <c r="C1800" s="9">
        <f t="shared" ref="C1800:C1863" si="141">IF(E1800&lt;=10000,0,IF(E1800&lt;=20000,1,IF(E1800&lt;=50000,2,3)))</f>
        <v>0</v>
      </c>
      <c r="D1800" s="7" t="str">
        <f>Gmden!D1799</f>
        <v>Scharnitz</v>
      </c>
      <c r="E1800" s="8">
        <f>Gmden!E1799</f>
        <v>1315</v>
      </c>
      <c r="F1800" s="40">
        <f>Gmden!N1799</f>
        <v>0</v>
      </c>
      <c r="G1800" s="8">
        <f t="shared" ref="G1800:G1863" si="142">IF(AND(E1800&gt;$G$5,F1800=1),E1800,0)</f>
        <v>0</v>
      </c>
      <c r="H1800" s="25">
        <f>ROUND(Anteile!$B$29/'Abs3'!$G$2107*'Abs3'!G1800,0)</f>
        <v>0</v>
      </c>
      <c r="I1800" s="40">
        <f>Gmden!O1799</f>
        <v>0</v>
      </c>
      <c r="J1800" s="8">
        <f t="shared" ref="J1800:J1863" si="143">IF(I1800=1,E1800,0)</f>
        <v>0</v>
      </c>
      <c r="K1800" s="25">
        <f>ROUND(Anteile!$B$30/'Abs3'!$J$2107*'Abs3'!J1800,0)</f>
        <v>0</v>
      </c>
      <c r="L1800" s="8">
        <f>Gmden!M1799</f>
        <v>1417998.7044867934</v>
      </c>
      <c r="M1800" s="8">
        <f ca="1">IF(AND(E1800&gt;10000,Gmden!J1799=500,Gmden!K1799=500),MAX(0,OFFSET('Fk Abs3'!$E$7,'Abs3'!C1800,0)*0.95*E1800-L1800),0)</f>
        <v>0</v>
      </c>
      <c r="N1800" s="25">
        <f ca="1">ROUND(Anteile!$B$31/'Abs3'!$M$2107*'Abs3'!M1800,0)</f>
        <v>0</v>
      </c>
      <c r="O1800" s="27"/>
      <c r="P1800" s="25">
        <f t="shared" ref="P1800:P1863" ca="1" si="144">H1800+K1800+N1800+O1800</f>
        <v>0</v>
      </c>
    </row>
    <row r="1801" spans="1:16" x14ac:dyDescent="0.25">
      <c r="A1801" s="9">
        <f>Gmden!A1800</f>
        <v>70349</v>
      </c>
      <c r="B1801" s="9">
        <f t="shared" si="140"/>
        <v>7</v>
      </c>
      <c r="C1801" s="9">
        <f t="shared" si="141"/>
        <v>0</v>
      </c>
      <c r="D1801" s="7" t="str">
        <f>Gmden!D1800</f>
        <v>Schmirn</v>
      </c>
      <c r="E1801" s="8">
        <f>Gmden!E1800</f>
        <v>862</v>
      </c>
      <c r="F1801" s="40">
        <f>Gmden!N1800</f>
        <v>0</v>
      </c>
      <c r="G1801" s="8">
        <f t="shared" si="142"/>
        <v>0</v>
      </c>
      <c r="H1801" s="25">
        <f>ROUND(Anteile!$B$29/'Abs3'!$G$2107*'Abs3'!G1801,0)</f>
        <v>0</v>
      </c>
      <c r="I1801" s="40">
        <f>Gmden!O1800</f>
        <v>0</v>
      </c>
      <c r="J1801" s="8">
        <f t="shared" si="143"/>
        <v>0</v>
      </c>
      <c r="K1801" s="25">
        <f>ROUND(Anteile!$B$30/'Abs3'!$J$2107*'Abs3'!J1801,0)</f>
        <v>0</v>
      </c>
      <c r="L1801" s="8">
        <f>Gmden!M1800</f>
        <v>799833.94174275291</v>
      </c>
      <c r="M1801" s="8">
        <f ca="1">IF(AND(E1801&gt;10000,Gmden!J1800=500,Gmden!K1800=500),MAX(0,OFFSET('Fk Abs3'!$E$7,'Abs3'!C1801,0)*0.95*E1801-L1801),0)</f>
        <v>0</v>
      </c>
      <c r="N1801" s="25">
        <f ca="1">ROUND(Anteile!$B$31/'Abs3'!$M$2107*'Abs3'!M1801,0)</f>
        <v>0</v>
      </c>
      <c r="O1801" s="27"/>
      <c r="P1801" s="25">
        <f t="shared" ca="1" si="144"/>
        <v>0</v>
      </c>
    </row>
    <row r="1802" spans="1:16" x14ac:dyDescent="0.25">
      <c r="A1802" s="9">
        <f>Gmden!A1801</f>
        <v>70350</v>
      </c>
      <c r="B1802" s="9">
        <f t="shared" si="140"/>
        <v>7</v>
      </c>
      <c r="C1802" s="9">
        <f t="shared" si="141"/>
        <v>0</v>
      </c>
      <c r="D1802" s="7" t="str">
        <f>Gmden!D1801</f>
        <v>Schönberg im Stubaital</v>
      </c>
      <c r="E1802" s="8">
        <f>Gmden!E1801</f>
        <v>1001</v>
      </c>
      <c r="F1802" s="40">
        <f>Gmden!N1801</f>
        <v>0</v>
      </c>
      <c r="G1802" s="8">
        <f t="shared" si="142"/>
        <v>0</v>
      </c>
      <c r="H1802" s="25">
        <f>ROUND(Anteile!$B$29/'Abs3'!$G$2107*'Abs3'!G1802,0)</f>
        <v>0</v>
      </c>
      <c r="I1802" s="40">
        <f>Gmden!O1801</f>
        <v>0</v>
      </c>
      <c r="J1802" s="8">
        <f t="shared" si="143"/>
        <v>0</v>
      </c>
      <c r="K1802" s="25">
        <f>ROUND(Anteile!$B$30/'Abs3'!$J$2107*'Abs3'!J1802,0)</f>
        <v>0</v>
      </c>
      <c r="L1802" s="8">
        <f>Gmden!M1801</f>
        <v>1249163.4112450331</v>
      </c>
      <c r="M1802" s="8">
        <f ca="1">IF(AND(E1802&gt;10000,Gmden!J1801=500,Gmden!K1801=500),MAX(0,OFFSET('Fk Abs3'!$E$7,'Abs3'!C1802,0)*0.95*E1802-L1802),0)</f>
        <v>0</v>
      </c>
      <c r="N1802" s="25">
        <f ca="1">ROUND(Anteile!$B$31/'Abs3'!$M$2107*'Abs3'!M1802,0)</f>
        <v>0</v>
      </c>
      <c r="O1802" s="27"/>
      <c r="P1802" s="25">
        <f t="shared" ca="1" si="144"/>
        <v>0</v>
      </c>
    </row>
    <row r="1803" spans="1:16" x14ac:dyDescent="0.25">
      <c r="A1803" s="9">
        <f>Gmden!A1802</f>
        <v>70351</v>
      </c>
      <c r="B1803" s="9">
        <f t="shared" si="140"/>
        <v>7</v>
      </c>
      <c r="C1803" s="9">
        <f t="shared" si="141"/>
        <v>0</v>
      </c>
      <c r="D1803" s="7" t="str">
        <f>Gmden!D1802</f>
        <v>Seefeld in Tirol</v>
      </c>
      <c r="E1803" s="8">
        <f>Gmden!E1802</f>
        <v>3344</v>
      </c>
      <c r="F1803" s="40">
        <f>Gmden!N1802</f>
        <v>0</v>
      </c>
      <c r="G1803" s="8">
        <f t="shared" si="142"/>
        <v>0</v>
      </c>
      <c r="H1803" s="25">
        <f>ROUND(Anteile!$B$29/'Abs3'!$G$2107*'Abs3'!G1803,0)</f>
        <v>0</v>
      </c>
      <c r="I1803" s="40">
        <f>Gmden!O1802</f>
        <v>0</v>
      </c>
      <c r="J1803" s="8">
        <f t="shared" si="143"/>
        <v>0</v>
      </c>
      <c r="K1803" s="25">
        <f>ROUND(Anteile!$B$30/'Abs3'!$J$2107*'Abs3'!J1803,0)</f>
        <v>0</v>
      </c>
      <c r="L1803" s="8">
        <f>Gmden!M1802</f>
        <v>6194891.124268055</v>
      </c>
      <c r="M1803" s="8">
        <f ca="1">IF(AND(E1803&gt;10000,Gmden!J1802=500,Gmden!K1802=500),MAX(0,OFFSET('Fk Abs3'!$E$7,'Abs3'!C1803,0)*0.95*E1803-L1803),0)</f>
        <v>0</v>
      </c>
      <c r="N1803" s="25">
        <f ca="1">ROUND(Anteile!$B$31/'Abs3'!$M$2107*'Abs3'!M1803,0)</f>
        <v>0</v>
      </c>
      <c r="O1803" s="27"/>
      <c r="P1803" s="25">
        <f t="shared" ca="1" si="144"/>
        <v>0</v>
      </c>
    </row>
    <row r="1804" spans="1:16" x14ac:dyDescent="0.25">
      <c r="A1804" s="9">
        <f>Gmden!A1803</f>
        <v>70352</v>
      </c>
      <c r="B1804" s="9">
        <f t="shared" si="140"/>
        <v>7</v>
      </c>
      <c r="C1804" s="9">
        <f t="shared" si="141"/>
        <v>0</v>
      </c>
      <c r="D1804" s="7" t="str">
        <f>Gmden!D1803</f>
        <v>Sellrain</v>
      </c>
      <c r="E1804" s="8">
        <f>Gmden!E1803</f>
        <v>1342</v>
      </c>
      <c r="F1804" s="40">
        <f>Gmden!N1803</f>
        <v>0</v>
      </c>
      <c r="G1804" s="8">
        <f t="shared" si="142"/>
        <v>0</v>
      </c>
      <c r="H1804" s="25">
        <f>ROUND(Anteile!$B$29/'Abs3'!$G$2107*'Abs3'!G1804,0)</f>
        <v>0</v>
      </c>
      <c r="I1804" s="40">
        <f>Gmden!O1803</f>
        <v>0</v>
      </c>
      <c r="J1804" s="8">
        <f t="shared" si="143"/>
        <v>0</v>
      </c>
      <c r="K1804" s="25">
        <f>ROUND(Anteile!$B$30/'Abs3'!$J$2107*'Abs3'!J1804,0)</f>
        <v>0</v>
      </c>
      <c r="L1804" s="8">
        <f>Gmden!M1803</f>
        <v>1255957.5622324359</v>
      </c>
      <c r="M1804" s="8">
        <f ca="1">IF(AND(E1804&gt;10000,Gmden!J1803=500,Gmden!K1803=500),MAX(0,OFFSET('Fk Abs3'!$E$7,'Abs3'!C1804,0)*0.95*E1804-L1804),0)</f>
        <v>0</v>
      </c>
      <c r="N1804" s="25">
        <f ca="1">ROUND(Anteile!$B$31/'Abs3'!$M$2107*'Abs3'!M1804,0)</f>
        <v>0</v>
      </c>
      <c r="O1804" s="27"/>
      <c r="P1804" s="25">
        <f t="shared" ca="1" si="144"/>
        <v>0</v>
      </c>
    </row>
    <row r="1805" spans="1:16" x14ac:dyDescent="0.25">
      <c r="A1805" s="9">
        <f>Gmden!A1804</f>
        <v>70353</v>
      </c>
      <c r="B1805" s="9">
        <f t="shared" si="140"/>
        <v>7</v>
      </c>
      <c r="C1805" s="9">
        <f t="shared" si="141"/>
        <v>0</v>
      </c>
      <c r="D1805" s="7" t="str">
        <f>Gmden!D1804</f>
        <v>Sistrans</v>
      </c>
      <c r="E1805" s="8">
        <f>Gmden!E1804</f>
        <v>2174</v>
      </c>
      <c r="F1805" s="40">
        <f>Gmden!N1804</f>
        <v>0</v>
      </c>
      <c r="G1805" s="8">
        <f t="shared" si="142"/>
        <v>0</v>
      </c>
      <c r="H1805" s="25">
        <f>ROUND(Anteile!$B$29/'Abs3'!$G$2107*'Abs3'!G1805,0)</f>
        <v>0</v>
      </c>
      <c r="I1805" s="40">
        <f>Gmden!O1804</f>
        <v>0</v>
      </c>
      <c r="J1805" s="8">
        <f t="shared" si="143"/>
        <v>0</v>
      </c>
      <c r="K1805" s="25">
        <f>ROUND(Anteile!$B$30/'Abs3'!$J$2107*'Abs3'!J1805,0)</f>
        <v>0</v>
      </c>
      <c r="L1805" s="8">
        <f>Gmden!M1804</f>
        <v>2153802.259083584</v>
      </c>
      <c r="M1805" s="8">
        <f ca="1">IF(AND(E1805&gt;10000,Gmden!J1804=500,Gmden!K1804=500),MAX(0,OFFSET('Fk Abs3'!$E$7,'Abs3'!C1805,0)*0.95*E1805-L1805),0)</f>
        <v>0</v>
      </c>
      <c r="N1805" s="25">
        <f ca="1">ROUND(Anteile!$B$31/'Abs3'!$M$2107*'Abs3'!M1805,0)</f>
        <v>0</v>
      </c>
      <c r="O1805" s="27"/>
      <c r="P1805" s="25">
        <f t="shared" ca="1" si="144"/>
        <v>0</v>
      </c>
    </row>
    <row r="1806" spans="1:16" x14ac:dyDescent="0.25">
      <c r="A1806" s="9">
        <f>Gmden!A1805</f>
        <v>70354</v>
      </c>
      <c r="B1806" s="9">
        <f t="shared" si="140"/>
        <v>7</v>
      </c>
      <c r="C1806" s="9">
        <f t="shared" si="141"/>
        <v>1</v>
      </c>
      <c r="D1806" s="7" t="str">
        <f>Gmden!D1805</f>
        <v>Hall in Tirol</v>
      </c>
      <c r="E1806" s="8">
        <f>Gmden!E1805</f>
        <v>13443</v>
      </c>
      <c r="F1806" s="40">
        <f>Gmden!N1805</f>
        <v>0</v>
      </c>
      <c r="G1806" s="8">
        <f t="shared" si="142"/>
        <v>0</v>
      </c>
      <c r="H1806" s="25">
        <f>ROUND(Anteile!$B$29/'Abs3'!$G$2107*'Abs3'!G1806,0)</f>
        <v>0</v>
      </c>
      <c r="I1806" s="40">
        <f>Gmden!O1805</f>
        <v>0</v>
      </c>
      <c r="J1806" s="8">
        <f t="shared" si="143"/>
        <v>0</v>
      </c>
      <c r="K1806" s="25">
        <f>ROUND(Anteile!$B$30/'Abs3'!$J$2107*'Abs3'!J1806,0)</f>
        <v>0</v>
      </c>
      <c r="L1806" s="8">
        <f>Gmden!M1805</f>
        <v>21352841.047757171</v>
      </c>
      <c r="M1806" s="8">
        <f ca="1">IF(AND(E1806&gt;10000,Gmden!J1805=500,Gmden!K1805=500),MAX(0,OFFSET('Fk Abs3'!$E$7,'Abs3'!C1806,0)*0.95*E1806-L1806),0)</f>
        <v>0</v>
      </c>
      <c r="N1806" s="25">
        <f ca="1">ROUND(Anteile!$B$31/'Abs3'!$M$2107*'Abs3'!M1806,0)</f>
        <v>0</v>
      </c>
      <c r="O1806" s="27"/>
      <c r="P1806" s="25">
        <f t="shared" ca="1" si="144"/>
        <v>0</v>
      </c>
    </row>
    <row r="1807" spans="1:16" x14ac:dyDescent="0.25">
      <c r="A1807" s="9">
        <f>Gmden!A1806</f>
        <v>70355</v>
      </c>
      <c r="B1807" s="9">
        <f t="shared" si="140"/>
        <v>7</v>
      </c>
      <c r="C1807" s="9">
        <f t="shared" si="141"/>
        <v>0</v>
      </c>
      <c r="D1807" s="7" t="str">
        <f>Gmden!D1806</f>
        <v>Steinach am Brenner</v>
      </c>
      <c r="E1807" s="8">
        <f>Gmden!E1806</f>
        <v>3400</v>
      </c>
      <c r="F1807" s="40">
        <f>Gmden!N1806</f>
        <v>0</v>
      </c>
      <c r="G1807" s="8">
        <f t="shared" si="142"/>
        <v>0</v>
      </c>
      <c r="H1807" s="25">
        <f>ROUND(Anteile!$B$29/'Abs3'!$G$2107*'Abs3'!G1807,0)</f>
        <v>0</v>
      </c>
      <c r="I1807" s="40">
        <f>Gmden!O1806</f>
        <v>0</v>
      </c>
      <c r="J1807" s="8">
        <f t="shared" si="143"/>
        <v>0</v>
      </c>
      <c r="K1807" s="25">
        <f>ROUND(Anteile!$B$30/'Abs3'!$J$2107*'Abs3'!J1807,0)</f>
        <v>0</v>
      </c>
      <c r="L1807" s="8">
        <f>Gmden!M1806</f>
        <v>4090491.3636176111</v>
      </c>
      <c r="M1807" s="8">
        <f ca="1">IF(AND(E1807&gt;10000,Gmden!J1806=500,Gmden!K1806=500),MAX(0,OFFSET('Fk Abs3'!$E$7,'Abs3'!C1807,0)*0.95*E1807-L1807),0)</f>
        <v>0</v>
      </c>
      <c r="N1807" s="25">
        <f ca="1">ROUND(Anteile!$B$31/'Abs3'!$M$2107*'Abs3'!M1807,0)</f>
        <v>0</v>
      </c>
      <c r="O1807" s="27"/>
      <c r="P1807" s="25">
        <f t="shared" ca="1" si="144"/>
        <v>0</v>
      </c>
    </row>
    <row r="1808" spans="1:16" x14ac:dyDescent="0.25">
      <c r="A1808" s="9">
        <f>Gmden!A1807</f>
        <v>70356</v>
      </c>
      <c r="B1808" s="9">
        <f t="shared" si="140"/>
        <v>7</v>
      </c>
      <c r="C1808" s="9">
        <f t="shared" si="141"/>
        <v>0</v>
      </c>
      <c r="D1808" s="7" t="str">
        <f>Gmden!D1807</f>
        <v>Telfes im Stubai</v>
      </c>
      <c r="E1808" s="8">
        <f>Gmden!E1807</f>
        <v>1520</v>
      </c>
      <c r="F1808" s="40">
        <f>Gmden!N1807</f>
        <v>0</v>
      </c>
      <c r="G1808" s="8">
        <f t="shared" si="142"/>
        <v>0</v>
      </c>
      <c r="H1808" s="25">
        <f>ROUND(Anteile!$B$29/'Abs3'!$G$2107*'Abs3'!G1808,0)</f>
        <v>0</v>
      </c>
      <c r="I1808" s="40">
        <f>Gmden!O1807</f>
        <v>0</v>
      </c>
      <c r="J1808" s="8">
        <f t="shared" si="143"/>
        <v>0</v>
      </c>
      <c r="K1808" s="25">
        <f>ROUND(Anteile!$B$30/'Abs3'!$J$2107*'Abs3'!J1808,0)</f>
        <v>0</v>
      </c>
      <c r="L1808" s="8">
        <f>Gmden!M1807</f>
        <v>1631096.0411335917</v>
      </c>
      <c r="M1808" s="8">
        <f ca="1">IF(AND(E1808&gt;10000,Gmden!J1807=500,Gmden!K1807=500),MAX(0,OFFSET('Fk Abs3'!$E$7,'Abs3'!C1808,0)*0.95*E1808-L1808),0)</f>
        <v>0</v>
      </c>
      <c r="N1808" s="25">
        <f ca="1">ROUND(Anteile!$B$31/'Abs3'!$M$2107*'Abs3'!M1808,0)</f>
        <v>0</v>
      </c>
      <c r="O1808" s="27"/>
      <c r="P1808" s="25">
        <f t="shared" ca="1" si="144"/>
        <v>0</v>
      </c>
    </row>
    <row r="1809" spans="1:16" x14ac:dyDescent="0.25">
      <c r="A1809" s="9">
        <f>Gmden!A1808</f>
        <v>70357</v>
      </c>
      <c r="B1809" s="9">
        <f t="shared" si="140"/>
        <v>7</v>
      </c>
      <c r="C1809" s="9">
        <f t="shared" si="141"/>
        <v>1</v>
      </c>
      <c r="D1809" s="7" t="str">
        <f>Gmden!D1808</f>
        <v>Telfs</v>
      </c>
      <c r="E1809" s="8">
        <f>Gmden!E1808</f>
        <v>15217</v>
      </c>
      <c r="F1809" s="40">
        <f>Gmden!N1808</f>
        <v>0</v>
      </c>
      <c r="G1809" s="8">
        <f t="shared" si="142"/>
        <v>0</v>
      </c>
      <c r="H1809" s="25">
        <f>ROUND(Anteile!$B$29/'Abs3'!$G$2107*'Abs3'!G1809,0)</f>
        <v>0</v>
      </c>
      <c r="I1809" s="40">
        <f>Gmden!O1808</f>
        <v>0</v>
      </c>
      <c r="J1809" s="8">
        <f t="shared" si="143"/>
        <v>0</v>
      </c>
      <c r="K1809" s="25">
        <f>ROUND(Anteile!$B$30/'Abs3'!$J$2107*'Abs3'!J1809,0)</f>
        <v>0</v>
      </c>
      <c r="L1809" s="8">
        <f>Gmden!M1808</f>
        <v>20565320.853336141</v>
      </c>
      <c r="M1809" s="8">
        <f ca="1">IF(AND(E1809&gt;10000,Gmden!J1808=500,Gmden!K1808=500),MAX(0,OFFSET('Fk Abs3'!$E$7,'Abs3'!C1809,0)*0.95*E1809-L1809),0)</f>
        <v>96725.362813912332</v>
      </c>
      <c r="N1809" s="25">
        <f ca="1">ROUND(Anteile!$B$31/'Abs3'!$M$2107*'Abs3'!M1809,0)</f>
        <v>2777</v>
      </c>
      <c r="O1809" s="27"/>
      <c r="P1809" s="25">
        <f t="shared" ca="1" si="144"/>
        <v>2777</v>
      </c>
    </row>
    <row r="1810" spans="1:16" x14ac:dyDescent="0.25">
      <c r="A1810" s="9">
        <f>Gmden!A1809</f>
        <v>70358</v>
      </c>
      <c r="B1810" s="9">
        <f t="shared" si="140"/>
        <v>7</v>
      </c>
      <c r="C1810" s="9">
        <f t="shared" si="141"/>
        <v>0</v>
      </c>
      <c r="D1810" s="7" t="str">
        <f>Gmden!D1809</f>
        <v>Thaur</v>
      </c>
      <c r="E1810" s="8">
        <f>Gmden!E1809</f>
        <v>3843</v>
      </c>
      <c r="F1810" s="40">
        <f>Gmden!N1809</f>
        <v>0</v>
      </c>
      <c r="G1810" s="8">
        <f t="shared" si="142"/>
        <v>0</v>
      </c>
      <c r="H1810" s="25">
        <f>ROUND(Anteile!$B$29/'Abs3'!$G$2107*'Abs3'!G1810,0)</f>
        <v>0</v>
      </c>
      <c r="I1810" s="40">
        <f>Gmden!O1809</f>
        <v>0</v>
      </c>
      <c r="J1810" s="8">
        <f t="shared" si="143"/>
        <v>0</v>
      </c>
      <c r="K1810" s="25">
        <f>ROUND(Anteile!$B$30/'Abs3'!$J$2107*'Abs3'!J1810,0)</f>
        <v>0</v>
      </c>
      <c r="L1810" s="8">
        <f>Gmden!M1809</f>
        <v>5199335.8855981454</v>
      </c>
      <c r="M1810" s="8">
        <f ca="1">IF(AND(E1810&gt;10000,Gmden!J1809=500,Gmden!K1809=500),MAX(0,OFFSET('Fk Abs3'!$E$7,'Abs3'!C1810,0)*0.95*E1810-L1810),0)</f>
        <v>0</v>
      </c>
      <c r="N1810" s="25">
        <f ca="1">ROUND(Anteile!$B$31/'Abs3'!$M$2107*'Abs3'!M1810,0)</f>
        <v>0</v>
      </c>
      <c r="O1810" s="27"/>
      <c r="P1810" s="25">
        <f t="shared" ca="1" si="144"/>
        <v>0</v>
      </c>
    </row>
    <row r="1811" spans="1:16" x14ac:dyDescent="0.25">
      <c r="A1811" s="9">
        <f>Gmden!A1810</f>
        <v>70359</v>
      </c>
      <c r="B1811" s="9">
        <f t="shared" si="140"/>
        <v>7</v>
      </c>
      <c r="C1811" s="9">
        <f t="shared" si="141"/>
        <v>0</v>
      </c>
      <c r="D1811" s="7" t="str">
        <f>Gmden!D1810</f>
        <v>Trins</v>
      </c>
      <c r="E1811" s="8">
        <f>Gmden!E1810</f>
        <v>1251</v>
      </c>
      <c r="F1811" s="40">
        <f>Gmden!N1810</f>
        <v>0</v>
      </c>
      <c r="G1811" s="8">
        <f t="shared" si="142"/>
        <v>0</v>
      </c>
      <c r="H1811" s="25">
        <f>ROUND(Anteile!$B$29/'Abs3'!$G$2107*'Abs3'!G1811,0)</f>
        <v>0</v>
      </c>
      <c r="I1811" s="40">
        <f>Gmden!O1810</f>
        <v>0</v>
      </c>
      <c r="J1811" s="8">
        <f t="shared" si="143"/>
        <v>0</v>
      </c>
      <c r="K1811" s="25">
        <f>ROUND(Anteile!$B$30/'Abs3'!$J$2107*'Abs3'!J1811,0)</f>
        <v>0</v>
      </c>
      <c r="L1811" s="8">
        <f>Gmden!M1810</f>
        <v>1236067.3297530643</v>
      </c>
      <c r="M1811" s="8">
        <f ca="1">IF(AND(E1811&gt;10000,Gmden!J1810=500,Gmden!K1810=500),MAX(0,OFFSET('Fk Abs3'!$E$7,'Abs3'!C1811,0)*0.95*E1811-L1811),0)</f>
        <v>0</v>
      </c>
      <c r="N1811" s="25">
        <f ca="1">ROUND(Anteile!$B$31/'Abs3'!$M$2107*'Abs3'!M1811,0)</f>
        <v>0</v>
      </c>
      <c r="O1811" s="27"/>
      <c r="P1811" s="25">
        <f t="shared" ca="1" si="144"/>
        <v>0</v>
      </c>
    </row>
    <row r="1812" spans="1:16" x14ac:dyDescent="0.25">
      <c r="A1812" s="9">
        <f>Gmden!A1811</f>
        <v>70360</v>
      </c>
      <c r="B1812" s="9">
        <f t="shared" si="140"/>
        <v>7</v>
      </c>
      <c r="C1812" s="9">
        <f t="shared" si="141"/>
        <v>0</v>
      </c>
      <c r="D1812" s="7" t="str">
        <f>Gmden!D1811</f>
        <v>Tulfes</v>
      </c>
      <c r="E1812" s="8">
        <f>Gmden!E1811</f>
        <v>1479</v>
      </c>
      <c r="F1812" s="40">
        <f>Gmden!N1811</f>
        <v>0</v>
      </c>
      <c r="G1812" s="8">
        <f t="shared" si="142"/>
        <v>0</v>
      </c>
      <c r="H1812" s="25">
        <f>ROUND(Anteile!$B$29/'Abs3'!$G$2107*'Abs3'!G1812,0)</f>
        <v>0</v>
      </c>
      <c r="I1812" s="40">
        <f>Gmden!O1811</f>
        <v>0</v>
      </c>
      <c r="J1812" s="8">
        <f t="shared" si="143"/>
        <v>0</v>
      </c>
      <c r="K1812" s="25">
        <f>ROUND(Anteile!$B$30/'Abs3'!$J$2107*'Abs3'!J1812,0)</f>
        <v>0</v>
      </c>
      <c r="L1812" s="8">
        <f>Gmden!M1811</f>
        <v>1553057.2517362523</v>
      </c>
      <c r="M1812" s="8">
        <f ca="1">IF(AND(E1812&gt;10000,Gmden!J1811=500,Gmden!K1811=500),MAX(0,OFFSET('Fk Abs3'!$E$7,'Abs3'!C1812,0)*0.95*E1812-L1812),0)</f>
        <v>0</v>
      </c>
      <c r="N1812" s="25">
        <f ca="1">ROUND(Anteile!$B$31/'Abs3'!$M$2107*'Abs3'!M1812,0)</f>
        <v>0</v>
      </c>
      <c r="O1812" s="27"/>
      <c r="P1812" s="25">
        <f t="shared" ca="1" si="144"/>
        <v>0</v>
      </c>
    </row>
    <row r="1813" spans="1:16" x14ac:dyDescent="0.25">
      <c r="A1813" s="9">
        <f>Gmden!A1812</f>
        <v>70361</v>
      </c>
      <c r="B1813" s="9">
        <f t="shared" si="140"/>
        <v>7</v>
      </c>
      <c r="C1813" s="9">
        <f t="shared" si="141"/>
        <v>0</v>
      </c>
      <c r="D1813" s="7" t="str">
        <f>Gmden!D1812</f>
        <v>Unterperfuss</v>
      </c>
      <c r="E1813" s="8">
        <f>Gmden!E1812</f>
        <v>216</v>
      </c>
      <c r="F1813" s="40">
        <f>Gmden!N1812</f>
        <v>0</v>
      </c>
      <c r="G1813" s="8">
        <f t="shared" si="142"/>
        <v>0</v>
      </c>
      <c r="H1813" s="25">
        <f>ROUND(Anteile!$B$29/'Abs3'!$G$2107*'Abs3'!G1813,0)</f>
        <v>0</v>
      </c>
      <c r="I1813" s="40">
        <f>Gmden!O1812</f>
        <v>0</v>
      </c>
      <c r="J1813" s="8">
        <f t="shared" si="143"/>
        <v>0</v>
      </c>
      <c r="K1813" s="25">
        <f>ROUND(Anteile!$B$30/'Abs3'!$J$2107*'Abs3'!J1813,0)</f>
        <v>0</v>
      </c>
      <c r="L1813" s="8">
        <f>Gmden!M1812</f>
        <v>282992.07613357925</v>
      </c>
      <c r="M1813" s="8">
        <f ca="1">IF(AND(E1813&gt;10000,Gmden!J1812=500,Gmden!K1812=500),MAX(0,OFFSET('Fk Abs3'!$E$7,'Abs3'!C1813,0)*0.95*E1813-L1813),0)</f>
        <v>0</v>
      </c>
      <c r="N1813" s="25">
        <f ca="1">ROUND(Anteile!$B$31/'Abs3'!$M$2107*'Abs3'!M1813,0)</f>
        <v>0</v>
      </c>
      <c r="O1813" s="27"/>
      <c r="P1813" s="25">
        <f t="shared" ca="1" si="144"/>
        <v>0</v>
      </c>
    </row>
    <row r="1814" spans="1:16" x14ac:dyDescent="0.25">
      <c r="A1814" s="9">
        <f>Gmden!A1813</f>
        <v>70362</v>
      </c>
      <c r="B1814" s="9">
        <f t="shared" si="140"/>
        <v>7</v>
      </c>
      <c r="C1814" s="9">
        <f t="shared" si="141"/>
        <v>0</v>
      </c>
      <c r="D1814" s="7" t="str">
        <f>Gmden!D1813</f>
        <v>Vals</v>
      </c>
      <c r="E1814" s="8">
        <f>Gmden!E1813</f>
        <v>540</v>
      </c>
      <c r="F1814" s="40">
        <f>Gmden!N1813</f>
        <v>0</v>
      </c>
      <c r="G1814" s="8">
        <f t="shared" si="142"/>
        <v>0</v>
      </c>
      <c r="H1814" s="25">
        <f>ROUND(Anteile!$B$29/'Abs3'!$G$2107*'Abs3'!G1814,0)</f>
        <v>0</v>
      </c>
      <c r="I1814" s="40">
        <f>Gmden!O1813</f>
        <v>0</v>
      </c>
      <c r="J1814" s="8">
        <f t="shared" si="143"/>
        <v>0</v>
      </c>
      <c r="K1814" s="25">
        <f>ROUND(Anteile!$B$30/'Abs3'!$J$2107*'Abs3'!J1814,0)</f>
        <v>0</v>
      </c>
      <c r="L1814" s="8">
        <f>Gmden!M1813</f>
        <v>519372.44798534887</v>
      </c>
      <c r="M1814" s="8">
        <f ca="1">IF(AND(E1814&gt;10000,Gmden!J1813=500,Gmden!K1813=500),MAX(0,OFFSET('Fk Abs3'!$E$7,'Abs3'!C1814,0)*0.95*E1814-L1814),0)</f>
        <v>0</v>
      </c>
      <c r="N1814" s="25">
        <f ca="1">ROUND(Anteile!$B$31/'Abs3'!$M$2107*'Abs3'!M1814,0)</f>
        <v>0</v>
      </c>
      <c r="O1814" s="27"/>
      <c r="P1814" s="25">
        <f t="shared" ca="1" si="144"/>
        <v>0</v>
      </c>
    </row>
    <row r="1815" spans="1:16" x14ac:dyDescent="0.25">
      <c r="A1815" s="9">
        <f>Gmden!A1814</f>
        <v>70364</v>
      </c>
      <c r="B1815" s="9">
        <f t="shared" si="140"/>
        <v>7</v>
      </c>
      <c r="C1815" s="9">
        <f t="shared" si="141"/>
        <v>0</v>
      </c>
      <c r="D1815" s="7" t="str">
        <f>Gmden!D1814</f>
        <v>Völs</v>
      </c>
      <c r="E1815" s="8">
        <f>Gmden!E1814</f>
        <v>6641</v>
      </c>
      <c r="F1815" s="40">
        <f>Gmden!N1814</f>
        <v>0</v>
      </c>
      <c r="G1815" s="8">
        <f t="shared" si="142"/>
        <v>0</v>
      </c>
      <c r="H1815" s="25">
        <f>ROUND(Anteile!$B$29/'Abs3'!$G$2107*'Abs3'!G1815,0)</f>
        <v>0</v>
      </c>
      <c r="I1815" s="40">
        <f>Gmden!O1814</f>
        <v>0</v>
      </c>
      <c r="J1815" s="8">
        <f t="shared" si="143"/>
        <v>0</v>
      </c>
      <c r="K1815" s="25">
        <f>ROUND(Anteile!$B$30/'Abs3'!$J$2107*'Abs3'!J1815,0)</f>
        <v>0</v>
      </c>
      <c r="L1815" s="8">
        <f>Gmden!M1814</f>
        <v>8019687.4851973429</v>
      </c>
      <c r="M1815" s="8">
        <f ca="1">IF(AND(E1815&gt;10000,Gmden!J1814=500,Gmden!K1814=500),MAX(0,OFFSET('Fk Abs3'!$E$7,'Abs3'!C1815,0)*0.95*E1815-L1815),0)</f>
        <v>0</v>
      </c>
      <c r="N1815" s="25">
        <f ca="1">ROUND(Anteile!$B$31/'Abs3'!$M$2107*'Abs3'!M1815,0)</f>
        <v>0</v>
      </c>
      <c r="O1815" s="27"/>
      <c r="P1815" s="25">
        <f t="shared" ca="1" si="144"/>
        <v>0</v>
      </c>
    </row>
    <row r="1816" spans="1:16" x14ac:dyDescent="0.25">
      <c r="A1816" s="9">
        <f>Gmden!A1815</f>
        <v>70365</v>
      </c>
      <c r="B1816" s="9">
        <f t="shared" si="140"/>
        <v>7</v>
      </c>
      <c r="C1816" s="9">
        <f t="shared" si="141"/>
        <v>0</v>
      </c>
      <c r="D1816" s="7" t="str">
        <f>Gmden!D1815</f>
        <v>Volders</v>
      </c>
      <c r="E1816" s="8">
        <f>Gmden!E1815</f>
        <v>4358</v>
      </c>
      <c r="F1816" s="40">
        <f>Gmden!N1815</f>
        <v>0</v>
      </c>
      <c r="G1816" s="8">
        <f t="shared" si="142"/>
        <v>0</v>
      </c>
      <c r="H1816" s="25">
        <f>ROUND(Anteile!$B$29/'Abs3'!$G$2107*'Abs3'!G1816,0)</f>
        <v>0</v>
      </c>
      <c r="I1816" s="40">
        <f>Gmden!O1815</f>
        <v>0</v>
      </c>
      <c r="J1816" s="8">
        <f t="shared" si="143"/>
        <v>0</v>
      </c>
      <c r="K1816" s="25">
        <f>ROUND(Anteile!$B$30/'Abs3'!$J$2107*'Abs3'!J1816,0)</f>
        <v>0</v>
      </c>
      <c r="L1816" s="8">
        <f>Gmden!M1815</f>
        <v>4580364.5410209019</v>
      </c>
      <c r="M1816" s="8">
        <f ca="1">IF(AND(E1816&gt;10000,Gmden!J1815=500,Gmden!K1815=500),MAX(0,OFFSET('Fk Abs3'!$E$7,'Abs3'!C1816,0)*0.95*E1816-L1816),0)</f>
        <v>0</v>
      </c>
      <c r="N1816" s="25">
        <f ca="1">ROUND(Anteile!$B$31/'Abs3'!$M$2107*'Abs3'!M1816,0)</f>
        <v>0</v>
      </c>
      <c r="O1816" s="27"/>
      <c r="P1816" s="25">
        <f t="shared" ca="1" si="144"/>
        <v>0</v>
      </c>
    </row>
    <row r="1817" spans="1:16" x14ac:dyDescent="0.25">
      <c r="A1817" s="9">
        <f>Gmden!A1816</f>
        <v>70366</v>
      </c>
      <c r="B1817" s="9">
        <f t="shared" si="140"/>
        <v>7</v>
      </c>
      <c r="C1817" s="9">
        <f t="shared" si="141"/>
        <v>0</v>
      </c>
      <c r="D1817" s="7" t="str">
        <f>Gmden!D1816</f>
        <v>Wattenberg</v>
      </c>
      <c r="E1817" s="8">
        <f>Gmden!E1816</f>
        <v>728</v>
      </c>
      <c r="F1817" s="40">
        <f>Gmden!N1816</f>
        <v>0</v>
      </c>
      <c r="G1817" s="8">
        <f t="shared" si="142"/>
        <v>0</v>
      </c>
      <c r="H1817" s="25">
        <f>ROUND(Anteile!$B$29/'Abs3'!$G$2107*'Abs3'!G1817,0)</f>
        <v>0</v>
      </c>
      <c r="I1817" s="40">
        <f>Gmden!O1816</f>
        <v>0</v>
      </c>
      <c r="J1817" s="8">
        <f t="shared" si="143"/>
        <v>0</v>
      </c>
      <c r="K1817" s="25">
        <f>ROUND(Anteile!$B$30/'Abs3'!$J$2107*'Abs3'!J1817,0)</f>
        <v>0</v>
      </c>
      <c r="L1817" s="8">
        <f>Gmden!M1816</f>
        <v>700277.07180590241</v>
      </c>
      <c r="M1817" s="8">
        <f ca="1">IF(AND(E1817&gt;10000,Gmden!J1816=500,Gmden!K1816=500),MAX(0,OFFSET('Fk Abs3'!$E$7,'Abs3'!C1817,0)*0.95*E1817-L1817),0)</f>
        <v>0</v>
      </c>
      <c r="N1817" s="25">
        <f ca="1">ROUND(Anteile!$B$31/'Abs3'!$M$2107*'Abs3'!M1817,0)</f>
        <v>0</v>
      </c>
      <c r="O1817" s="27"/>
      <c r="P1817" s="25">
        <f t="shared" ca="1" si="144"/>
        <v>0</v>
      </c>
    </row>
    <row r="1818" spans="1:16" x14ac:dyDescent="0.25">
      <c r="A1818" s="9">
        <f>Gmden!A1817</f>
        <v>70367</v>
      </c>
      <c r="B1818" s="9">
        <f t="shared" si="140"/>
        <v>7</v>
      </c>
      <c r="C1818" s="9">
        <f t="shared" si="141"/>
        <v>0</v>
      </c>
      <c r="D1818" s="7" t="str">
        <f>Gmden!D1817</f>
        <v>Wattens</v>
      </c>
      <c r="E1818" s="8">
        <f>Gmden!E1817</f>
        <v>7699</v>
      </c>
      <c r="F1818" s="40">
        <f>Gmden!N1817</f>
        <v>0</v>
      </c>
      <c r="G1818" s="8">
        <f t="shared" si="142"/>
        <v>0</v>
      </c>
      <c r="H1818" s="25">
        <f>ROUND(Anteile!$B$29/'Abs3'!$G$2107*'Abs3'!G1818,0)</f>
        <v>0</v>
      </c>
      <c r="I1818" s="40">
        <f>Gmden!O1817</f>
        <v>0</v>
      </c>
      <c r="J1818" s="8">
        <f t="shared" si="143"/>
        <v>0</v>
      </c>
      <c r="K1818" s="25">
        <f>ROUND(Anteile!$B$30/'Abs3'!$J$2107*'Abs3'!J1818,0)</f>
        <v>0</v>
      </c>
      <c r="L1818" s="8">
        <f>Gmden!M1817</f>
        <v>15295342.232989769</v>
      </c>
      <c r="M1818" s="8">
        <f ca="1">IF(AND(E1818&gt;10000,Gmden!J1817=500,Gmden!K1817=500),MAX(0,OFFSET('Fk Abs3'!$E$7,'Abs3'!C1818,0)*0.95*E1818-L1818),0)</f>
        <v>0</v>
      </c>
      <c r="N1818" s="25">
        <f ca="1">ROUND(Anteile!$B$31/'Abs3'!$M$2107*'Abs3'!M1818,0)</f>
        <v>0</v>
      </c>
      <c r="O1818" s="27"/>
      <c r="P1818" s="25">
        <f t="shared" ca="1" si="144"/>
        <v>0</v>
      </c>
    </row>
    <row r="1819" spans="1:16" x14ac:dyDescent="0.25">
      <c r="A1819" s="9">
        <f>Gmden!A1818</f>
        <v>70368</v>
      </c>
      <c r="B1819" s="9">
        <f t="shared" si="140"/>
        <v>7</v>
      </c>
      <c r="C1819" s="9">
        <f t="shared" si="141"/>
        <v>0</v>
      </c>
      <c r="D1819" s="7" t="str">
        <f>Gmden!D1818</f>
        <v>Wildermieming</v>
      </c>
      <c r="E1819" s="8">
        <f>Gmden!E1818</f>
        <v>910</v>
      </c>
      <c r="F1819" s="40">
        <f>Gmden!N1818</f>
        <v>0</v>
      </c>
      <c r="G1819" s="8">
        <f t="shared" si="142"/>
        <v>0</v>
      </c>
      <c r="H1819" s="25">
        <f>ROUND(Anteile!$B$29/'Abs3'!$G$2107*'Abs3'!G1819,0)</f>
        <v>0</v>
      </c>
      <c r="I1819" s="40">
        <f>Gmden!O1818</f>
        <v>0</v>
      </c>
      <c r="J1819" s="8">
        <f t="shared" si="143"/>
        <v>0</v>
      </c>
      <c r="K1819" s="25">
        <f>ROUND(Anteile!$B$30/'Abs3'!$J$2107*'Abs3'!J1819,0)</f>
        <v>0</v>
      </c>
      <c r="L1819" s="8">
        <f>Gmden!M1818</f>
        <v>996041.94327798695</v>
      </c>
      <c r="M1819" s="8">
        <f ca="1">IF(AND(E1819&gt;10000,Gmden!J1818=500,Gmden!K1818=500),MAX(0,OFFSET('Fk Abs3'!$E$7,'Abs3'!C1819,0)*0.95*E1819-L1819),0)</f>
        <v>0</v>
      </c>
      <c r="N1819" s="25">
        <f ca="1">ROUND(Anteile!$B$31/'Abs3'!$M$2107*'Abs3'!M1819,0)</f>
        <v>0</v>
      </c>
      <c r="O1819" s="27"/>
      <c r="P1819" s="25">
        <f t="shared" ca="1" si="144"/>
        <v>0</v>
      </c>
    </row>
    <row r="1820" spans="1:16" x14ac:dyDescent="0.25">
      <c r="A1820" s="9">
        <f>Gmden!A1819</f>
        <v>70369</v>
      </c>
      <c r="B1820" s="9">
        <f t="shared" si="140"/>
        <v>7</v>
      </c>
      <c r="C1820" s="9">
        <f t="shared" si="141"/>
        <v>0</v>
      </c>
      <c r="D1820" s="7" t="str">
        <f>Gmden!D1819</f>
        <v>Zirl</v>
      </c>
      <c r="E1820" s="8">
        <f>Gmden!E1819</f>
        <v>7935</v>
      </c>
      <c r="F1820" s="40">
        <f>Gmden!N1819</f>
        <v>0</v>
      </c>
      <c r="G1820" s="8">
        <f t="shared" si="142"/>
        <v>0</v>
      </c>
      <c r="H1820" s="25">
        <f>ROUND(Anteile!$B$29/'Abs3'!$G$2107*'Abs3'!G1820,0)</f>
        <v>0</v>
      </c>
      <c r="I1820" s="40">
        <f>Gmden!O1819</f>
        <v>0</v>
      </c>
      <c r="J1820" s="8">
        <f t="shared" si="143"/>
        <v>0</v>
      </c>
      <c r="K1820" s="25">
        <f>ROUND(Anteile!$B$30/'Abs3'!$J$2107*'Abs3'!J1820,0)</f>
        <v>0</v>
      </c>
      <c r="L1820" s="8">
        <f>Gmden!M1819</f>
        <v>9008349.7444885671</v>
      </c>
      <c r="M1820" s="8">
        <f ca="1">IF(AND(E1820&gt;10000,Gmden!J1819=500,Gmden!K1819=500),MAX(0,OFFSET('Fk Abs3'!$E$7,'Abs3'!C1820,0)*0.95*E1820-L1820),0)</f>
        <v>0</v>
      </c>
      <c r="N1820" s="25">
        <f ca="1">ROUND(Anteile!$B$31/'Abs3'!$M$2107*'Abs3'!M1820,0)</f>
        <v>0</v>
      </c>
      <c r="O1820" s="27"/>
      <c r="P1820" s="25">
        <f t="shared" ca="1" si="144"/>
        <v>0</v>
      </c>
    </row>
    <row r="1821" spans="1:16" x14ac:dyDescent="0.25">
      <c r="A1821" s="9">
        <f>Gmden!A1820</f>
        <v>70401</v>
      </c>
      <c r="B1821" s="9">
        <f t="shared" si="140"/>
        <v>7</v>
      </c>
      <c r="C1821" s="9">
        <f t="shared" si="141"/>
        <v>0</v>
      </c>
      <c r="D1821" s="7" t="str">
        <f>Gmden!D1820</f>
        <v>Aurach bei Kitzbühel</v>
      </c>
      <c r="E1821" s="8">
        <f>Gmden!E1820</f>
        <v>1089</v>
      </c>
      <c r="F1821" s="40">
        <f>Gmden!N1820</f>
        <v>0</v>
      </c>
      <c r="G1821" s="8">
        <f t="shared" si="142"/>
        <v>0</v>
      </c>
      <c r="H1821" s="25">
        <f>ROUND(Anteile!$B$29/'Abs3'!$G$2107*'Abs3'!G1821,0)</f>
        <v>0</v>
      </c>
      <c r="I1821" s="40">
        <f>Gmden!O1820</f>
        <v>0</v>
      </c>
      <c r="J1821" s="8">
        <f t="shared" si="143"/>
        <v>0</v>
      </c>
      <c r="K1821" s="25">
        <f>ROUND(Anteile!$B$30/'Abs3'!$J$2107*'Abs3'!J1821,0)</f>
        <v>0</v>
      </c>
      <c r="L1821" s="8">
        <f>Gmden!M1820</f>
        <v>1489123.7935919352</v>
      </c>
      <c r="M1821" s="8">
        <f ca="1">IF(AND(E1821&gt;10000,Gmden!J1820=500,Gmden!K1820=500),MAX(0,OFFSET('Fk Abs3'!$E$7,'Abs3'!C1821,0)*0.95*E1821-L1821),0)</f>
        <v>0</v>
      </c>
      <c r="N1821" s="25">
        <f ca="1">ROUND(Anteile!$B$31/'Abs3'!$M$2107*'Abs3'!M1821,0)</f>
        <v>0</v>
      </c>
      <c r="O1821" s="27"/>
      <c r="P1821" s="25">
        <f t="shared" ca="1" si="144"/>
        <v>0</v>
      </c>
    </row>
    <row r="1822" spans="1:16" x14ac:dyDescent="0.25">
      <c r="A1822" s="9">
        <f>Gmden!A1821</f>
        <v>70402</v>
      </c>
      <c r="B1822" s="9">
        <f t="shared" si="140"/>
        <v>7</v>
      </c>
      <c r="C1822" s="9">
        <f t="shared" si="141"/>
        <v>0</v>
      </c>
      <c r="D1822" s="7" t="str">
        <f>Gmden!D1821</f>
        <v>Brixen im Thale</v>
      </c>
      <c r="E1822" s="8">
        <f>Gmden!E1821</f>
        <v>2647</v>
      </c>
      <c r="F1822" s="40">
        <f>Gmden!N1821</f>
        <v>0</v>
      </c>
      <c r="G1822" s="8">
        <f t="shared" si="142"/>
        <v>0</v>
      </c>
      <c r="H1822" s="25">
        <f>ROUND(Anteile!$B$29/'Abs3'!$G$2107*'Abs3'!G1822,0)</f>
        <v>0</v>
      </c>
      <c r="I1822" s="40">
        <f>Gmden!O1821</f>
        <v>0</v>
      </c>
      <c r="J1822" s="8">
        <f t="shared" si="143"/>
        <v>0</v>
      </c>
      <c r="K1822" s="25">
        <f>ROUND(Anteile!$B$30/'Abs3'!$J$2107*'Abs3'!J1822,0)</f>
        <v>0</v>
      </c>
      <c r="L1822" s="8">
        <f>Gmden!M1821</f>
        <v>3271143.3720525545</v>
      </c>
      <c r="M1822" s="8">
        <f ca="1">IF(AND(E1822&gt;10000,Gmden!J1821=500,Gmden!K1821=500),MAX(0,OFFSET('Fk Abs3'!$E$7,'Abs3'!C1822,0)*0.95*E1822-L1822),0)</f>
        <v>0</v>
      </c>
      <c r="N1822" s="25">
        <f ca="1">ROUND(Anteile!$B$31/'Abs3'!$M$2107*'Abs3'!M1822,0)</f>
        <v>0</v>
      </c>
      <c r="O1822" s="27"/>
      <c r="P1822" s="25">
        <f t="shared" ca="1" si="144"/>
        <v>0</v>
      </c>
    </row>
    <row r="1823" spans="1:16" x14ac:dyDescent="0.25">
      <c r="A1823" s="9">
        <f>Gmden!A1822</f>
        <v>70403</v>
      </c>
      <c r="B1823" s="9">
        <f t="shared" si="140"/>
        <v>7</v>
      </c>
      <c r="C1823" s="9">
        <f t="shared" si="141"/>
        <v>0</v>
      </c>
      <c r="D1823" s="7" t="str">
        <f>Gmden!D1822</f>
        <v>Fieberbrunn</v>
      </c>
      <c r="E1823" s="8">
        <f>Gmden!E1822</f>
        <v>4332</v>
      </c>
      <c r="F1823" s="40">
        <f>Gmden!N1822</f>
        <v>0</v>
      </c>
      <c r="G1823" s="8">
        <f t="shared" si="142"/>
        <v>0</v>
      </c>
      <c r="H1823" s="25">
        <f>ROUND(Anteile!$B$29/'Abs3'!$G$2107*'Abs3'!G1823,0)</f>
        <v>0</v>
      </c>
      <c r="I1823" s="40">
        <f>Gmden!O1822</f>
        <v>0</v>
      </c>
      <c r="J1823" s="8">
        <f t="shared" si="143"/>
        <v>0</v>
      </c>
      <c r="K1823" s="25">
        <f>ROUND(Anteile!$B$30/'Abs3'!$J$2107*'Abs3'!J1823,0)</f>
        <v>0</v>
      </c>
      <c r="L1823" s="8">
        <f>Gmden!M1822</f>
        <v>5901192.5000450211</v>
      </c>
      <c r="M1823" s="8">
        <f ca="1">IF(AND(E1823&gt;10000,Gmden!J1822=500,Gmden!K1822=500),MAX(0,OFFSET('Fk Abs3'!$E$7,'Abs3'!C1823,0)*0.95*E1823-L1823),0)</f>
        <v>0</v>
      </c>
      <c r="N1823" s="25">
        <f ca="1">ROUND(Anteile!$B$31/'Abs3'!$M$2107*'Abs3'!M1823,0)</f>
        <v>0</v>
      </c>
      <c r="O1823" s="27"/>
      <c r="P1823" s="25">
        <f t="shared" ca="1" si="144"/>
        <v>0</v>
      </c>
    </row>
    <row r="1824" spans="1:16" x14ac:dyDescent="0.25">
      <c r="A1824" s="9">
        <f>Gmden!A1823</f>
        <v>70404</v>
      </c>
      <c r="B1824" s="9">
        <f t="shared" si="140"/>
        <v>7</v>
      </c>
      <c r="C1824" s="9">
        <f t="shared" si="141"/>
        <v>0</v>
      </c>
      <c r="D1824" s="7" t="str">
        <f>Gmden!D1823</f>
        <v>Going am Wilden Kaiser</v>
      </c>
      <c r="E1824" s="8">
        <f>Gmden!E1823</f>
        <v>1894</v>
      </c>
      <c r="F1824" s="40">
        <f>Gmden!N1823</f>
        <v>0</v>
      </c>
      <c r="G1824" s="8">
        <f t="shared" si="142"/>
        <v>0</v>
      </c>
      <c r="H1824" s="25">
        <f>ROUND(Anteile!$B$29/'Abs3'!$G$2107*'Abs3'!G1824,0)</f>
        <v>0</v>
      </c>
      <c r="I1824" s="40">
        <f>Gmden!O1823</f>
        <v>0</v>
      </c>
      <c r="J1824" s="8">
        <f t="shared" si="143"/>
        <v>0</v>
      </c>
      <c r="K1824" s="25">
        <f>ROUND(Anteile!$B$30/'Abs3'!$J$2107*'Abs3'!J1824,0)</f>
        <v>0</v>
      </c>
      <c r="L1824" s="8">
        <f>Gmden!M1823</f>
        <v>2728053.2045129593</v>
      </c>
      <c r="M1824" s="8">
        <f ca="1">IF(AND(E1824&gt;10000,Gmden!J1823=500,Gmden!K1823=500),MAX(0,OFFSET('Fk Abs3'!$E$7,'Abs3'!C1824,0)*0.95*E1824-L1824),0)</f>
        <v>0</v>
      </c>
      <c r="N1824" s="25">
        <f ca="1">ROUND(Anteile!$B$31/'Abs3'!$M$2107*'Abs3'!M1824,0)</f>
        <v>0</v>
      </c>
      <c r="O1824" s="27"/>
      <c r="P1824" s="25">
        <f t="shared" ca="1" si="144"/>
        <v>0</v>
      </c>
    </row>
    <row r="1825" spans="1:16" x14ac:dyDescent="0.25">
      <c r="A1825" s="9">
        <f>Gmden!A1824</f>
        <v>70405</v>
      </c>
      <c r="B1825" s="9">
        <f t="shared" si="140"/>
        <v>7</v>
      </c>
      <c r="C1825" s="9">
        <f t="shared" si="141"/>
        <v>0</v>
      </c>
      <c r="D1825" s="7" t="str">
        <f>Gmden!D1824</f>
        <v>Hochfilzen</v>
      </c>
      <c r="E1825" s="8">
        <f>Gmden!E1824</f>
        <v>1142</v>
      </c>
      <c r="F1825" s="40">
        <f>Gmden!N1824</f>
        <v>0</v>
      </c>
      <c r="G1825" s="8">
        <f t="shared" si="142"/>
        <v>0</v>
      </c>
      <c r="H1825" s="25">
        <f>ROUND(Anteile!$B$29/'Abs3'!$G$2107*'Abs3'!G1825,0)</f>
        <v>0</v>
      </c>
      <c r="I1825" s="40">
        <f>Gmden!O1824</f>
        <v>0</v>
      </c>
      <c r="J1825" s="8">
        <f t="shared" si="143"/>
        <v>0</v>
      </c>
      <c r="K1825" s="25">
        <f>ROUND(Anteile!$B$30/'Abs3'!$J$2107*'Abs3'!J1825,0)</f>
        <v>0</v>
      </c>
      <c r="L1825" s="8">
        <f>Gmden!M1824</f>
        <v>1371840.1586110382</v>
      </c>
      <c r="M1825" s="8">
        <f ca="1">IF(AND(E1825&gt;10000,Gmden!J1824=500,Gmden!K1824=500),MAX(0,OFFSET('Fk Abs3'!$E$7,'Abs3'!C1825,0)*0.95*E1825-L1825),0)</f>
        <v>0</v>
      </c>
      <c r="N1825" s="25">
        <f ca="1">ROUND(Anteile!$B$31/'Abs3'!$M$2107*'Abs3'!M1825,0)</f>
        <v>0</v>
      </c>
      <c r="O1825" s="27"/>
      <c r="P1825" s="25">
        <f t="shared" ca="1" si="144"/>
        <v>0</v>
      </c>
    </row>
    <row r="1826" spans="1:16" x14ac:dyDescent="0.25">
      <c r="A1826" s="9">
        <f>Gmden!A1825</f>
        <v>70406</v>
      </c>
      <c r="B1826" s="9">
        <f t="shared" si="140"/>
        <v>7</v>
      </c>
      <c r="C1826" s="9">
        <f t="shared" si="141"/>
        <v>0</v>
      </c>
      <c r="D1826" s="7" t="str">
        <f>Gmden!D1825</f>
        <v>Hopfgarten im Brixental</v>
      </c>
      <c r="E1826" s="8">
        <f>Gmden!E1825</f>
        <v>5602</v>
      </c>
      <c r="F1826" s="40">
        <f>Gmden!N1825</f>
        <v>0</v>
      </c>
      <c r="G1826" s="8">
        <f t="shared" si="142"/>
        <v>0</v>
      </c>
      <c r="H1826" s="25">
        <f>ROUND(Anteile!$B$29/'Abs3'!$G$2107*'Abs3'!G1826,0)</f>
        <v>0</v>
      </c>
      <c r="I1826" s="40">
        <f>Gmden!O1825</f>
        <v>0</v>
      </c>
      <c r="J1826" s="8">
        <f t="shared" si="143"/>
        <v>0</v>
      </c>
      <c r="K1826" s="25">
        <f>ROUND(Anteile!$B$30/'Abs3'!$J$2107*'Abs3'!J1826,0)</f>
        <v>0</v>
      </c>
      <c r="L1826" s="8">
        <f>Gmden!M1825</f>
        <v>6729303.4348958014</v>
      </c>
      <c r="M1826" s="8">
        <f ca="1">IF(AND(E1826&gt;10000,Gmden!J1825=500,Gmden!K1825=500),MAX(0,OFFSET('Fk Abs3'!$E$7,'Abs3'!C1826,0)*0.95*E1826-L1826),0)</f>
        <v>0</v>
      </c>
      <c r="N1826" s="25">
        <f ca="1">ROUND(Anteile!$B$31/'Abs3'!$M$2107*'Abs3'!M1826,0)</f>
        <v>0</v>
      </c>
      <c r="O1826" s="27"/>
      <c r="P1826" s="25">
        <f t="shared" ca="1" si="144"/>
        <v>0</v>
      </c>
    </row>
    <row r="1827" spans="1:16" x14ac:dyDescent="0.25">
      <c r="A1827" s="9">
        <f>Gmden!A1826</f>
        <v>70407</v>
      </c>
      <c r="B1827" s="9">
        <f t="shared" si="140"/>
        <v>7</v>
      </c>
      <c r="C1827" s="9">
        <f t="shared" si="141"/>
        <v>0</v>
      </c>
      <c r="D1827" s="7" t="str">
        <f>Gmden!D1826</f>
        <v>Itter</v>
      </c>
      <c r="E1827" s="8">
        <f>Gmden!E1826</f>
        <v>1162</v>
      </c>
      <c r="F1827" s="40">
        <f>Gmden!N1826</f>
        <v>0</v>
      </c>
      <c r="G1827" s="8">
        <f t="shared" si="142"/>
        <v>0</v>
      </c>
      <c r="H1827" s="25">
        <f>ROUND(Anteile!$B$29/'Abs3'!$G$2107*'Abs3'!G1827,0)</f>
        <v>0</v>
      </c>
      <c r="I1827" s="40">
        <f>Gmden!O1826</f>
        <v>0</v>
      </c>
      <c r="J1827" s="8">
        <f t="shared" si="143"/>
        <v>0</v>
      </c>
      <c r="K1827" s="25">
        <f>ROUND(Anteile!$B$30/'Abs3'!$J$2107*'Abs3'!J1827,0)</f>
        <v>0</v>
      </c>
      <c r="L1827" s="8">
        <f>Gmden!M1826</f>
        <v>1421964.0850696426</v>
      </c>
      <c r="M1827" s="8">
        <f ca="1">IF(AND(E1827&gt;10000,Gmden!J1826=500,Gmden!K1826=500),MAX(0,OFFSET('Fk Abs3'!$E$7,'Abs3'!C1827,0)*0.95*E1827-L1827),0)</f>
        <v>0</v>
      </c>
      <c r="N1827" s="25">
        <f ca="1">ROUND(Anteile!$B$31/'Abs3'!$M$2107*'Abs3'!M1827,0)</f>
        <v>0</v>
      </c>
      <c r="O1827" s="27"/>
      <c r="P1827" s="25">
        <f t="shared" ca="1" si="144"/>
        <v>0</v>
      </c>
    </row>
    <row r="1828" spans="1:16" x14ac:dyDescent="0.25">
      <c r="A1828" s="9">
        <f>Gmden!A1827</f>
        <v>70408</v>
      </c>
      <c r="B1828" s="9">
        <f t="shared" si="140"/>
        <v>7</v>
      </c>
      <c r="C1828" s="9">
        <f t="shared" si="141"/>
        <v>0</v>
      </c>
      <c r="D1828" s="7" t="str">
        <f>Gmden!D1827</f>
        <v>Jochberg</v>
      </c>
      <c r="E1828" s="8">
        <f>Gmden!E1827</f>
        <v>1533</v>
      </c>
      <c r="F1828" s="40">
        <f>Gmden!N1827</f>
        <v>0</v>
      </c>
      <c r="G1828" s="8">
        <f t="shared" si="142"/>
        <v>0</v>
      </c>
      <c r="H1828" s="25">
        <f>ROUND(Anteile!$B$29/'Abs3'!$G$2107*'Abs3'!G1828,0)</f>
        <v>0</v>
      </c>
      <c r="I1828" s="40">
        <f>Gmden!O1827</f>
        <v>0</v>
      </c>
      <c r="J1828" s="8">
        <f t="shared" si="143"/>
        <v>0</v>
      </c>
      <c r="K1828" s="25">
        <f>ROUND(Anteile!$B$30/'Abs3'!$J$2107*'Abs3'!J1828,0)</f>
        <v>0</v>
      </c>
      <c r="L1828" s="8">
        <f>Gmden!M1827</f>
        <v>2019955.7186980799</v>
      </c>
      <c r="M1828" s="8">
        <f ca="1">IF(AND(E1828&gt;10000,Gmden!J1827=500,Gmden!K1827=500),MAX(0,OFFSET('Fk Abs3'!$E$7,'Abs3'!C1828,0)*0.95*E1828-L1828),0)</f>
        <v>0</v>
      </c>
      <c r="N1828" s="25">
        <f ca="1">ROUND(Anteile!$B$31/'Abs3'!$M$2107*'Abs3'!M1828,0)</f>
        <v>0</v>
      </c>
      <c r="O1828" s="27"/>
      <c r="P1828" s="25">
        <f t="shared" ca="1" si="144"/>
        <v>0</v>
      </c>
    </row>
    <row r="1829" spans="1:16" x14ac:dyDescent="0.25">
      <c r="A1829" s="9">
        <f>Gmden!A1828</f>
        <v>70409</v>
      </c>
      <c r="B1829" s="9">
        <f t="shared" si="140"/>
        <v>7</v>
      </c>
      <c r="C1829" s="9">
        <f t="shared" si="141"/>
        <v>0</v>
      </c>
      <c r="D1829" s="7" t="str">
        <f>Gmden!D1828</f>
        <v>Kirchberg in Tirol</v>
      </c>
      <c r="E1829" s="8">
        <f>Gmden!E1828</f>
        <v>5142</v>
      </c>
      <c r="F1829" s="40">
        <f>Gmden!N1828</f>
        <v>0</v>
      </c>
      <c r="G1829" s="8">
        <f t="shared" si="142"/>
        <v>0</v>
      </c>
      <c r="H1829" s="25">
        <f>ROUND(Anteile!$B$29/'Abs3'!$G$2107*'Abs3'!G1829,0)</f>
        <v>0</v>
      </c>
      <c r="I1829" s="40">
        <f>Gmden!O1828</f>
        <v>0</v>
      </c>
      <c r="J1829" s="8">
        <f t="shared" si="143"/>
        <v>0</v>
      </c>
      <c r="K1829" s="25">
        <f>ROUND(Anteile!$B$30/'Abs3'!$J$2107*'Abs3'!J1829,0)</f>
        <v>0</v>
      </c>
      <c r="L1829" s="8">
        <f>Gmden!M1828</f>
        <v>7168246.5208507404</v>
      </c>
      <c r="M1829" s="8">
        <f ca="1">IF(AND(E1829&gt;10000,Gmden!J1828=500,Gmden!K1828=500),MAX(0,OFFSET('Fk Abs3'!$E$7,'Abs3'!C1829,0)*0.95*E1829-L1829),0)</f>
        <v>0</v>
      </c>
      <c r="N1829" s="25">
        <f ca="1">ROUND(Anteile!$B$31/'Abs3'!$M$2107*'Abs3'!M1829,0)</f>
        <v>0</v>
      </c>
      <c r="O1829" s="27"/>
      <c r="P1829" s="25">
        <f t="shared" ca="1" si="144"/>
        <v>0</v>
      </c>
    </row>
    <row r="1830" spans="1:16" x14ac:dyDescent="0.25">
      <c r="A1830" s="9">
        <f>Gmden!A1829</f>
        <v>70410</v>
      </c>
      <c r="B1830" s="9">
        <f t="shared" si="140"/>
        <v>7</v>
      </c>
      <c r="C1830" s="9">
        <f t="shared" si="141"/>
        <v>0</v>
      </c>
      <c r="D1830" s="7" t="str">
        <f>Gmden!D1829</f>
        <v>Kirchdorf in Tirol</v>
      </c>
      <c r="E1830" s="8">
        <f>Gmden!E1829</f>
        <v>3882</v>
      </c>
      <c r="F1830" s="40">
        <f>Gmden!N1829</f>
        <v>0</v>
      </c>
      <c r="G1830" s="8">
        <f t="shared" si="142"/>
        <v>0</v>
      </c>
      <c r="H1830" s="25">
        <f>ROUND(Anteile!$B$29/'Abs3'!$G$2107*'Abs3'!G1830,0)</f>
        <v>0</v>
      </c>
      <c r="I1830" s="40">
        <f>Gmden!O1829</f>
        <v>0</v>
      </c>
      <c r="J1830" s="8">
        <f t="shared" si="143"/>
        <v>0</v>
      </c>
      <c r="K1830" s="25">
        <f>ROUND(Anteile!$B$30/'Abs3'!$J$2107*'Abs3'!J1830,0)</f>
        <v>0</v>
      </c>
      <c r="L1830" s="8">
        <f>Gmden!M1829</f>
        <v>5255042.7931030076</v>
      </c>
      <c r="M1830" s="8">
        <f ca="1">IF(AND(E1830&gt;10000,Gmden!J1829=500,Gmden!K1829=500),MAX(0,OFFSET('Fk Abs3'!$E$7,'Abs3'!C1830,0)*0.95*E1830-L1830),0)</f>
        <v>0</v>
      </c>
      <c r="N1830" s="25">
        <f ca="1">ROUND(Anteile!$B$31/'Abs3'!$M$2107*'Abs3'!M1830,0)</f>
        <v>0</v>
      </c>
      <c r="O1830" s="27"/>
      <c r="P1830" s="25">
        <f t="shared" ca="1" si="144"/>
        <v>0</v>
      </c>
    </row>
    <row r="1831" spans="1:16" x14ac:dyDescent="0.25">
      <c r="A1831" s="9">
        <f>Gmden!A1830</f>
        <v>70411</v>
      </c>
      <c r="B1831" s="9">
        <f t="shared" si="140"/>
        <v>7</v>
      </c>
      <c r="C1831" s="9">
        <f t="shared" si="141"/>
        <v>0</v>
      </c>
      <c r="D1831" s="7" t="str">
        <f>Gmden!D1830</f>
        <v>Kitzbühel</v>
      </c>
      <c r="E1831" s="8">
        <f>Gmden!E1830</f>
        <v>8245</v>
      </c>
      <c r="F1831" s="40">
        <f>Gmden!N1830</f>
        <v>0</v>
      </c>
      <c r="G1831" s="8">
        <f t="shared" si="142"/>
        <v>0</v>
      </c>
      <c r="H1831" s="25">
        <f>ROUND(Anteile!$B$29/'Abs3'!$G$2107*'Abs3'!G1831,0)</f>
        <v>0</v>
      </c>
      <c r="I1831" s="40">
        <f>Gmden!O1830</f>
        <v>0</v>
      </c>
      <c r="J1831" s="8">
        <f t="shared" si="143"/>
        <v>0</v>
      </c>
      <c r="K1831" s="25">
        <f>ROUND(Anteile!$B$30/'Abs3'!$J$2107*'Abs3'!J1831,0)</f>
        <v>0</v>
      </c>
      <c r="L1831" s="8">
        <f>Gmden!M1830</f>
        <v>15267275.638125718</v>
      </c>
      <c r="M1831" s="8">
        <f ca="1">IF(AND(E1831&gt;10000,Gmden!J1830=500,Gmden!K1830=500),MAX(0,OFFSET('Fk Abs3'!$E$7,'Abs3'!C1831,0)*0.95*E1831-L1831),0)</f>
        <v>0</v>
      </c>
      <c r="N1831" s="25">
        <f ca="1">ROUND(Anteile!$B$31/'Abs3'!$M$2107*'Abs3'!M1831,0)</f>
        <v>0</v>
      </c>
      <c r="O1831" s="27"/>
      <c r="P1831" s="25">
        <f t="shared" ca="1" si="144"/>
        <v>0</v>
      </c>
    </row>
    <row r="1832" spans="1:16" x14ac:dyDescent="0.25">
      <c r="A1832" s="9">
        <f>Gmden!A1831</f>
        <v>70412</v>
      </c>
      <c r="B1832" s="9">
        <f t="shared" si="140"/>
        <v>7</v>
      </c>
      <c r="C1832" s="9">
        <f t="shared" si="141"/>
        <v>0</v>
      </c>
      <c r="D1832" s="7" t="str">
        <f>Gmden!D1831</f>
        <v>Kössen</v>
      </c>
      <c r="E1832" s="8">
        <f>Gmden!E1831</f>
        <v>4207</v>
      </c>
      <c r="F1832" s="40">
        <f>Gmden!N1831</f>
        <v>0</v>
      </c>
      <c r="G1832" s="8">
        <f t="shared" si="142"/>
        <v>0</v>
      </c>
      <c r="H1832" s="25">
        <f>ROUND(Anteile!$B$29/'Abs3'!$G$2107*'Abs3'!G1832,0)</f>
        <v>0</v>
      </c>
      <c r="I1832" s="40">
        <f>Gmden!O1831</f>
        <v>0</v>
      </c>
      <c r="J1832" s="8">
        <f t="shared" si="143"/>
        <v>0</v>
      </c>
      <c r="K1832" s="25">
        <f>ROUND(Anteile!$B$30/'Abs3'!$J$2107*'Abs3'!J1832,0)</f>
        <v>0</v>
      </c>
      <c r="L1832" s="8">
        <f>Gmden!M1831</f>
        <v>5324412.2425305825</v>
      </c>
      <c r="M1832" s="8">
        <f ca="1">IF(AND(E1832&gt;10000,Gmden!J1831=500,Gmden!K1831=500),MAX(0,OFFSET('Fk Abs3'!$E$7,'Abs3'!C1832,0)*0.95*E1832-L1832),0)</f>
        <v>0</v>
      </c>
      <c r="N1832" s="25">
        <f ca="1">ROUND(Anteile!$B$31/'Abs3'!$M$2107*'Abs3'!M1832,0)</f>
        <v>0</v>
      </c>
      <c r="O1832" s="27"/>
      <c r="P1832" s="25">
        <f t="shared" ca="1" si="144"/>
        <v>0</v>
      </c>
    </row>
    <row r="1833" spans="1:16" x14ac:dyDescent="0.25">
      <c r="A1833" s="9">
        <f>Gmden!A1832</f>
        <v>70413</v>
      </c>
      <c r="B1833" s="9">
        <f t="shared" si="140"/>
        <v>7</v>
      </c>
      <c r="C1833" s="9">
        <f t="shared" si="141"/>
        <v>0</v>
      </c>
      <c r="D1833" s="7" t="str">
        <f>Gmden!D1832</f>
        <v>Oberndorf in Tirol</v>
      </c>
      <c r="E1833" s="8">
        <f>Gmden!E1832</f>
        <v>2099</v>
      </c>
      <c r="F1833" s="40">
        <f>Gmden!N1832</f>
        <v>0</v>
      </c>
      <c r="G1833" s="8">
        <f t="shared" si="142"/>
        <v>0</v>
      </c>
      <c r="H1833" s="25">
        <f>ROUND(Anteile!$B$29/'Abs3'!$G$2107*'Abs3'!G1833,0)</f>
        <v>0</v>
      </c>
      <c r="I1833" s="40">
        <f>Gmden!O1832</f>
        <v>0</v>
      </c>
      <c r="J1833" s="8">
        <f t="shared" si="143"/>
        <v>0</v>
      </c>
      <c r="K1833" s="25">
        <f>ROUND(Anteile!$B$30/'Abs3'!$J$2107*'Abs3'!J1833,0)</f>
        <v>0</v>
      </c>
      <c r="L1833" s="8">
        <f>Gmden!M1832</f>
        <v>3395264.8753264258</v>
      </c>
      <c r="M1833" s="8">
        <f ca="1">IF(AND(E1833&gt;10000,Gmden!J1832=500,Gmden!K1832=500),MAX(0,OFFSET('Fk Abs3'!$E$7,'Abs3'!C1833,0)*0.95*E1833-L1833),0)</f>
        <v>0</v>
      </c>
      <c r="N1833" s="25">
        <f ca="1">ROUND(Anteile!$B$31/'Abs3'!$M$2107*'Abs3'!M1833,0)</f>
        <v>0</v>
      </c>
      <c r="O1833" s="27"/>
      <c r="P1833" s="25">
        <f t="shared" ca="1" si="144"/>
        <v>0</v>
      </c>
    </row>
    <row r="1834" spans="1:16" x14ac:dyDescent="0.25">
      <c r="A1834" s="9">
        <f>Gmden!A1833</f>
        <v>70414</v>
      </c>
      <c r="B1834" s="9">
        <f t="shared" si="140"/>
        <v>7</v>
      </c>
      <c r="C1834" s="9">
        <f t="shared" si="141"/>
        <v>0</v>
      </c>
      <c r="D1834" s="7" t="str">
        <f>Gmden!D1833</f>
        <v>Reith bei Kitzbühel</v>
      </c>
      <c r="E1834" s="8">
        <f>Gmden!E1833</f>
        <v>1687</v>
      </c>
      <c r="F1834" s="40">
        <f>Gmden!N1833</f>
        <v>0</v>
      </c>
      <c r="G1834" s="8">
        <f t="shared" si="142"/>
        <v>0</v>
      </c>
      <c r="H1834" s="25">
        <f>ROUND(Anteile!$B$29/'Abs3'!$G$2107*'Abs3'!G1834,0)</f>
        <v>0</v>
      </c>
      <c r="I1834" s="40">
        <f>Gmden!O1833</f>
        <v>0</v>
      </c>
      <c r="J1834" s="8">
        <f t="shared" si="143"/>
        <v>0</v>
      </c>
      <c r="K1834" s="25">
        <f>ROUND(Anteile!$B$30/'Abs3'!$J$2107*'Abs3'!J1834,0)</f>
        <v>0</v>
      </c>
      <c r="L1834" s="8">
        <f>Gmden!M1833</f>
        <v>2186932.4444897827</v>
      </c>
      <c r="M1834" s="8">
        <f ca="1">IF(AND(E1834&gt;10000,Gmden!J1833=500,Gmden!K1833=500),MAX(0,OFFSET('Fk Abs3'!$E$7,'Abs3'!C1834,0)*0.95*E1834-L1834),0)</f>
        <v>0</v>
      </c>
      <c r="N1834" s="25">
        <f ca="1">ROUND(Anteile!$B$31/'Abs3'!$M$2107*'Abs3'!M1834,0)</f>
        <v>0</v>
      </c>
      <c r="O1834" s="27"/>
      <c r="P1834" s="25">
        <f t="shared" ca="1" si="144"/>
        <v>0</v>
      </c>
    </row>
    <row r="1835" spans="1:16" x14ac:dyDescent="0.25">
      <c r="A1835" s="9">
        <f>Gmden!A1834</f>
        <v>70415</v>
      </c>
      <c r="B1835" s="9">
        <f t="shared" si="140"/>
        <v>7</v>
      </c>
      <c r="C1835" s="9">
        <f t="shared" si="141"/>
        <v>0</v>
      </c>
      <c r="D1835" s="7" t="str">
        <f>Gmden!D1834</f>
        <v>St. Jakob in Haus</v>
      </c>
      <c r="E1835" s="8">
        <f>Gmden!E1834</f>
        <v>768</v>
      </c>
      <c r="F1835" s="40">
        <f>Gmden!N1834</f>
        <v>0</v>
      </c>
      <c r="G1835" s="8">
        <f t="shared" si="142"/>
        <v>0</v>
      </c>
      <c r="H1835" s="25">
        <f>ROUND(Anteile!$B$29/'Abs3'!$G$2107*'Abs3'!G1835,0)</f>
        <v>0</v>
      </c>
      <c r="I1835" s="40">
        <f>Gmden!O1834</f>
        <v>0</v>
      </c>
      <c r="J1835" s="8">
        <f t="shared" si="143"/>
        <v>0</v>
      </c>
      <c r="K1835" s="25">
        <f>ROUND(Anteile!$B$30/'Abs3'!$J$2107*'Abs3'!J1835,0)</f>
        <v>0</v>
      </c>
      <c r="L1835" s="8">
        <f>Gmden!M1834</f>
        <v>850412.00530925486</v>
      </c>
      <c r="M1835" s="8">
        <f ca="1">IF(AND(E1835&gt;10000,Gmden!J1834=500,Gmden!K1834=500),MAX(0,OFFSET('Fk Abs3'!$E$7,'Abs3'!C1835,0)*0.95*E1835-L1835),0)</f>
        <v>0</v>
      </c>
      <c r="N1835" s="25">
        <f ca="1">ROUND(Anteile!$B$31/'Abs3'!$M$2107*'Abs3'!M1835,0)</f>
        <v>0</v>
      </c>
      <c r="O1835" s="27"/>
      <c r="P1835" s="25">
        <f t="shared" ca="1" si="144"/>
        <v>0</v>
      </c>
    </row>
    <row r="1836" spans="1:16" x14ac:dyDescent="0.25">
      <c r="A1836" s="9">
        <f>Gmden!A1835</f>
        <v>70416</v>
      </c>
      <c r="B1836" s="9">
        <f t="shared" si="140"/>
        <v>7</v>
      </c>
      <c r="C1836" s="9">
        <f t="shared" si="141"/>
        <v>0</v>
      </c>
      <c r="D1836" s="7" t="str">
        <f>Gmden!D1835</f>
        <v>St. Johann in Tirol</v>
      </c>
      <c r="E1836" s="8">
        <f>Gmden!E1835</f>
        <v>9004</v>
      </c>
      <c r="F1836" s="40">
        <f>Gmden!N1835</f>
        <v>0</v>
      </c>
      <c r="G1836" s="8">
        <f t="shared" si="142"/>
        <v>0</v>
      </c>
      <c r="H1836" s="25">
        <f>ROUND(Anteile!$B$29/'Abs3'!$G$2107*'Abs3'!G1836,0)</f>
        <v>0</v>
      </c>
      <c r="I1836" s="40">
        <f>Gmden!O1835</f>
        <v>0</v>
      </c>
      <c r="J1836" s="8">
        <f t="shared" si="143"/>
        <v>0</v>
      </c>
      <c r="K1836" s="25">
        <f>ROUND(Anteile!$B$30/'Abs3'!$J$2107*'Abs3'!J1836,0)</f>
        <v>0</v>
      </c>
      <c r="L1836" s="8">
        <f>Gmden!M1835</f>
        <v>12985620.939636586</v>
      </c>
      <c r="M1836" s="8">
        <f ca="1">IF(AND(E1836&gt;10000,Gmden!J1835=500,Gmden!K1835=500),MAX(0,OFFSET('Fk Abs3'!$E$7,'Abs3'!C1836,0)*0.95*E1836-L1836),0)</f>
        <v>0</v>
      </c>
      <c r="N1836" s="25">
        <f ca="1">ROUND(Anteile!$B$31/'Abs3'!$M$2107*'Abs3'!M1836,0)</f>
        <v>0</v>
      </c>
      <c r="O1836" s="27"/>
      <c r="P1836" s="25">
        <f t="shared" ca="1" si="144"/>
        <v>0</v>
      </c>
    </row>
    <row r="1837" spans="1:16" x14ac:dyDescent="0.25">
      <c r="A1837" s="9">
        <f>Gmden!A1836</f>
        <v>70417</v>
      </c>
      <c r="B1837" s="9">
        <f t="shared" si="140"/>
        <v>7</v>
      </c>
      <c r="C1837" s="9">
        <f t="shared" si="141"/>
        <v>0</v>
      </c>
      <c r="D1837" s="7" t="str">
        <f>Gmden!D1836</f>
        <v>St. Ulrich am Pillersee</v>
      </c>
      <c r="E1837" s="8">
        <f>Gmden!E1836</f>
        <v>1724</v>
      </c>
      <c r="F1837" s="40">
        <f>Gmden!N1836</f>
        <v>0</v>
      </c>
      <c r="G1837" s="8">
        <f t="shared" si="142"/>
        <v>0</v>
      </c>
      <c r="H1837" s="25">
        <f>ROUND(Anteile!$B$29/'Abs3'!$G$2107*'Abs3'!G1837,0)</f>
        <v>0</v>
      </c>
      <c r="I1837" s="40">
        <f>Gmden!O1836</f>
        <v>0</v>
      </c>
      <c r="J1837" s="8">
        <f t="shared" si="143"/>
        <v>0</v>
      </c>
      <c r="K1837" s="25">
        <f>ROUND(Anteile!$B$30/'Abs3'!$J$2107*'Abs3'!J1837,0)</f>
        <v>0</v>
      </c>
      <c r="L1837" s="8">
        <f>Gmden!M1836</f>
        <v>2270099.2025120957</v>
      </c>
      <c r="M1837" s="8">
        <f ca="1">IF(AND(E1837&gt;10000,Gmden!J1836=500,Gmden!K1836=500),MAX(0,OFFSET('Fk Abs3'!$E$7,'Abs3'!C1837,0)*0.95*E1837-L1837),0)</f>
        <v>0</v>
      </c>
      <c r="N1837" s="25">
        <f ca="1">ROUND(Anteile!$B$31/'Abs3'!$M$2107*'Abs3'!M1837,0)</f>
        <v>0</v>
      </c>
      <c r="O1837" s="27"/>
      <c r="P1837" s="25">
        <f t="shared" ca="1" si="144"/>
        <v>0</v>
      </c>
    </row>
    <row r="1838" spans="1:16" x14ac:dyDescent="0.25">
      <c r="A1838" s="9">
        <f>Gmden!A1837</f>
        <v>70418</v>
      </c>
      <c r="B1838" s="9">
        <f t="shared" si="140"/>
        <v>7</v>
      </c>
      <c r="C1838" s="9">
        <f t="shared" si="141"/>
        <v>0</v>
      </c>
      <c r="D1838" s="7" t="str">
        <f>Gmden!D1837</f>
        <v>Schwendt</v>
      </c>
      <c r="E1838" s="8">
        <f>Gmden!E1837</f>
        <v>799</v>
      </c>
      <c r="F1838" s="40">
        <f>Gmden!N1837</f>
        <v>0</v>
      </c>
      <c r="G1838" s="8">
        <f t="shared" si="142"/>
        <v>0</v>
      </c>
      <c r="H1838" s="25">
        <f>ROUND(Anteile!$B$29/'Abs3'!$G$2107*'Abs3'!G1838,0)</f>
        <v>0</v>
      </c>
      <c r="I1838" s="40">
        <f>Gmden!O1837</f>
        <v>0</v>
      </c>
      <c r="J1838" s="8">
        <f t="shared" si="143"/>
        <v>0</v>
      </c>
      <c r="K1838" s="25">
        <f>ROUND(Anteile!$B$30/'Abs3'!$J$2107*'Abs3'!J1838,0)</f>
        <v>0</v>
      </c>
      <c r="L1838" s="8">
        <f>Gmden!M1837</f>
        <v>837361.83218549273</v>
      </c>
      <c r="M1838" s="8">
        <f ca="1">IF(AND(E1838&gt;10000,Gmden!J1837=500,Gmden!K1837=500),MAX(0,OFFSET('Fk Abs3'!$E$7,'Abs3'!C1838,0)*0.95*E1838-L1838),0)</f>
        <v>0</v>
      </c>
      <c r="N1838" s="25">
        <f ca="1">ROUND(Anteile!$B$31/'Abs3'!$M$2107*'Abs3'!M1838,0)</f>
        <v>0</v>
      </c>
      <c r="O1838" s="27"/>
      <c r="P1838" s="25">
        <f t="shared" ca="1" si="144"/>
        <v>0</v>
      </c>
    </row>
    <row r="1839" spans="1:16" x14ac:dyDescent="0.25">
      <c r="A1839" s="9">
        <f>Gmden!A1838</f>
        <v>70419</v>
      </c>
      <c r="B1839" s="9">
        <f t="shared" si="140"/>
        <v>7</v>
      </c>
      <c r="C1839" s="9">
        <f t="shared" si="141"/>
        <v>0</v>
      </c>
      <c r="D1839" s="7" t="str">
        <f>Gmden!D1838</f>
        <v>Waidring</v>
      </c>
      <c r="E1839" s="8">
        <f>Gmden!E1838</f>
        <v>1935</v>
      </c>
      <c r="F1839" s="40">
        <f>Gmden!N1838</f>
        <v>0</v>
      </c>
      <c r="G1839" s="8">
        <f t="shared" si="142"/>
        <v>0</v>
      </c>
      <c r="H1839" s="25">
        <f>ROUND(Anteile!$B$29/'Abs3'!$G$2107*'Abs3'!G1839,0)</f>
        <v>0</v>
      </c>
      <c r="I1839" s="40">
        <f>Gmden!O1838</f>
        <v>0</v>
      </c>
      <c r="J1839" s="8">
        <f t="shared" si="143"/>
        <v>0</v>
      </c>
      <c r="K1839" s="25">
        <f>ROUND(Anteile!$B$30/'Abs3'!$J$2107*'Abs3'!J1839,0)</f>
        <v>0</v>
      </c>
      <c r="L1839" s="8">
        <f>Gmden!M1838</f>
        <v>2442037.4802304138</v>
      </c>
      <c r="M1839" s="8">
        <f ca="1">IF(AND(E1839&gt;10000,Gmden!J1838=500,Gmden!K1838=500),MAX(0,OFFSET('Fk Abs3'!$E$7,'Abs3'!C1839,0)*0.95*E1839-L1839),0)</f>
        <v>0</v>
      </c>
      <c r="N1839" s="25">
        <f ca="1">ROUND(Anteile!$B$31/'Abs3'!$M$2107*'Abs3'!M1839,0)</f>
        <v>0</v>
      </c>
      <c r="O1839" s="27"/>
      <c r="P1839" s="25">
        <f t="shared" ca="1" si="144"/>
        <v>0</v>
      </c>
    </row>
    <row r="1840" spans="1:16" x14ac:dyDescent="0.25">
      <c r="A1840" s="9">
        <f>Gmden!A1839</f>
        <v>70420</v>
      </c>
      <c r="B1840" s="9">
        <f t="shared" si="140"/>
        <v>7</v>
      </c>
      <c r="C1840" s="9">
        <f t="shared" si="141"/>
        <v>0</v>
      </c>
      <c r="D1840" s="7" t="str">
        <f>Gmden!D1839</f>
        <v>Westendorf</v>
      </c>
      <c r="E1840" s="8">
        <f>Gmden!E1839</f>
        <v>3646</v>
      </c>
      <c r="F1840" s="40">
        <f>Gmden!N1839</f>
        <v>0</v>
      </c>
      <c r="G1840" s="8">
        <f t="shared" si="142"/>
        <v>0</v>
      </c>
      <c r="H1840" s="25">
        <f>ROUND(Anteile!$B$29/'Abs3'!$G$2107*'Abs3'!G1840,0)</f>
        <v>0</v>
      </c>
      <c r="I1840" s="40">
        <f>Gmden!O1839</f>
        <v>0</v>
      </c>
      <c r="J1840" s="8">
        <f t="shared" si="143"/>
        <v>0</v>
      </c>
      <c r="K1840" s="25">
        <f>ROUND(Anteile!$B$30/'Abs3'!$J$2107*'Abs3'!J1840,0)</f>
        <v>0</v>
      </c>
      <c r="L1840" s="8">
        <f>Gmden!M1839</f>
        <v>4519355.2327970527</v>
      </c>
      <c r="M1840" s="8">
        <f ca="1">IF(AND(E1840&gt;10000,Gmden!J1839=500,Gmden!K1839=500),MAX(0,OFFSET('Fk Abs3'!$E$7,'Abs3'!C1840,0)*0.95*E1840-L1840),0)</f>
        <v>0</v>
      </c>
      <c r="N1840" s="25">
        <f ca="1">ROUND(Anteile!$B$31/'Abs3'!$M$2107*'Abs3'!M1840,0)</f>
        <v>0</v>
      </c>
      <c r="O1840" s="27"/>
      <c r="P1840" s="25">
        <f t="shared" ca="1" si="144"/>
        <v>0</v>
      </c>
    </row>
    <row r="1841" spans="1:16" x14ac:dyDescent="0.25">
      <c r="A1841" s="9">
        <f>Gmden!A1840</f>
        <v>70501</v>
      </c>
      <c r="B1841" s="9">
        <f t="shared" si="140"/>
        <v>7</v>
      </c>
      <c r="C1841" s="9">
        <f t="shared" si="141"/>
        <v>0</v>
      </c>
      <c r="D1841" s="7" t="str">
        <f>Gmden!D1840</f>
        <v>Alpbach</v>
      </c>
      <c r="E1841" s="8">
        <f>Gmden!E1840</f>
        <v>2586</v>
      </c>
      <c r="F1841" s="40">
        <f>Gmden!N1840</f>
        <v>0</v>
      </c>
      <c r="G1841" s="8">
        <f t="shared" si="142"/>
        <v>0</v>
      </c>
      <c r="H1841" s="25">
        <f>ROUND(Anteile!$B$29/'Abs3'!$G$2107*'Abs3'!G1841,0)</f>
        <v>0</v>
      </c>
      <c r="I1841" s="40">
        <f>Gmden!O1840</f>
        <v>0</v>
      </c>
      <c r="J1841" s="8">
        <f t="shared" si="143"/>
        <v>0</v>
      </c>
      <c r="K1841" s="25">
        <f>ROUND(Anteile!$B$30/'Abs3'!$J$2107*'Abs3'!J1841,0)</f>
        <v>0</v>
      </c>
      <c r="L1841" s="8">
        <f>Gmden!M1840</f>
        <v>3227878.3608336663</v>
      </c>
      <c r="M1841" s="8">
        <f ca="1">IF(AND(E1841&gt;10000,Gmden!J1840=500,Gmden!K1840=500),MAX(0,OFFSET('Fk Abs3'!$E$7,'Abs3'!C1841,0)*0.95*E1841-L1841),0)</f>
        <v>0</v>
      </c>
      <c r="N1841" s="25">
        <f ca="1">ROUND(Anteile!$B$31/'Abs3'!$M$2107*'Abs3'!M1841,0)</f>
        <v>0</v>
      </c>
      <c r="O1841" s="27"/>
      <c r="P1841" s="25">
        <f t="shared" ca="1" si="144"/>
        <v>0</v>
      </c>
    </row>
    <row r="1842" spans="1:16" x14ac:dyDescent="0.25">
      <c r="A1842" s="9">
        <f>Gmden!A1841</f>
        <v>70502</v>
      </c>
      <c r="B1842" s="9">
        <f t="shared" si="140"/>
        <v>7</v>
      </c>
      <c r="C1842" s="9">
        <f t="shared" si="141"/>
        <v>0</v>
      </c>
      <c r="D1842" s="7" t="str">
        <f>Gmden!D1841</f>
        <v>Angath</v>
      </c>
      <c r="E1842" s="8">
        <f>Gmden!E1841</f>
        <v>994</v>
      </c>
      <c r="F1842" s="40">
        <f>Gmden!N1841</f>
        <v>0</v>
      </c>
      <c r="G1842" s="8">
        <f t="shared" si="142"/>
        <v>0</v>
      </c>
      <c r="H1842" s="25">
        <f>ROUND(Anteile!$B$29/'Abs3'!$G$2107*'Abs3'!G1842,0)</f>
        <v>0</v>
      </c>
      <c r="I1842" s="40">
        <f>Gmden!O1841</f>
        <v>0</v>
      </c>
      <c r="J1842" s="8">
        <f t="shared" si="143"/>
        <v>0</v>
      </c>
      <c r="K1842" s="25">
        <f>ROUND(Anteile!$B$30/'Abs3'!$J$2107*'Abs3'!J1842,0)</f>
        <v>0</v>
      </c>
      <c r="L1842" s="8">
        <f>Gmden!M1841</f>
        <v>1037126.4955001832</v>
      </c>
      <c r="M1842" s="8">
        <f ca="1">IF(AND(E1842&gt;10000,Gmden!J1841=500,Gmden!K1841=500),MAX(0,OFFSET('Fk Abs3'!$E$7,'Abs3'!C1842,0)*0.95*E1842-L1842),0)</f>
        <v>0</v>
      </c>
      <c r="N1842" s="25">
        <f ca="1">ROUND(Anteile!$B$31/'Abs3'!$M$2107*'Abs3'!M1842,0)</f>
        <v>0</v>
      </c>
      <c r="O1842" s="27"/>
      <c r="P1842" s="25">
        <f t="shared" ca="1" si="144"/>
        <v>0</v>
      </c>
    </row>
    <row r="1843" spans="1:16" x14ac:dyDescent="0.25">
      <c r="A1843" s="9">
        <f>Gmden!A1842</f>
        <v>70503</v>
      </c>
      <c r="B1843" s="9">
        <f t="shared" si="140"/>
        <v>7</v>
      </c>
      <c r="C1843" s="9">
        <f t="shared" si="141"/>
        <v>0</v>
      </c>
      <c r="D1843" s="7" t="str">
        <f>Gmden!D1842</f>
        <v>Bad Häring</v>
      </c>
      <c r="E1843" s="8">
        <f>Gmden!E1842</f>
        <v>2595</v>
      </c>
      <c r="F1843" s="40">
        <f>Gmden!N1842</f>
        <v>0</v>
      </c>
      <c r="G1843" s="8">
        <f t="shared" si="142"/>
        <v>0</v>
      </c>
      <c r="H1843" s="25">
        <f>ROUND(Anteile!$B$29/'Abs3'!$G$2107*'Abs3'!G1843,0)</f>
        <v>0</v>
      </c>
      <c r="I1843" s="40">
        <f>Gmden!O1842</f>
        <v>0</v>
      </c>
      <c r="J1843" s="8">
        <f t="shared" si="143"/>
        <v>0</v>
      </c>
      <c r="K1843" s="25">
        <f>ROUND(Anteile!$B$30/'Abs3'!$J$2107*'Abs3'!J1843,0)</f>
        <v>0</v>
      </c>
      <c r="L1843" s="8">
        <f>Gmden!M1842</f>
        <v>2943776.240821321</v>
      </c>
      <c r="M1843" s="8">
        <f ca="1">IF(AND(E1843&gt;10000,Gmden!J1842=500,Gmden!K1842=500),MAX(0,OFFSET('Fk Abs3'!$E$7,'Abs3'!C1843,0)*0.95*E1843-L1843),0)</f>
        <v>0</v>
      </c>
      <c r="N1843" s="25">
        <f ca="1">ROUND(Anteile!$B$31/'Abs3'!$M$2107*'Abs3'!M1843,0)</f>
        <v>0</v>
      </c>
      <c r="O1843" s="27"/>
      <c r="P1843" s="25">
        <f t="shared" ca="1" si="144"/>
        <v>0</v>
      </c>
    </row>
    <row r="1844" spans="1:16" x14ac:dyDescent="0.25">
      <c r="A1844" s="9">
        <f>Gmden!A1843</f>
        <v>70504</v>
      </c>
      <c r="B1844" s="9">
        <f t="shared" si="140"/>
        <v>7</v>
      </c>
      <c r="C1844" s="9">
        <f t="shared" si="141"/>
        <v>0</v>
      </c>
      <c r="D1844" s="7" t="str">
        <f>Gmden!D1843</f>
        <v>Brandenberg</v>
      </c>
      <c r="E1844" s="8">
        <f>Gmden!E1843</f>
        <v>1517</v>
      </c>
      <c r="F1844" s="40">
        <f>Gmden!N1843</f>
        <v>0</v>
      </c>
      <c r="G1844" s="8">
        <f t="shared" si="142"/>
        <v>0</v>
      </c>
      <c r="H1844" s="25">
        <f>ROUND(Anteile!$B$29/'Abs3'!$G$2107*'Abs3'!G1844,0)</f>
        <v>0</v>
      </c>
      <c r="I1844" s="40">
        <f>Gmden!O1843</f>
        <v>0</v>
      </c>
      <c r="J1844" s="8">
        <f t="shared" si="143"/>
        <v>0</v>
      </c>
      <c r="K1844" s="25">
        <f>ROUND(Anteile!$B$30/'Abs3'!$J$2107*'Abs3'!J1844,0)</f>
        <v>0</v>
      </c>
      <c r="L1844" s="8">
        <f>Gmden!M1843</f>
        <v>1486317.1294556966</v>
      </c>
      <c r="M1844" s="8">
        <f ca="1">IF(AND(E1844&gt;10000,Gmden!J1843=500,Gmden!K1843=500),MAX(0,OFFSET('Fk Abs3'!$E$7,'Abs3'!C1844,0)*0.95*E1844-L1844),0)</f>
        <v>0</v>
      </c>
      <c r="N1844" s="25">
        <f ca="1">ROUND(Anteile!$B$31/'Abs3'!$M$2107*'Abs3'!M1844,0)</f>
        <v>0</v>
      </c>
      <c r="O1844" s="27"/>
      <c r="P1844" s="25">
        <f t="shared" ca="1" si="144"/>
        <v>0</v>
      </c>
    </row>
    <row r="1845" spans="1:16" x14ac:dyDescent="0.25">
      <c r="A1845" s="9">
        <f>Gmden!A1844</f>
        <v>70505</v>
      </c>
      <c r="B1845" s="9">
        <f t="shared" si="140"/>
        <v>7</v>
      </c>
      <c r="C1845" s="9">
        <f t="shared" si="141"/>
        <v>0</v>
      </c>
      <c r="D1845" s="7" t="str">
        <f>Gmden!D1844</f>
        <v>Breitenbach am Inn</v>
      </c>
      <c r="E1845" s="8">
        <f>Gmden!E1844</f>
        <v>3342</v>
      </c>
      <c r="F1845" s="40">
        <f>Gmden!N1844</f>
        <v>0</v>
      </c>
      <c r="G1845" s="8">
        <f t="shared" si="142"/>
        <v>0</v>
      </c>
      <c r="H1845" s="25">
        <f>ROUND(Anteile!$B$29/'Abs3'!$G$2107*'Abs3'!G1845,0)</f>
        <v>0</v>
      </c>
      <c r="I1845" s="40">
        <f>Gmden!O1844</f>
        <v>0</v>
      </c>
      <c r="J1845" s="8">
        <f t="shared" si="143"/>
        <v>0</v>
      </c>
      <c r="K1845" s="25">
        <f>ROUND(Anteile!$B$30/'Abs3'!$J$2107*'Abs3'!J1845,0)</f>
        <v>0</v>
      </c>
      <c r="L1845" s="8">
        <f>Gmden!M1844</f>
        <v>3301620.2880792627</v>
      </c>
      <c r="M1845" s="8">
        <f ca="1">IF(AND(E1845&gt;10000,Gmden!J1844=500,Gmden!K1844=500),MAX(0,OFFSET('Fk Abs3'!$E$7,'Abs3'!C1845,0)*0.95*E1845-L1845),0)</f>
        <v>0</v>
      </c>
      <c r="N1845" s="25">
        <f ca="1">ROUND(Anteile!$B$31/'Abs3'!$M$2107*'Abs3'!M1845,0)</f>
        <v>0</v>
      </c>
      <c r="O1845" s="27"/>
      <c r="P1845" s="25">
        <f t="shared" ca="1" si="144"/>
        <v>0</v>
      </c>
    </row>
    <row r="1846" spans="1:16" x14ac:dyDescent="0.25">
      <c r="A1846" s="9">
        <f>Gmden!A1845</f>
        <v>70506</v>
      </c>
      <c r="B1846" s="9">
        <f t="shared" si="140"/>
        <v>7</v>
      </c>
      <c r="C1846" s="9">
        <f t="shared" si="141"/>
        <v>0</v>
      </c>
      <c r="D1846" s="7" t="str">
        <f>Gmden!D1845</f>
        <v>Brixlegg</v>
      </c>
      <c r="E1846" s="8">
        <f>Gmden!E1845</f>
        <v>2873</v>
      </c>
      <c r="F1846" s="40">
        <f>Gmden!N1845</f>
        <v>0</v>
      </c>
      <c r="G1846" s="8">
        <f t="shared" si="142"/>
        <v>0</v>
      </c>
      <c r="H1846" s="25">
        <f>ROUND(Anteile!$B$29/'Abs3'!$G$2107*'Abs3'!G1846,0)</f>
        <v>0</v>
      </c>
      <c r="I1846" s="40">
        <f>Gmden!O1845</f>
        <v>0</v>
      </c>
      <c r="J1846" s="8">
        <f t="shared" si="143"/>
        <v>0</v>
      </c>
      <c r="K1846" s="25">
        <f>ROUND(Anteile!$B$30/'Abs3'!$J$2107*'Abs3'!J1846,0)</f>
        <v>0</v>
      </c>
      <c r="L1846" s="8">
        <f>Gmden!M1845</f>
        <v>4325165.5475750659</v>
      </c>
      <c r="M1846" s="8">
        <f ca="1">IF(AND(E1846&gt;10000,Gmden!J1845=500,Gmden!K1845=500),MAX(0,OFFSET('Fk Abs3'!$E$7,'Abs3'!C1846,0)*0.95*E1846-L1846),0)</f>
        <v>0</v>
      </c>
      <c r="N1846" s="25">
        <f ca="1">ROUND(Anteile!$B$31/'Abs3'!$M$2107*'Abs3'!M1846,0)</f>
        <v>0</v>
      </c>
      <c r="O1846" s="27"/>
      <c r="P1846" s="25">
        <f t="shared" ca="1" si="144"/>
        <v>0</v>
      </c>
    </row>
    <row r="1847" spans="1:16" x14ac:dyDescent="0.25">
      <c r="A1847" s="9">
        <f>Gmden!A1846</f>
        <v>70508</v>
      </c>
      <c r="B1847" s="9">
        <f t="shared" si="140"/>
        <v>7</v>
      </c>
      <c r="C1847" s="9">
        <f t="shared" si="141"/>
        <v>0</v>
      </c>
      <c r="D1847" s="7" t="str">
        <f>Gmden!D1846</f>
        <v>Ebbs</v>
      </c>
      <c r="E1847" s="8">
        <f>Gmden!E1846</f>
        <v>5395</v>
      </c>
      <c r="F1847" s="40">
        <f>Gmden!N1846</f>
        <v>0</v>
      </c>
      <c r="G1847" s="8">
        <f t="shared" si="142"/>
        <v>0</v>
      </c>
      <c r="H1847" s="25">
        <f>ROUND(Anteile!$B$29/'Abs3'!$G$2107*'Abs3'!G1847,0)</f>
        <v>0</v>
      </c>
      <c r="I1847" s="40">
        <f>Gmden!O1846</f>
        <v>0</v>
      </c>
      <c r="J1847" s="8">
        <f t="shared" si="143"/>
        <v>0</v>
      </c>
      <c r="K1847" s="25">
        <f>ROUND(Anteile!$B$30/'Abs3'!$J$2107*'Abs3'!J1847,0)</f>
        <v>0</v>
      </c>
      <c r="L1847" s="8">
        <f>Gmden!M1846</f>
        <v>6628371.4179085344</v>
      </c>
      <c r="M1847" s="8">
        <f ca="1">IF(AND(E1847&gt;10000,Gmden!J1846=500,Gmden!K1846=500),MAX(0,OFFSET('Fk Abs3'!$E$7,'Abs3'!C1847,0)*0.95*E1847-L1847),0)</f>
        <v>0</v>
      </c>
      <c r="N1847" s="25">
        <f ca="1">ROUND(Anteile!$B$31/'Abs3'!$M$2107*'Abs3'!M1847,0)</f>
        <v>0</v>
      </c>
      <c r="O1847" s="27"/>
      <c r="P1847" s="25">
        <f t="shared" ca="1" si="144"/>
        <v>0</v>
      </c>
    </row>
    <row r="1848" spans="1:16" x14ac:dyDescent="0.25">
      <c r="A1848" s="9">
        <f>Gmden!A1847</f>
        <v>70509</v>
      </c>
      <c r="B1848" s="9">
        <f t="shared" si="140"/>
        <v>7</v>
      </c>
      <c r="C1848" s="9">
        <f t="shared" si="141"/>
        <v>0</v>
      </c>
      <c r="D1848" s="7" t="str">
        <f>Gmden!D1847</f>
        <v>Ellmau</v>
      </c>
      <c r="E1848" s="8">
        <f>Gmden!E1847</f>
        <v>2718</v>
      </c>
      <c r="F1848" s="40">
        <f>Gmden!N1847</f>
        <v>0</v>
      </c>
      <c r="G1848" s="8">
        <f t="shared" si="142"/>
        <v>0</v>
      </c>
      <c r="H1848" s="25">
        <f>ROUND(Anteile!$B$29/'Abs3'!$G$2107*'Abs3'!G1848,0)</f>
        <v>0</v>
      </c>
      <c r="I1848" s="40">
        <f>Gmden!O1847</f>
        <v>0</v>
      </c>
      <c r="J1848" s="8">
        <f t="shared" si="143"/>
        <v>0</v>
      </c>
      <c r="K1848" s="25">
        <f>ROUND(Anteile!$B$30/'Abs3'!$J$2107*'Abs3'!J1848,0)</f>
        <v>0</v>
      </c>
      <c r="L1848" s="8">
        <f>Gmden!M1847</f>
        <v>4255730.5382006997</v>
      </c>
      <c r="M1848" s="8">
        <f ca="1">IF(AND(E1848&gt;10000,Gmden!J1847=500,Gmden!K1847=500),MAX(0,OFFSET('Fk Abs3'!$E$7,'Abs3'!C1848,0)*0.95*E1848-L1848),0)</f>
        <v>0</v>
      </c>
      <c r="N1848" s="25">
        <f ca="1">ROUND(Anteile!$B$31/'Abs3'!$M$2107*'Abs3'!M1848,0)</f>
        <v>0</v>
      </c>
      <c r="O1848" s="27"/>
      <c r="P1848" s="25">
        <f t="shared" ca="1" si="144"/>
        <v>0</v>
      </c>
    </row>
    <row r="1849" spans="1:16" x14ac:dyDescent="0.25">
      <c r="A1849" s="9">
        <f>Gmden!A1848</f>
        <v>70510</v>
      </c>
      <c r="B1849" s="9">
        <f t="shared" si="140"/>
        <v>7</v>
      </c>
      <c r="C1849" s="9">
        <f t="shared" si="141"/>
        <v>0</v>
      </c>
      <c r="D1849" s="7" t="str">
        <f>Gmden!D1848</f>
        <v>Erl</v>
      </c>
      <c r="E1849" s="8">
        <f>Gmden!E1848</f>
        <v>1470</v>
      </c>
      <c r="F1849" s="40">
        <f>Gmden!N1848</f>
        <v>0</v>
      </c>
      <c r="G1849" s="8">
        <f t="shared" si="142"/>
        <v>0</v>
      </c>
      <c r="H1849" s="25">
        <f>ROUND(Anteile!$B$29/'Abs3'!$G$2107*'Abs3'!G1849,0)</f>
        <v>0</v>
      </c>
      <c r="I1849" s="40">
        <f>Gmden!O1848</f>
        <v>0</v>
      </c>
      <c r="J1849" s="8">
        <f t="shared" si="143"/>
        <v>0</v>
      </c>
      <c r="K1849" s="25">
        <f>ROUND(Anteile!$B$30/'Abs3'!$J$2107*'Abs3'!J1849,0)</f>
        <v>0</v>
      </c>
      <c r="L1849" s="8">
        <f>Gmden!M1848</f>
        <v>1715132.3961533583</v>
      </c>
      <c r="M1849" s="8">
        <f ca="1">IF(AND(E1849&gt;10000,Gmden!J1848=500,Gmden!K1848=500),MAX(0,OFFSET('Fk Abs3'!$E$7,'Abs3'!C1849,0)*0.95*E1849-L1849),0)</f>
        <v>0</v>
      </c>
      <c r="N1849" s="25">
        <f ca="1">ROUND(Anteile!$B$31/'Abs3'!$M$2107*'Abs3'!M1849,0)</f>
        <v>0</v>
      </c>
      <c r="O1849" s="27"/>
      <c r="P1849" s="25">
        <f t="shared" ca="1" si="144"/>
        <v>0</v>
      </c>
    </row>
    <row r="1850" spans="1:16" x14ac:dyDescent="0.25">
      <c r="A1850" s="9">
        <f>Gmden!A1849</f>
        <v>70511</v>
      </c>
      <c r="B1850" s="9">
        <f t="shared" si="140"/>
        <v>7</v>
      </c>
      <c r="C1850" s="9">
        <f t="shared" si="141"/>
        <v>0</v>
      </c>
      <c r="D1850" s="7" t="str">
        <f>Gmden!D1849</f>
        <v>Kirchbichl</v>
      </c>
      <c r="E1850" s="8">
        <f>Gmden!E1849</f>
        <v>5554</v>
      </c>
      <c r="F1850" s="40">
        <f>Gmden!N1849</f>
        <v>0</v>
      </c>
      <c r="G1850" s="8">
        <f t="shared" si="142"/>
        <v>0</v>
      </c>
      <c r="H1850" s="25">
        <f>ROUND(Anteile!$B$29/'Abs3'!$G$2107*'Abs3'!G1850,0)</f>
        <v>0</v>
      </c>
      <c r="I1850" s="40">
        <f>Gmden!O1849</f>
        <v>0</v>
      </c>
      <c r="J1850" s="8">
        <f t="shared" si="143"/>
        <v>0</v>
      </c>
      <c r="K1850" s="25">
        <f>ROUND(Anteile!$B$30/'Abs3'!$J$2107*'Abs3'!J1850,0)</f>
        <v>0</v>
      </c>
      <c r="L1850" s="8">
        <f>Gmden!M1849</f>
        <v>7078999.0323350346</v>
      </c>
      <c r="M1850" s="8">
        <f ca="1">IF(AND(E1850&gt;10000,Gmden!J1849=500,Gmden!K1849=500),MAX(0,OFFSET('Fk Abs3'!$E$7,'Abs3'!C1850,0)*0.95*E1850-L1850),0)</f>
        <v>0</v>
      </c>
      <c r="N1850" s="25">
        <f ca="1">ROUND(Anteile!$B$31/'Abs3'!$M$2107*'Abs3'!M1850,0)</f>
        <v>0</v>
      </c>
      <c r="O1850" s="27"/>
      <c r="P1850" s="25">
        <f t="shared" ca="1" si="144"/>
        <v>0</v>
      </c>
    </row>
    <row r="1851" spans="1:16" x14ac:dyDescent="0.25">
      <c r="A1851" s="9">
        <f>Gmden!A1850</f>
        <v>70512</v>
      </c>
      <c r="B1851" s="9">
        <f t="shared" si="140"/>
        <v>7</v>
      </c>
      <c r="C1851" s="9">
        <f t="shared" si="141"/>
        <v>0</v>
      </c>
      <c r="D1851" s="7" t="str">
        <f>Gmden!D1850</f>
        <v>Kramsach</v>
      </c>
      <c r="E1851" s="8">
        <f>Gmden!E1850</f>
        <v>4688</v>
      </c>
      <c r="F1851" s="40">
        <f>Gmden!N1850</f>
        <v>0</v>
      </c>
      <c r="G1851" s="8">
        <f t="shared" si="142"/>
        <v>0</v>
      </c>
      <c r="H1851" s="25">
        <f>ROUND(Anteile!$B$29/'Abs3'!$G$2107*'Abs3'!G1851,0)</f>
        <v>0</v>
      </c>
      <c r="I1851" s="40">
        <f>Gmden!O1850</f>
        <v>0</v>
      </c>
      <c r="J1851" s="8">
        <f t="shared" si="143"/>
        <v>0</v>
      </c>
      <c r="K1851" s="25">
        <f>ROUND(Anteile!$B$30/'Abs3'!$J$2107*'Abs3'!J1851,0)</f>
        <v>0</v>
      </c>
      <c r="L1851" s="8">
        <f>Gmden!M1850</f>
        <v>5754001.9384226287</v>
      </c>
      <c r="M1851" s="8">
        <f ca="1">IF(AND(E1851&gt;10000,Gmden!J1850=500,Gmden!K1850=500),MAX(0,OFFSET('Fk Abs3'!$E$7,'Abs3'!C1851,0)*0.95*E1851-L1851),0)</f>
        <v>0</v>
      </c>
      <c r="N1851" s="25">
        <f ca="1">ROUND(Anteile!$B$31/'Abs3'!$M$2107*'Abs3'!M1851,0)</f>
        <v>0</v>
      </c>
      <c r="O1851" s="27"/>
      <c r="P1851" s="25">
        <f t="shared" ca="1" si="144"/>
        <v>0</v>
      </c>
    </row>
    <row r="1852" spans="1:16" x14ac:dyDescent="0.25">
      <c r="A1852" s="9">
        <f>Gmden!A1851</f>
        <v>70513</v>
      </c>
      <c r="B1852" s="9">
        <f t="shared" si="140"/>
        <v>7</v>
      </c>
      <c r="C1852" s="9">
        <f t="shared" si="141"/>
        <v>1</v>
      </c>
      <c r="D1852" s="7" t="str">
        <f>Gmden!D1851</f>
        <v>Kufstein</v>
      </c>
      <c r="E1852" s="8">
        <f>Gmden!E1851</f>
        <v>18405</v>
      </c>
      <c r="F1852" s="40">
        <f>Gmden!N1851</f>
        <v>0</v>
      </c>
      <c r="G1852" s="8">
        <f t="shared" si="142"/>
        <v>0</v>
      </c>
      <c r="H1852" s="25">
        <f>ROUND(Anteile!$B$29/'Abs3'!$G$2107*'Abs3'!G1852,0)</f>
        <v>0</v>
      </c>
      <c r="I1852" s="40">
        <f>Gmden!O1851</f>
        <v>0</v>
      </c>
      <c r="J1852" s="8">
        <f t="shared" si="143"/>
        <v>0</v>
      </c>
      <c r="K1852" s="25">
        <f>ROUND(Anteile!$B$30/'Abs3'!$J$2107*'Abs3'!J1852,0)</f>
        <v>0</v>
      </c>
      <c r="L1852" s="8">
        <f>Gmden!M1851</f>
        <v>28750062.656420495</v>
      </c>
      <c r="M1852" s="8">
        <f ca="1">IF(AND(E1852&gt;10000,Gmden!J1851=500,Gmden!K1851=500),MAX(0,OFFSET('Fk Abs3'!$E$7,'Abs3'!C1852,0)*0.95*E1852-L1852),0)</f>
        <v>0</v>
      </c>
      <c r="N1852" s="25">
        <f ca="1">ROUND(Anteile!$B$31/'Abs3'!$M$2107*'Abs3'!M1852,0)</f>
        <v>0</v>
      </c>
      <c r="O1852" s="27"/>
      <c r="P1852" s="25">
        <f t="shared" ca="1" si="144"/>
        <v>0</v>
      </c>
    </row>
    <row r="1853" spans="1:16" x14ac:dyDescent="0.25">
      <c r="A1853" s="9">
        <f>Gmden!A1852</f>
        <v>70514</v>
      </c>
      <c r="B1853" s="9">
        <f t="shared" si="140"/>
        <v>7</v>
      </c>
      <c r="C1853" s="9">
        <f t="shared" si="141"/>
        <v>0</v>
      </c>
      <c r="D1853" s="7" t="str">
        <f>Gmden!D1852</f>
        <v>Kundl</v>
      </c>
      <c r="E1853" s="8">
        <f>Gmden!E1852</f>
        <v>4164</v>
      </c>
      <c r="F1853" s="40">
        <f>Gmden!N1852</f>
        <v>0</v>
      </c>
      <c r="G1853" s="8">
        <f t="shared" si="142"/>
        <v>0</v>
      </c>
      <c r="H1853" s="25">
        <f>ROUND(Anteile!$B$29/'Abs3'!$G$2107*'Abs3'!G1853,0)</f>
        <v>0</v>
      </c>
      <c r="I1853" s="40">
        <f>Gmden!O1852</f>
        <v>0</v>
      </c>
      <c r="J1853" s="8">
        <f t="shared" si="143"/>
        <v>0</v>
      </c>
      <c r="K1853" s="25">
        <f>ROUND(Anteile!$B$30/'Abs3'!$J$2107*'Abs3'!J1853,0)</f>
        <v>0</v>
      </c>
      <c r="L1853" s="8">
        <f>Gmden!M1852</f>
        <v>12202382.34056814</v>
      </c>
      <c r="M1853" s="8">
        <f ca="1">IF(AND(E1853&gt;10000,Gmden!J1852=500,Gmden!K1852=500),MAX(0,OFFSET('Fk Abs3'!$E$7,'Abs3'!C1853,0)*0.95*E1853-L1853),0)</f>
        <v>0</v>
      </c>
      <c r="N1853" s="25">
        <f ca="1">ROUND(Anteile!$B$31/'Abs3'!$M$2107*'Abs3'!M1853,0)</f>
        <v>0</v>
      </c>
      <c r="O1853" s="27"/>
      <c r="P1853" s="25">
        <f t="shared" ca="1" si="144"/>
        <v>0</v>
      </c>
    </row>
    <row r="1854" spans="1:16" x14ac:dyDescent="0.25">
      <c r="A1854" s="9">
        <f>Gmden!A1853</f>
        <v>70515</v>
      </c>
      <c r="B1854" s="9">
        <f t="shared" si="140"/>
        <v>7</v>
      </c>
      <c r="C1854" s="9">
        <f t="shared" si="141"/>
        <v>0</v>
      </c>
      <c r="D1854" s="7" t="str">
        <f>Gmden!D1853</f>
        <v>Langkampfen</v>
      </c>
      <c r="E1854" s="8">
        <f>Gmden!E1853</f>
        <v>3861</v>
      </c>
      <c r="F1854" s="40">
        <f>Gmden!N1853</f>
        <v>0</v>
      </c>
      <c r="G1854" s="8">
        <f t="shared" si="142"/>
        <v>0</v>
      </c>
      <c r="H1854" s="25">
        <f>ROUND(Anteile!$B$29/'Abs3'!$G$2107*'Abs3'!G1854,0)</f>
        <v>0</v>
      </c>
      <c r="I1854" s="40">
        <f>Gmden!O1853</f>
        <v>0</v>
      </c>
      <c r="J1854" s="8">
        <f t="shared" si="143"/>
        <v>0</v>
      </c>
      <c r="K1854" s="25">
        <f>ROUND(Anteile!$B$30/'Abs3'!$J$2107*'Abs3'!J1854,0)</f>
        <v>0</v>
      </c>
      <c r="L1854" s="8">
        <f>Gmden!M1853</f>
        <v>6876116.5410888344</v>
      </c>
      <c r="M1854" s="8">
        <f ca="1">IF(AND(E1854&gt;10000,Gmden!J1853=500,Gmden!K1853=500),MAX(0,OFFSET('Fk Abs3'!$E$7,'Abs3'!C1854,0)*0.95*E1854-L1854),0)</f>
        <v>0</v>
      </c>
      <c r="N1854" s="25">
        <f ca="1">ROUND(Anteile!$B$31/'Abs3'!$M$2107*'Abs3'!M1854,0)</f>
        <v>0</v>
      </c>
      <c r="O1854" s="27"/>
      <c r="P1854" s="25">
        <f t="shared" ca="1" si="144"/>
        <v>0</v>
      </c>
    </row>
    <row r="1855" spans="1:16" x14ac:dyDescent="0.25">
      <c r="A1855" s="9">
        <f>Gmden!A1854</f>
        <v>70516</v>
      </c>
      <c r="B1855" s="9">
        <f t="shared" si="140"/>
        <v>7</v>
      </c>
      <c r="C1855" s="9">
        <f t="shared" si="141"/>
        <v>0</v>
      </c>
      <c r="D1855" s="7" t="str">
        <f>Gmden!D1854</f>
        <v>Mariastein</v>
      </c>
      <c r="E1855" s="8">
        <f>Gmden!E1854</f>
        <v>352</v>
      </c>
      <c r="F1855" s="40">
        <f>Gmden!N1854</f>
        <v>0</v>
      </c>
      <c r="G1855" s="8">
        <f t="shared" si="142"/>
        <v>0</v>
      </c>
      <c r="H1855" s="25">
        <f>ROUND(Anteile!$B$29/'Abs3'!$G$2107*'Abs3'!G1855,0)</f>
        <v>0</v>
      </c>
      <c r="I1855" s="40">
        <f>Gmden!O1854</f>
        <v>0</v>
      </c>
      <c r="J1855" s="8">
        <f t="shared" si="143"/>
        <v>0</v>
      </c>
      <c r="K1855" s="25">
        <f>ROUND(Anteile!$B$30/'Abs3'!$J$2107*'Abs3'!J1855,0)</f>
        <v>0</v>
      </c>
      <c r="L1855" s="8">
        <f>Gmden!M1854</f>
        <v>404300.84452426597</v>
      </c>
      <c r="M1855" s="8">
        <f ca="1">IF(AND(E1855&gt;10000,Gmden!J1854=500,Gmden!K1854=500),MAX(0,OFFSET('Fk Abs3'!$E$7,'Abs3'!C1855,0)*0.95*E1855-L1855),0)</f>
        <v>0</v>
      </c>
      <c r="N1855" s="25">
        <f ca="1">ROUND(Anteile!$B$31/'Abs3'!$M$2107*'Abs3'!M1855,0)</f>
        <v>0</v>
      </c>
      <c r="O1855" s="27"/>
      <c r="P1855" s="25">
        <f t="shared" ca="1" si="144"/>
        <v>0</v>
      </c>
    </row>
    <row r="1856" spans="1:16" x14ac:dyDescent="0.25">
      <c r="A1856" s="9">
        <f>Gmden!A1855</f>
        <v>70517</v>
      </c>
      <c r="B1856" s="9">
        <f t="shared" si="140"/>
        <v>7</v>
      </c>
      <c r="C1856" s="9">
        <f t="shared" si="141"/>
        <v>0</v>
      </c>
      <c r="D1856" s="7" t="str">
        <f>Gmden!D1855</f>
        <v>Münster</v>
      </c>
      <c r="E1856" s="8">
        <f>Gmden!E1855</f>
        <v>3236</v>
      </c>
      <c r="F1856" s="40">
        <f>Gmden!N1855</f>
        <v>0</v>
      </c>
      <c r="G1856" s="8">
        <f t="shared" si="142"/>
        <v>0</v>
      </c>
      <c r="H1856" s="25">
        <f>ROUND(Anteile!$B$29/'Abs3'!$G$2107*'Abs3'!G1856,0)</f>
        <v>0</v>
      </c>
      <c r="I1856" s="40">
        <f>Gmden!O1855</f>
        <v>0</v>
      </c>
      <c r="J1856" s="8">
        <f t="shared" si="143"/>
        <v>0</v>
      </c>
      <c r="K1856" s="25">
        <f>ROUND(Anteile!$B$30/'Abs3'!$J$2107*'Abs3'!J1856,0)</f>
        <v>0</v>
      </c>
      <c r="L1856" s="8">
        <f>Gmden!M1855</f>
        <v>3471152.1308043119</v>
      </c>
      <c r="M1856" s="8">
        <f ca="1">IF(AND(E1856&gt;10000,Gmden!J1855=500,Gmden!K1855=500),MAX(0,OFFSET('Fk Abs3'!$E$7,'Abs3'!C1856,0)*0.95*E1856-L1856),0)</f>
        <v>0</v>
      </c>
      <c r="N1856" s="25">
        <f ca="1">ROUND(Anteile!$B$31/'Abs3'!$M$2107*'Abs3'!M1856,0)</f>
        <v>0</v>
      </c>
      <c r="O1856" s="27"/>
      <c r="P1856" s="25">
        <f t="shared" ca="1" si="144"/>
        <v>0</v>
      </c>
    </row>
    <row r="1857" spans="1:16" x14ac:dyDescent="0.25">
      <c r="A1857" s="9">
        <f>Gmden!A1856</f>
        <v>70518</v>
      </c>
      <c r="B1857" s="9">
        <f t="shared" si="140"/>
        <v>7</v>
      </c>
      <c r="C1857" s="9">
        <f t="shared" si="141"/>
        <v>0</v>
      </c>
      <c r="D1857" s="7" t="str">
        <f>Gmden!D1856</f>
        <v>Niederndorf</v>
      </c>
      <c r="E1857" s="8">
        <f>Gmden!E1856</f>
        <v>2641</v>
      </c>
      <c r="F1857" s="40">
        <f>Gmden!N1856</f>
        <v>0</v>
      </c>
      <c r="G1857" s="8">
        <f t="shared" si="142"/>
        <v>0</v>
      </c>
      <c r="H1857" s="25">
        <f>ROUND(Anteile!$B$29/'Abs3'!$G$2107*'Abs3'!G1857,0)</f>
        <v>0</v>
      </c>
      <c r="I1857" s="40">
        <f>Gmden!O1856</f>
        <v>0</v>
      </c>
      <c r="J1857" s="8">
        <f t="shared" si="143"/>
        <v>0</v>
      </c>
      <c r="K1857" s="25">
        <f>ROUND(Anteile!$B$30/'Abs3'!$J$2107*'Abs3'!J1857,0)</f>
        <v>0</v>
      </c>
      <c r="L1857" s="8">
        <f>Gmden!M1856</f>
        <v>3160180.8962645209</v>
      </c>
      <c r="M1857" s="8">
        <f ca="1">IF(AND(E1857&gt;10000,Gmden!J1856=500,Gmden!K1856=500),MAX(0,OFFSET('Fk Abs3'!$E$7,'Abs3'!C1857,0)*0.95*E1857-L1857),0)</f>
        <v>0</v>
      </c>
      <c r="N1857" s="25">
        <f ca="1">ROUND(Anteile!$B$31/'Abs3'!$M$2107*'Abs3'!M1857,0)</f>
        <v>0</v>
      </c>
      <c r="O1857" s="27"/>
      <c r="P1857" s="25">
        <f t="shared" ca="1" si="144"/>
        <v>0</v>
      </c>
    </row>
    <row r="1858" spans="1:16" x14ac:dyDescent="0.25">
      <c r="A1858" s="9">
        <f>Gmden!A1857</f>
        <v>70519</v>
      </c>
      <c r="B1858" s="9">
        <f t="shared" si="140"/>
        <v>7</v>
      </c>
      <c r="C1858" s="9">
        <f t="shared" si="141"/>
        <v>0</v>
      </c>
      <c r="D1858" s="7" t="str">
        <f>Gmden!D1857</f>
        <v>Niederndorferberg</v>
      </c>
      <c r="E1858" s="8">
        <f>Gmden!E1857</f>
        <v>690</v>
      </c>
      <c r="F1858" s="40">
        <f>Gmden!N1857</f>
        <v>0</v>
      </c>
      <c r="G1858" s="8">
        <f t="shared" si="142"/>
        <v>0</v>
      </c>
      <c r="H1858" s="25">
        <f>ROUND(Anteile!$B$29/'Abs3'!$G$2107*'Abs3'!G1858,0)</f>
        <v>0</v>
      </c>
      <c r="I1858" s="40">
        <f>Gmden!O1857</f>
        <v>0</v>
      </c>
      <c r="J1858" s="8">
        <f t="shared" si="143"/>
        <v>0</v>
      </c>
      <c r="K1858" s="25">
        <f>ROUND(Anteile!$B$30/'Abs3'!$J$2107*'Abs3'!J1858,0)</f>
        <v>0</v>
      </c>
      <c r="L1858" s="8">
        <f>Gmden!M1857</f>
        <v>672816.63078678923</v>
      </c>
      <c r="M1858" s="8">
        <f ca="1">IF(AND(E1858&gt;10000,Gmden!J1857=500,Gmden!K1857=500),MAX(0,OFFSET('Fk Abs3'!$E$7,'Abs3'!C1858,0)*0.95*E1858-L1858),0)</f>
        <v>0</v>
      </c>
      <c r="N1858" s="25">
        <f ca="1">ROUND(Anteile!$B$31/'Abs3'!$M$2107*'Abs3'!M1858,0)</f>
        <v>0</v>
      </c>
      <c r="O1858" s="27"/>
      <c r="P1858" s="25">
        <f t="shared" ca="1" si="144"/>
        <v>0</v>
      </c>
    </row>
    <row r="1859" spans="1:16" x14ac:dyDescent="0.25">
      <c r="A1859" s="9">
        <f>Gmden!A1858</f>
        <v>70520</v>
      </c>
      <c r="B1859" s="9">
        <f t="shared" si="140"/>
        <v>7</v>
      </c>
      <c r="C1859" s="9">
        <f t="shared" si="141"/>
        <v>0</v>
      </c>
      <c r="D1859" s="7" t="str">
        <f>Gmden!D1858</f>
        <v>Radfeld</v>
      </c>
      <c r="E1859" s="8">
        <f>Gmden!E1858</f>
        <v>2400</v>
      </c>
      <c r="F1859" s="40">
        <f>Gmden!N1858</f>
        <v>0</v>
      </c>
      <c r="G1859" s="8">
        <f t="shared" si="142"/>
        <v>0</v>
      </c>
      <c r="H1859" s="25">
        <f>ROUND(Anteile!$B$29/'Abs3'!$G$2107*'Abs3'!G1859,0)</f>
        <v>0</v>
      </c>
      <c r="I1859" s="40">
        <f>Gmden!O1858</f>
        <v>0</v>
      </c>
      <c r="J1859" s="8">
        <f t="shared" si="143"/>
        <v>0</v>
      </c>
      <c r="K1859" s="25">
        <f>ROUND(Anteile!$B$30/'Abs3'!$J$2107*'Abs3'!J1859,0)</f>
        <v>0</v>
      </c>
      <c r="L1859" s="8">
        <f>Gmden!M1858</f>
        <v>3380559.9408663129</v>
      </c>
      <c r="M1859" s="8">
        <f ca="1">IF(AND(E1859&gt;10000,Gmden!J1858=500,Gmden!K1858=500),MAX(0,OFFSET('Fk Abs3'!$E$7,'Abs3'!C1859,0)*0.95*E1859-L1859),0)</f>
        <v>0</v>
      </c>
      <c r="N1859" s="25">
        <f ca="1">ROUND(Anteile!$B$31/'Abs3'!$M$2107*'Abs3'!M1859,0)</f>
        <v>0</v>
      </c>
      <c r="O1859" s="27"/>
      <c r="P1859" s="25">
        <f t="shared" ca="1" si="144"/>
        <v>0</v>
      </c>
    </row>
    <row r="1860" spans="1:16" x14ac:dyDescent="0.25">
      <c r="A1860" s="9">
        <f>Gmden!A1859</f>
        <v>70521</v>
      </c>
      <c r="B1860" s="9">
        <f t="shared" si="140"/>
        <v>7</v>
      </c>
      <c r="C1860" s="9">
        <f t="shared" si="141"/>
        <v>0</v>
      </c>
      <c r="D1860" s="7" t="str">
        <f>Gmden!D1859</f>
        <v>Rattenberg</v>
      </c>
      <c r="E1860" s="8">
        <f>Gmden!E1859</f>
        <v>400</v>
      </c>
      <c r="F1860" s="40">
        <f>Gmden!N1859</f>
        <v>0</v>
      </c>
      <c r="G1860" s="8">
        <f t="shared" si="142"/>
        <v>0</v>
      </c>
      <c r="H1860" s="25">
        <f>ROUND(Anteile!$B$29/'Abs3'!$G$2107*'Abs3'!G1860,0)</f>
        <v>0</v>
      </c>
      <c r="I1860" s="40">
        <f>Gmden!O1859</f>
        <v>0</v>
      </c>
      <c r="J1860" s="8">
        <f t="shared" si="143"/>
        <v>0</v>
      </c>
      <c r="K1860" s="25">
        <f>ROUND(Anteile!$B$30/'Abs3'!$J$2107*'Abs3'!J1860,0)</f>
        <v>0</v>
      </c>
      <c r="L1860" s="8">
        <f>Gmden!M1859</f>
        <v>617731.14767728874</v>
      </c>
      <c r="M1860" s="8">
        <f ca="1">IF(AND(E1860&gt;10000,Gmden!J1859=500,Gmden!K1859=500),MAX(0,OFFSET('Fk Abs3'!$E$7,'Abs3'!C1860,0)*0.95*E1860-L1860),0)</f>
        <v>0</v>
      </c>
      <c r="N1860" s="25">
        <f ca="1">ROUND(Anteile!$B$31/'Abs3'!$M$2107*'Abs3'!M1860,0)</f>
        <v>0</v>
      </c>
      <c r="O1860" s="27"/>
      <c r="P1860" s="25">
        <f t="shared" ca="1" si="144"/>
        <v>0</v>
      </c>
    </row>
    <row r="1861" spans="1:16" x14ac:dyDescent="0.25">
      <c r="A1861" s="9">
        <f>Gmden!A1860</f>
        <v>70522</v>
      </c>
      <c r="B1861" s="9">
        <f t="shared" si="140"/>
        <v>7</v>
      </c>
      <c r="C1861" s="9">
        <f t="shared" si="141"/>
        <v>0</v>
      </c>
      <c r="D1861" s="7" t="str">
        <f>Gmden!D1860</f>
        <v>Reith im Alpbachtal</v>
      </c>
      <c r="E1861" s="8">
        <f>Gmden!E1860</f>
        <v>2735</v>
      </c>
      <c r="F1861" s="40">
        <f>Gmden!N1860</f>
        <v>0</v>
      </c>
      <c r="G1861" s="8">
        <f t="shared" si="142"/>
        <v>0</v>
      </c>
      <c r="H1861" s="25">
        <f>ROUND(Anteile!$B$29/'Abs3'!$G$2107*'Abs3'!G1861,0)</f>
        <v>0</v>
      </c>
      <c r="I1861" s="40">
        <f>Gmden!O1860</f>
        <v>0</v>
      </c>
      <c r="J1861" s="8">
        <f t="shared" si="143"/>
        <v>0</v>
      </c>
      <c r="K1861" s="25">
        <f>ROUND(Anteile!$B$30/'Abs3'!$J$2107*'Abs3'!J1861,0)</f>
        <v>0</v>
      </c>
      <c r="L1861" s="8">
        <f>Gmden!M1860</f>
        <v>3192022.0617651567</v>
      </c>
      <c r="M1861" s="8">
        <f ca="1">IF(AND(E1861&gt;10000,Gmden!J1860=500,Gmden!K1860=500),MAX(0,OFFSET('Fk Abs3'!$E$7,'Abs3'!C1861,0)*0.95*E1861-L1861),0)</f>
        <v>0</v>
      </c>
      <c r="N1861" s="25">
        <f ca="1">ROUND(Anteile!$B$31/'Abs3'!$M$2107*'Abs3'!M1861,0)</f>
        <v>0</v>
      </c>
      <c r="O1861" s="27"/>
      <c r="P1861" s="25">
        <f t="shared" ca="1" si="144"/>
        <v>0</v>
      </c>
    </row>
    <row r="1862" spans="1:16" x14ac:dyDescent="0.25">
      <c r="A1862" s="9">
        <f>Gmden!A1861</f>
        <v>70523</v>
      </c>
      <c r="B1862" s="9">
        <f t="shared" si="140"/>
        <v>7</v>
      </c>
      <c r="C1862" s="9">
        <f t="shared" si="141"/>
        <v>0</v>
      </c>
      <c r="D1862" s="7" t="str">
        <f>Gmden!D1861</f>
        <v>Rettenschöss</v>
      </c>
      <c r="E1862" s="8">
        <f>Gmden!E1861</f>
        <v>475</v>
      </c>
      <c r="F1862" s="40">
        <f>Gmden!N1861</f>
        <v>0</v>
      </c>
      <c r="G1862" s="8">
        <f t="shared" si="142"/>
        <v>0</v>
      </c>
      <c r="H1862" s="25">
        <f>ROUND(Anteile!$B$29/'Abs3'!$G$2107*'Abs3'!G1862,0)</f>
        <v>0</v>
      </c>
      <c r="I1862" s="40">
        <f>Gmden!O1861</f>
        <v>0</v>
      </c>
      <c r="J1862" s="8">
        <f t="shared" si="143"/>
        <v>0</v>
      </c>
      <c r="K1862" s="25">
        <f>ROUND(Anteile!$B$30/'Abs3'!$J$2107*'Abs3'!J1862,0)</f>
        <v>0</v>
      </c>
      <c r="L1862" s="8">
        <f>Gmden!M1861</f>
        <v>464228.44608686824</v>
      </c>
      <c r="M1862" s="8">
        <f ca="1">IF(AND(E1862&gt;10000,Gmden!J1861=500,Gmden!K1861=500),MAX(0,OFFSET('Fk Abs3'!$E$7,'Abs3'!C1862,0)*0.95*E1862-L1862),0)</f>
        <v>0</v>
      </c>
      <c r="N1862" s="25">
        <f ca="1">ROUND(Anteile!$B$31/'Abs3'!$M$2107*'Abs3'!M1862,0)</f>
        <v>0</v>
      </c>
      <c r="O1862" s="27"/>
      <c r="P1862" s="25">
        <f t="shared" ca="1" si="144"/>
        <v>0</v>
      </c>
    </row>
    <row r="1863" spans="1:16" x14ac:dyDescent="0.25">
      <c r="A1863" s="9">
        <f>Gmden!A1862</f>
        <v>70524</v>
      </c>
      <c r="B1863" s="9">
        <f t="shared" si="140"/>
        <v>7</v>
      </c>
      <c r="C1863" s="9">
        <f t="shared" si="141"/>
        <v>0</v>
      </c>
      <c r="D1863" s="7" t="str">
        <f>Gmden!D1862</f>
        <v>Scheffau am Wilden Kaiser</v>
      </c>
      <c r="E1863" s="8">
        <f>Gmden!E1862</f>
        <v>1359</v>
      </c>
      <c r="F1863" s="40">
        <f>Gmden!N1862</f>
        <v>0</v>
      </c>
      <c r="G1863" s="8">
        <f t="shared" si="142"/>
        <v>0</v>
      </c>
      <c r="H1863" s="25">
        <f>ROUND(Anteile!$B$29/'Abs3'!$G$2107*'Abs3'!G1863,0)</f>
        <v>0</v>
      </c>
      <c r="I1863" s="40">
        <f>Gmden!O1862</f>
        <v>0</v>
      </c>
      <c r="J1863" s="8">
        <f t="shared" si="143"/>
        <v>0</v>
      </c>
      <c r="K1863" s="25">
        <f>ROUND(Anteile!$B$30/'Abs3'!$J$2107*'Abs3'!J1863,0)</f>
        <v>0</v>
      </c>
      <c r="L1863" s="8">
        <f>Gmden!M1862</f>
        <v>1804252.4982535699</v>
      </c>
      <c r="M1863" s="8">
        <f ca="1">IF(AND(E1863&gt;10000,Gmden!J1862=500,Gmden!K1862=500),MAX(0,OFFSET('Fk Abs3'!$E$7,'Abs3'!C1863,0)*0.95*E1863-L1863),0)</f>
        <v>0</v>
      </c>
      <c r="N1863" s="25">
        <f ca="1">ROUND(Anteile!$B$31/'Abs3'!$M$2107*'Abs3'!M1863,0)</f>
        <v>0</v>
      </c>
      <c r="O1863" s="27"/>
      <c r="P1863" s="25">
        <f t="shared" ca="1" si="144"/>
        <v>0</v>
      </c>
    </row>
    <row r="1864" spans="1:16" x14ac:dyDescent="0.25">
      <c r="A1864" s="9">
        <f>Gmden!A1863</f>
        <v>70525</v>
      </c>
      <c r="B1864" s="9">
        <f t="shared" ref="B1864:B1927" si="145">INT(A1864/10000)</f>
        <v>7</v>
      </c>
      <c r="C1864" s="9">
        <f t="shared" ref="C1864:C1927" si="146">IF(E1864&lt;=10000,0,IF(E1864&lt;=20000,1,IF(E1864&lt;=50000,2,3)))</f>
        <v>0</v>
      </c>
      <c r="D1864" s="7" t="str">
        <f>Gmden!D1863</f>
        <v>Schwoich</v>
      </c>
      <c r="E1864" s="8">
        <f>Gmden!E1863</f>
        <v>2330</v>
      </c>
      <c r="F1864" s="40">
        <f>Gmden!N1863</f>
        <v>0</v>
      </c>
      <c r="G1864" s="8">
        <f t="shared" ref="G1864:G1927" si="147">IF(AND(E1864&gt;$G$5,F1864=1),E1864,0)</f>
        <v>0</v>
      </c>
      <c r="H1864" s="25">
        <f>ROUND(Anteile!$B$29/'Abs3'!$G$2107*'Abs3'!G1864,0)</f>
        <v>0</v>
      </c>
      <c r="I1864" s="40">
        <f>Gmden!O1863</f>
        <v>0</v>
      </c>
      <c r="J1864" s="8">
        <f t="shared" ref="J1864:J1927" si="148">IF(I1864=1,E1864,0)</f>
        <v>0</v>
      </c>
      <c r="K1864" s="25">
        <f>ROUND(Anteile!$B$30/'Abs3'!$J$2107*'Abs3'!J1864,0)</f>
        <v>0</v>
      </c>
      <c r="L1864" s="8">
        <f>Gmden!M1863</f>
        <v>2768869.8270234964</v>
      </c>
      <c r="M1864" s="8">
        <f ca="1">IF(AND(E1864&gt;10000,Gmden!J1863=500,Gmden!K1863=500),MAX(0,OFFSET('Fk Abs3'!$E$7,'Abs3'!C1864,0)*0.95*E1864-L1864),0)</f>
        <v>0</v>
      </c>
      <c r="N1864" s="25">
        <f ca="1">ROUND(Anteile!$B$31/'Abs3'!$M$2107*'Abs3'!M1864,0)</f>
        <v>0</v>
      </c>
      <c r="O1864" s="27"/>
      <c r="P1864" s="25">
        <f t="shared" ref="P1864:P1927" ca="1" si="149">H1864+K1864+N1864+O1864</f>
        <v>0</v>
      </c>
    </row>
    <row r="1865" spans="1:16" x14ac:dyDescent="0.25">
      <c r="A1865" s="9">
        <f>Gmden!A1864</f>
        <v>70526</v>
      </c>
      <c r="B1865" s="9">
        <f t="shared" si="145"/>
        <v>7</v>
      </c>
      <c r="C1865" s="9">
        <f t="shared" si="146"/>
        <v>0</v>
      </c>
      <c r="D1865" s="7" t="str">
        <f>Gmden!D1864</f>
        <v>Söll</v>
      </c>
      <c r="E1865" s="8">
        <f>Gmden!E1864</f>
        <v>3535</v>
      </c>
      <c r="F1865" s="40">
        <f>Gmden!N1864</f>
        <v>0</v>
      </c>
      <c r="G1865" s="8">
        <f t="shared" si="147"/>
        <v>0</v>
      </c>
      <c r="H1865" s="25">
        <f>ROUND(Anteile!$B$29/'Abs3'!$G$2107*'Abs3'!G1865,0)</f>
        <v>0</v>
      </c>
      <c r="I1865" s="40">
        <f>Gmden!O1864</f>
        <v>0</v>
      </c>
      <c r="J1865" s="8">
        <f t="shared" si="148"/>
        <v>0</v>
      </c>
      <c r="K1865" s="25">
        <f>ROUND(Anteile!$B$30/'Abs3'!$J$2107*'Abs3'!J1865,0)</f>
        <v>0</v>
      </c>
      <c r="L1865" s="8">
        <f>Gmden!M1864</f>
        <v>4749767.9643548857</v>
      </c>
      <c r="M1865" s="8">
        <f ca="1">IF(AND(E1865&gt;10000,Gmden!J1864=500,Gmden!K1864=500),MAX(0,OFFSET('Fk Abs3'!$E$7,'Abs3'!C1865,0)*0.95*E1865-L1865),0)</f>
        <v>0</v>
      </c>
      <c r="N1865" s="25">
        <f ca="1">ROUND(Anteile!$B$31/'Abs3'!$M$2107*'Abs3'!M1865,0)</f>
        <v>0</v>
      </c>
      <c r="O1865" s="27"/>
      <c r="P1865" s="25">
        <f t="shared" ca="1" si="149"/>
        <v>0</v>
      </c>
    </row>
    <row r="1866" spans="1:16" x14ac:dyDescent="0.25">
      <c r="A1866" s="9">
        <f>Gmden!A1865</f>
        <v>70527</v>
      </c>
      <c r="B1866" s="9">
        <f t="shared" si="145"/>
        <v>7</v>
      </c>
      <c r="C1866" s="9">
        <f t="shared" si="146"/>
        <v>0</v>
      </c>
      <c r="D1866" s="7" t="str">
        <f>Gmden!D1865</f>
        <v>Thiersee</v>
      </c>
      <c r="E1866" s="8">
        <f>Gmden!E1865</f>
        <v>2881</v>
      </c>
      <c r="F1866" s="40">
        <f>Gmden!N1865</f>
        <v>0</v>
      </c>
      <c r="G1866" s="8">
        <f t="shared" si="147"/>
        <v>0</v>
      </c>
      <c r="H1866" s="25">
        <f>ROUND(Anteile!$B$29/'Abs3'!$G$2107*'Abs3'!G1866,0)</f>
        <v>0</v>
      </c>
      <c r="I1866" s="40">
        <f>Gmden!O1865</f>
        <v>0</v>
      </c>
      <c r="J1866" s="8">
        <f t="shared" si="148"/>
        <v>0</v>
      </c>
      <c r="K1866" s="25">
        <f>ROUND(Anteile!$B$30/'Abs3'!$J$2107*'Abs3'!J1866,0)</f>
        <v>0</v>
      </c>
      <c r="L1866" s="8">
        <f>Gmden!M1865</f>
        <v>3310134.3966023596</v>
      </c>
      <c r="M1866" s="8">
        <f ca="1">IF(AND(E1866&gt;10000,Gmden!J1865=500,Gmden!K1865=500),MAX(0,OFFSET('Fk Abs3'!$E$7,'Abs3'!C1866,0)*0.95*E1866-L1866),0)</f>
        <v>0</v>
      </c>
      <c r="N1866" s="25">
        <f ca="1">ROUND(Anteile!$B$31/'Abs3'!$M$2107*'Abs3'!M1866,0)</f>
        <v>0</v>
      </c>
      <c r="O1866" s="27"/>
      <c r="P1866" s="25">
        <f t="shared" ca="1" si="149"/>
        <v>0</v>
      </c>
    </row>
    <row r="1867" spans="1:16" x14ac:dyDescent="0.25">
      <c r="A1867" s="9">
        <f>Gmden!A1866</f>
        <v>70528</v>
      </c>
      <c r="B1867" s="9">
        <f t="shared" si="145"/>
        <v>7</v>
      </c>
      <c r="C1867" s="9">
        <f t="shared" si="146"/>
        <v>0</v>
      </c>
      <c r="D1867" s="7" t="str">
        <f>Gmden!D1866</f>
        <v>Angerberg</v>
      </c>
      <c r="E1867" s="8">
        <f>Gmden!E1866</f>
        <v>1865</v>
      </c>
      <c r="F1867" s="40">
        <f>Gmden!N1866</f>
        <v>0</v>
      </c>
      <c r="G1867" s="8">
        <f t="shared" si="147"/>
        <v>0</v>
      </c>
      <c r="H1867" s="25">
        <f>ROUND(Anteile!$B$29/'Abs3'!$G$2107*'Abs3'!G1867,0)</f>
        <v>0</v>
      </c>
      <c r="I1867" s="40">
        <f>Gmden!O1866</f>
        <v>0</v>
      </c>
      <c r="J1867" s="8">
        <f t="shared" si="148"/>
        <v>0</v>
      </c>
      <c r="K1867" s="25">
        <f>ROUND(Anteile!$B$30/'Abs3'!$J$2107*'Abs3'!J1867,0)</f>
        <v>0</v>
      </c>
      <c r="L1867" s="8">
        <f>Gmden!M1866</f>
        <v>1834245.3238701629</v>
      </c>
      <c r="M1867" s="8">
        <f ca="1">IF(AND(E1867&gt;10000,Gmden!J1866=500,Gmden!K1866=500),MAX(0,OFFSET('Fk Abs3'!$E$7,'Abs3'!C1867,0)*0.95*E1867-L1867),0)</f>
        <v>0</v>
      </c>
      <c r="N1867" s="25">
        <f ca="1">ROUND(Anteile!$B$31/'Abs3'!$M$2107*'Abs3'!M1867,0)</f>
        <v>0</v>
      </c>
      <c r="O1867" s="27"/>
      <c r="P1867" s="25">
        <f t="shared" ca="1" si="149"/>
        <v>0</v>
      </c>
    </row>
    <row r="1868" spans="1:16" x14ac:dyDescent="0.25">
      <c r="A1868" s="9">
        <f>Gmden!A1867</f>
        <v>70529</v>
      </c>
      <c r="B1868" s="9">
        <f t="shared" si="145"/>
        <v>7</v>
      </c>
      <c r="C1868" s="9">
        <f t="shared" si="146"/>
        <v>0</v>
      </c>
      <c r="D1868" s="7" t="str">
        <f>Gmden!D1867</f>
        <v>Walchsee</v>
      </c>
      <c r="E1868" s="8">
        <f>Gmden!E1867</f>
        <v>1843</v>
      </c>
      <c r="F1868" s="40">
        <f>Gmden!N1867</f>
        <v>0</v>
      </c>
      <c r="G1868" s="8">
        <f t="shared" si="147"/>
        <v>0</v>
      </c>
      <c r="H1868" s="25">
        <f>ROUND(Anteile!$B$29/'Abs3'!$G$2107*'Abs3'!G1868,0)</f>
        <v>0</v>
      </c>
      <c r="I1868" s="40">
        <f>Gmden!O1867</f>
        <v>0</v>
      </c>
      <c r="J1868" s="8">
        <f t="shared" si="148"/>
        <v>0</v>
      </c>
      <c r="K1868" s="25">
        <f>ROUND(Anteile!$B$30/'Abs3'!$J$2107*'Abs3'!J1868,0)</f>
        <v>0</v>
      </c>
      <c r="L1868" s="8">
        <f>Gmden!M1867</f>
        <v>2366760.3012731718</v>
      </c>
      <c r="M1868" s="8">
        <f ca="1">IF(AND(E1868&gt;10000,Gmden!J1867=500,Gmden!K1867=500),MAX(0,OFFSET('Fk Abs3'!$E$7,'Abs3'!C1868,0)*0.95*E1868-L1868),0)</f>
        <v>0</v>
      </c>
      <c r="N1868" s="25">
        <f ca="1">ROUND(Anteile!$B$31/'Abs3'!$M$2107*'Abs3'!M1868,0)</f>
        <v>0</v>
      </c>
      <c r="O1868" s="27"/>
      <c r="P1868" s="25">
        <f t="shared" ca="1" si="149"/>
        <v>0</v>
      </c>
    </row>
    <row r="1869" spans="1:16" x14ac:dyDescent="0.25">
      <c r="A1869" s="9">
        <f>Gmden!A1868</f>
        <v>70530</v>
      </c>
      <c r="B1869" s="9">
        <f t="shared" si="145"/>
        <v>7</v>
      </c>
      <c r="C1869" s="9">
        <f t="shared" si="146"/>
        <v>0</v>
      </c>
      <c r="D1869" s="7" t="str">
        <f>Gmden!D1868</f>
        <v>Wildschönau</v>
      </c>
      <c r="E1869" s="8">
        <f>Gmden!E1868</f>
        <v>4204</v>
      </c>
      <c r="F1869" s="40">
        <f>Gmden!N1868</f>
        <v>0</v>
      </c>
      <c r="G1869" s="8">
        <f t="shared" si="147"/>
        <v>0</v>
      </c>
      <c r="H1869" s="25">
        <f>ROUND(Anteile!$B$29/'Abs3'!$G$2107*'Abs3'!G1869,0)</f>
        <v>0</v>
      </c>
      <c r="I1869" s="40">
        <f>Gmden!O1868</f>
        <v>0</v>
      </c>
      <c r="J1869" s="8">
        <f t="shared" si="148"/>
        <v>0</v>
      </c>
      <c r="K1869" s="25">
        <f>ROUND(Anteile!$B$30/'Abs3'!$J$2107*'Abs3'!J1869,0)</f>
        <v>0</v>
      </c>
      <c r="L1869" s="8">
        <f>Gmden!M1868</f>
        <v>5208680.7653206429</v>
      </c>
      <c r="M1869" s="8">
        <f ca="1">IF(AND(E1869&gt;10000,Gmden!J1868=500,Gmden!K1868=500),MAX(0,OFFSET('Fk Abs3'!$E$7,'Abs3'!C1869,0)*0.95*E1869-L1869),0)</f>
        <v>0</v>
      </c>
      <c r="N1869" s="25">
        <f ca="1">ROUND(Anteile!$B$31/'Abs3'!$M$2107*'Abs3'!M1869,0)</f>
        <v>0</v>
      </c>
      <c r="O1869" s="27"/>
      <c r="P1869" s="25">
        <f t="shared" ca="1" si="149"/>
        <v>0</v>
      </c>
    </row>
    <row r="1870" spans="1:16" x14ac:dyDescent="0.25">
      <c r="A1870" s="9">
        <f>Gmden!A1869</f>
        <v>70531</v>
      </c>
      <c r="B1870" s="9">
        <f t="shared" si="145"/>
        <v>7</v>
      </c>
      <c r="C1870" s="9">
        <f t="shared" si="146"/>
        <v>1</v>
      </c>
      <c r="D1870" s="7" t="str">
        <f>Gmden!D1869</f>
        <v>Wörgl</v>
      </c>
      <c r="E1870" s="8">
        <f>Gmden!E1869</f>
        <v>13020</v>
      </c>
      <c r="F1870" s="40">
        <f>Gmden!N1869</f>
        <v>0</v>
      </c>
      <c r="G1870" s="8">
        <f t="shared" si="147"/>
        <v>0</v>
      </c>
      <c r="H1870" s="25">
        <f>ROUND(Anteile!$B$29/'Abs3'!$G$2107*'Abs3'!G1870,0)</f>
        <v>0</v>
      </c>
      <c r="I1870" s="40">
        <f>Gmden!O1869</f>
        <v>0</v>
      </c>
      <c r="J1870" s="8">
        <f t="shared" si="148"/>
        <v>0</v>
      </c>
      <c r="K1870" s="25">
        <f>ROUND(Anteile!$B$30/'Abs3'!$J$2107*'Abs3'!J1870,0)</f>
        <v>0</v>
      </c>
      <c r="L1870" s="8">
        <f>Gmden!M1869</f>
        <v>20875085.381732527</v>
      </c>
      <c r="M1870" s="8">
        <f ca="1">IF(AND(E1870&gt;10000,Gmden!J1869=500,Gmden!K1869=500),MAX(0,OFFSET('Fk Abs3'!$E$7,'Abs3'!C1870,0)*0.95*E1870-L1870),0)</f>
        <v>0</v>
      </c>
      <c r="N1870" s="25">
        <f ca="1">ROUND(Anteile!$B$31/'Abs3'!$M$2107*'Abs3'!M1870,0)</f>
        <v>0</v>
      </c>
      <c r="O1870" s="27"/>
      <c r="P1870" s="25">
        <f t="shared" ca="1" si="149"/>
        <v>0</v>
      </c>
    </row>
    <row r="1871" spans="1:16" x14ac:dyDescent="0.25">
      <c r="A1871" s="9">
        <f>Gmden!A1870</f>
        <v>70601</v>
      </c>
      <c r="B1871" s="9">
        <f t="shared" si="145"/>
        <v>7</v>
      </c>
      <c r="C1871" s="9">
        <f t="shared" si="146"/>
        <v>0</v>
      </c>
      <c r="D1871" s="7" t="str">
        <f>Gmden!D1870</f>
        <v>Faggen</v>
      </c>
      <c r="E1871" s="8">
        <f>Gmden!E1870</f>
        <v>369</v>
      </c>
      <c r="F1871" s="40">
        <f>Gmden!N1870</f>
        <v>0</v>
      </c>
      <c r="G1871" s="8">
        <f t="shared" si="147"/>
        <v>0</v>
      </c>
      <c r="H1871" s="25">
        <f>ROUND(Anteile!$B$29/'Abs3'!$G$2107*'Abs3'!G1871,0)</f>
        <v>0</v>
      </c>
      <c r="I1871" s="40">
        <f>Gmden!O1870</f>
        <v>0</v>
      </c>
      <c r="J1871" s="8">
        <f t="shared" si="148"/>
        <v>0</v>
      </c>
      <c r="K1871" s="25">
        <f>ROUND(Anteile!$B$30/'Abs3'!$J$2107*'Abs3'!J1871,0)</f>
        <v>0</v>
      </c>
      <c r="L1871" s="8">
        <f>Gmden!M1870</f>
        <v>343576.76845578669</v>
      </c>
      <c r="M1871" s="8">
        <f ca="1">IF(AND(E1871&gt;10000,Gmden!J1870=500,Gmden!K1870=500),MAX(0,OFFSET('Fk Abs3'!$E$7,'Abs3'!C1871,0)*0.95*E1871-L1871),0)</f>
        <v>0</v>
      </c>
      <c r="N1871" s="25">
        <f ca="1">ROUND(Anteile!$B$31/'Abs3'!$M$2107*'Abs3'!M1871,0)</f>
        <v>0</v>
      </c>
      <c r="O1871" s="27"/>
      <c r="P1871" s="25">
        <f t="shared" ca="1" si="149"/>
        <v>0</v>
      </c>
    </row>
    <row r="1872" spans="1:16" x14ac:dyDescent="0.25">
      <c r="A1872" s="9">
        <f>Gmden!A1871</f>
        <v>70602</v>
      </c>
      <c r="B1872" s="9">
        <f t="shared" si="145"/>
        <v>7</v>
      </c>
      <c r="C1872" s="9">
        <f t="shared" si="146"/>
        <v>0</v>
      </c>
      <c r="D1872" s="7" t="str">
        <f>Gmden!D1871</f>
        <v>Fendels</v>
      </c>
      <c r="E1872" s="8">
        <f>Gmden!E1871</f>
        <v>254</v>
      </c>
      <c r="F1872" s="40">
        <f>Gmden!N1871</f>
        <v>0</v>
      </c>
      <c r="G1872" s="8">
        <f t="shared" si="147"/>
        <v>0</v>
      </c>
      <c r="H1872" s="25">
        <f>ROUND(Anteile!$B$29/'Abs3'!$G$2107*'Abs3'!G1872,0)</f>
        <v>0</v>
      </c>
      <c r="I1872" s="40">
        <f>Gmden!O1871</f>
        <v>0</v>
      </c>
      <c r="J1872" s="8">
        <f t="shared" si="148"/>
        <v>0</v>
      </c>
      <c r="K1872" s="25">
        <f>ROUND(Anteile!$B$30/'Abs3'!$J$2107*'Abs3'!J1872,0)</f>
        <v>0</v>
      </c>
      <c r="L1872" s="8">
        <f>Gmden!M1871</f>
        <v>338378.87421050086</v>
      </c>
      <c r="M1872" s="8">
        <f ca="1">IF(AND(E1872&gt;10000,Gmden!J1871=500,Gmden!K1871=500),MAX(0,OFFSET('Fk Abs3'!$E$7,'Abs3'!C1872,0)*0.95*E1872-L1872),0)</f>
        <v>0</v>
      </c>
      <c r="N1872" s="25">
        <f ca="1">ROUND(Anteile!$B$31/'Abs3'!$M$2107*'Abs3'!M1872,0)</f>
        <v>0</v>
      </c>
      <c r="O1872" s="27"/>
      <c r="P1872" s="25">
        <f t="shared" ca="1" si="149"/>
        <v>0</v>
      </c>
    </row>
    <row r="1873" spans="1:16" x14ac:dyDescent="0.25">
      <c r="A1873" s="9">
        <f>Gmden!A1872</f>
        <v>70603</v>
      </c>
      <c r="B1873" s="9">
        <f t="shared" si="145"/>
        <v>7</v>
      </c>
      <c r="C1873" s="9">
        <f t="shared" si="146"/>
        <v>0</v>
      </c>
      <c r="D1873" s="7" t="str">
        <f>Gmden!D1872</f>
        <v>Fiss</v>
      </c>
      <c r="E1873" s="8">
        <f>Gmden!E1872</f>
        <v>935</v>
      </c>
      <c r="F1873" s="40">
        <f>Gmden!N1872</f>
        <v>0</v>
      </c>
      <c r="G1873" s="8">
        <f t="shared" si="147"/>
        <v>0</v>
      </c>
      <c r="H1873" s="25">
        <f>ROUND(Anteile!$B$29/'Abs3'!$G$2107*'Abs3'!G1873,0)</f>
        <v>0</v>
      </c>
      <c r="I1873" s="40">
        <f>Gmden!O1872</f>
        <v>0</v>
      </c>
      <c r="J1873" s="8">
        <f t="shared" si="148"/>
        <v>0</v>
      </c>
      <c r="K1873" s="25">
        <f>ROUND(Anteile!$B$30/'Abs3'!$J$2107*'Abs3'!J1873,0)</f>
        <v>0</v>
      </c>
      <c r="L1873" s="8">
        <f>Gmden!M1872</f>
        <v>2441091.3986146096</v>
      </c>
      <c r="M1873" s="8">
        <f ca="1">IF(AND(E1873&gt;10000,Gmden!J1872=500,Gmden!K1872=500),MAX(0,OFFSET('Fk Abs3'!$E$7,'Abs3'!C1873,0)*0.95*E1873-L1873),0)</f>
        <v>0</v>
      </c>
      <c r="N1873" s="25">
        <f ca="1">ROUND(Anteile!$B$31/'Abs3'!$M$2107*'Abs3'!M1873,0)</f>
        <v>0</v>
      </c>
      <c r="O1873" s="27"/>
      <c r="P1873" s="25">
        <f t="shared" ca="1" si="149"/>
        <v>0</v>
      </c>
    </row>
    <row r="1874" spans="1:16" x14ac:dyDescent="0.25">
      <c r="A1874" s="9">
        <f>Gmden!A1873</f>
        <v>70604</v>
      </c>
      <c r="B1874" s="9">
        <f t="shared" si="145"/>
        <v>7</v>
      </c>
      <c r="C1874" s="9">
        <f t="shared" si="146"/>
        <v>0</v>
      </c>
      <c r="D1874" s="7" t="str">
        <f>Gmden!D1873</f>
        <v>Fließ</v>
      </c>
      <c r="E1874" s="8">
        <f>Gmden!E1873</f>
        <v>2908</v>
      </c>
      <c r="F1874" s="40">
        <f>Gmden!N1873</f>
        <v>0</v>
      </c>
      <c r="G1874" s="8">
        <f t="shared" si="147"/>
        <v>0</v>
      </c>
      <c r="H1874" s="25">
        <f>ROUND(Anteile!$B$29/'Abs3'!$G$2107*'Abs3'!G1874,0)</f>
        <v>0</v>
      </c>
      <c r="I1874" s="40">
        <f>Gmden!O1873</f>
        <v>0</v>
      </c>
      <c r="J1874" s="8">
        <f t="shared" si="148"/>
        <v>0</v>
      </c>
      <c r="K1874" s="25">
        <f>ROUND(Anteile!$B$30/'Abs3'!$J$2107*'Abs3'!J1874,0)</f>
        <v>0</v>
      </c>
      <c r="L1874" s="8">
        <f>Gmden!M1873</f>
        <v>2995330.5067745689</v>
      </c>
      <c r="M1874" s="8">
        <f ca="1">IF(AND(E1874&gt;10000,Gmden!J1873=500,Gmden!K1873=500),MAX(0,OFFSET('Fk Abs3'!$E$7,'Abs3'!C1874,0)*0.95*E1874-L1874),0)</f>
        <v>0</v>
      </c>
      <c r="N1874" s="25">
        <f ca="1">ROUND(Anteile!$B$31/'Abs3'!$M$2107*'Abs3'!M1874,0)</f>
        <v>0</v>
      </c>
      <c r="O1874" s="27"/>
      <c r="P1874" s="25">
        <f t="shared" ca="1" si="149"/>
        <v>0</v>
      </c>
    </row>
    <row r="1875" spans="1:16" x14ac:dyDescent="0.25">
      <c r="A1875" s="9">
        <f>Gmden!A1874</f>
        <v>70605</v>
      </c>
      <c r="B1875" s="9">
        <f t="shared" si="145"/>
        <v>7</v>
      </c>
      <c r="C1875" s="9">
        <f t="shared" si="146"/>
        <v>0</v>
      </c>
      <c r="D1875" s="7" t="str">
        <f>Gmden!D1874</f>
        <v>Flirsch</v>
      </c>
      <c r="E1875" s="8">
        <f>Gmden!E1874</f>
        <v>938</v>
      </c>
      <c r="F1875" s="40">
        <f>Gmden!N1874</f>
        <v>0</v>
      </c>
      <c r="G1875" s="8">
        <f t="shared" si="147"/>
        <v>0</v>
      </c>
      <c r="H1875" s="25">
        <f>ROUND(Anteile!$B$29/'Abs3'!$G$2107*'Abs3'!G1875,0)</f>
        <v>0</v>
      </c>
      <c r="I1875" s="40">
        <f>Gmden!O1874</f>
        <v>0</v>
      </c>
      <c r="J1875" s="8">
        <f t="shared" si="148"/>
        <v>0</v>
      </c>
      <c r="K1875" s="25">
        <f>ROUND(Anteile!$B$30/'Abs3'!$J$2107*'Abs3'!J1875,0)</f>
        <v>0</v>
      </c>
      <c r="L1875" s="8">
        <f>Gmden!M1874</f>
        <v>1025659.4883180319</v>
      </c>
      <c r="M1875" s="8">
        <f ca="1">IF(AND(E1875&gt;10000,Gmden!J1874=500,Gmden!K1874=500),MAX(0,OFFSET('Fk Abs3'!$E$7,'Abs3'!C1875,0)*0.95*E1875-L1875),0)</f>
        <v>0</v>
      </c>
      <c r="N1875" s="25">
        <f ca="1">ROUND(Anteile!$B$31/'Abs3'!$M$2107*'Abs3'!M1875,0)</f>
        <v>0</v>
      </c>
      <c r="O1875" s="27"/>
      <c r="P1875" s="25">
        <f t="shared" ca="1" si="149"/>
        <v>0</v>
      </c>
    </row>
    <row r="1876" spans="1:16" x14ac:dyDescent="0.25">
      <c r="A1876" s="9">
        <f>Gmden!A1875</f>
        <v>70606</v>
      </c>
      <c r="B1876" s="9">
        <f t="shared" si="145"/>
        <v>7</v>
      </c>
      <c r="C1876" s="9">
        <f t="shared" si="146"/>
        <v>0</v>
      </c>
      <c r="D1876" s="7" t="str">
        <f>Gmden!D1875</f>
        <v>Galtür</v>
      </c>
      <c r="E1876" s="8">
        <f>Gmden!E1875</f>
        <v>778</v>
      </c>
      <c r="F1876" s="40">
        <f>Gmden!N1875</f>
        <v>0</v>
      </c>
      <c r="G1876" s="8">
        <f t="shared" si="147"/>
        <v>0</v>
      </c>
      <c r="H1876" s="25">
        <f>ROUND(Anteile!$B$29/'Abs3'!$G$2107*'Abs3'!G1876,0)</f>
        <v>0</v>
      </c>
      <c r="I1876" s="40">
        <f>Gmden!O1875</f>
        <v>0</v>
      </c>
      <c r="J1876" s="8">
        <f t="shared" si="148"/>
        <v>0</v>
      </c>
      <c r="K1876" s="25">
        <f>ROUND(Anteile!$B$30/'Abs3'!$J$2107*'Abs3'!J1876,0)</f>
        <v>0</v>
      </c>
      <c r="L1876" s="8">
        <f>Gmden!M1875</f>
        <v>1531807.9739285633</v>
      </c>
      <c r="M1876" s="8">
        <f ca="1">IF(AND(E1876&gt;10000,Gmden!J1875=500,Gmden!K1875=500),MAX(0,OFFSET('Fk Abs3'!$E$7,'Abs3'!C1876,0)*0.95*E1876-L1876),0)</f>
        <v>0</v>
      </c>
      <c r="N1876" s="25">
        <f ca="1">ROUND(Anteile!$B$31/'Abs3'!$M$2107*'Abs3'!M1876,0)</f>
        <v>0</v>
      </c>
      <c r="O1876" s="27"/>
      <c r="P1876" s="25">
        <f t="shared" ca="1" si="149"/>
        <v>0</v>
      </c>
    </row>
    <row r="1877" spans="1:16" x14ac:dyDescent="0.25">
      <c r="A1877" s="9">
        <f>Gmden!A1876</f>
        <v>70607</v>
      </c>
      <c r="B1877" s="9">
        <f t="shared" si="145"/>
        <v>7</v>
      </c>
      <c r="C1877" s="9">
        <f t="shared" si="146"/>
        <v>0</v>
      </c>
      <c r="D1877" s="7" t="str">
        <f>Gmden!D1876</f>
        <v>Grins</v>
      </c>
      <c r="E1877" s="8">
        <f>Gmden!E1876</f>
        <v>1397</v>
      </c>
      <c r="F1877" s="40">
        <f>Gmden!N1876</f>
        <v>0</v>
      </c>
      <c r="G1877" s="8">
        <f t="shared" si="147"/>
        <v>0</v>
      </c>
      <c r="H1877" s="25">
        <f>ROUND(Anteile!$B$29/'Abs3'!$G$2107*'Abs3'!G1877,0)</f>
        <v>0</v>
      </c>
      <c r="I1877" s="40">
        <f>Gmden!O1876</f>
        <v>0</v>
      </c>
      <c r="J1877" s="8">
        <f t="shared" si="148"/>
        <v>0</v>
      </c>
      <c r="K1877" s="25">
        <f>ROUND(Anteile!$B$30/'Abs3'!$J$2107*'Abs3'!J1877,0)</f>
        <v>0</v>
      </c>
      <c r="L1877" s="8">
        <f>Gmden!M1876</f>
        <v>1498803.2714013869</v>
      </c>
      <c r="M1877" s="8">
        <f ca="1">IF(AND(E1877&gt;10000,Gmden!J1876=500,Gmden!K1876=500),MAX(0,OFFSET('Fk Abs3'!$E$7,'Abs3'!C1877,0)*0.95*E1877-L1877),0)</f>
        <v>0</v>
      </c>
      <c r="N1877" s="25">
        <f ca="1">ROUND(Anteile!$B$31/'Abs3'!$M$2107*'Abs3'!M1877,0)</f>
        <v>0</v>
      </c>
      <c r="O1877" s="27"/>
      <c r="P1877" s="25">
        <f t="shared" ca="1" si="149"/>
        <v>0</v>
      </c>
    </row>
    <row r="1878" spans="1:16" x14ac:dyDescent="0.25">
      <c r="A1878" s="9">
        <f>Gmden!A1877</f>
        <v>70608</v>
      </c>
      <c r="B1878" s="9">
        <f t="shared" si="145"/>
        <v>7</v>
      </c>
      <c r="C1878" s="9">
        <f t="shared" si="146"/>
        <v>0</v>
      </c>
      <c r="D1878" s="7" t="str">
        <f>Gmden!D1877</f>
        <v>Ischgl</v>
      </c>
      <c r="E1878" s="8">
        <f>Gmden!E1877</f>
        <v>1527</v>
      </c>
      <c r="F1878" s="40">
        <f>Gmden!N1877</f>
        <v>0</v>
      </c>
      <c r="G1878" s="8">
        <f t="shared" si="147"/>
        <v>0</v>
      </c>
      <c r="H1878" s="25">
        <f>ROUND(Anteile!$B$29/'Abs3'!$G$2107*'Abs3'!G1878,0)</f>
        <v>0</v>
      </c>
      <c r="I1878" s="40">
        <f>Gmden!O1877</f>
        <v>0</v>
      </c>
      <c r="J1878" s="8">
        <f t="shared" si="148"/>
        <v>0</v>
      </c>
      <c r="K1878" s="25">
        <f>ROUND(Anteile!$B$30/'Abs3'!$J$2107*'Abs3'!J1878,0)</f>
        <v>0</v>
      </c>
      <c r="L1878" s="8">
        <f>Gmden!M1877</f>
        <v>5245907.4101241603</v>
      </c>
      <c r="M1878" s="8">
        <f ca="1">IF(AND(E1878&gt;10000,Gmden!J1877=500,Gmden!K1877=500),MAX(0,OFFSET('Fk Abs3'!$E$7,'Abs3'!C1878,0)*0.95*E1878-L1878),0)</f>
        <v>0</v>
      </c>
      <c r="N1878" s="25">
        <f ca="1">ROUND(Anteile!$B$31/'Abs3'!$M$2107*'Abs3'!M1878,0)</f>
        <v>0</v>
      </c>
      <c r="O1878" s="27"/>
      <c r="P1878" s="25">
        <f t="shared" ca="1" si="149"/>
        <v>0</v>
      </c>
    </row>
    <row r="1879" spans="1:16" x14ac:dyDescent="0.25">
      <c r="A1879" s="9">
        <f>Gmden!A1878</f>
        <v>70609</v>
      </c>
      <c r="B1879" s="9">
        <f t="shared" si="145"/>
        <v>7</v>
      </c>
      <c r="C1879" s="9">
        <f t="shared" si="146"/>
        <v>0</v>
      </c>
      <c r="D1879" s="7" t="str">
        <f>Gmden!D1878</f>
        <v>Kappl</v>
      </c>
      <c r="E1879" s="8">
        <f>Gmden!E1878</f>
        <v>2605</v>
      </c>
      <c r="F1879" s="40">
        <f>Gmden!N1878</f>
        <v>0</v>
      </c>
      <c r="G1879" s="8">
        <f t="shared" si="147"/>
        <v>0</v>
      </c>
      <c r="H1879" s="25">
        <f>ROUND(Anteile!$B$29/'Abs3'!$G$2107*'Abs3'!G1879,0)</f>
        <v>0</v>
      </c>
      <c r="I1879" s="40">
        <f>Gmden!O1878</f>
        <v>0</v>
      </c>
      <c r="J1879" s="8">
        <f t="shared" si="148"/>
        <v>0</v>
      </c>
      <c r="K1879" s="25">
        <f>ROUND(Anteile!$B$30/'Abs3'!$J$2107*'Abs3'!J1879,0)</f>
        <v>0</v>
      </c>
      <c r="L1879" s="8">
        <f>Gmden!M1878</f>
        <v>3237887.671069704</v>
      </c>
      <c r="M1879" s="8">
        <f ca="1">IF(AND(E1879&gt;10000,Gmden!J1878=500,Gmden!K1878=500),MAX(0,OFFSET('Fk Abs3'!$E$7,'Abs3'!C1879,0)*0.95*E1879-L1879),0)</f>
        <v>0</v>
      </c>
      <c r="N1879" s="25">
        <f ca="1">ROUND(Anteile!$B$31/'Abs3'!$M$2107*'Abs3'!M1879,0)</f>
        <v>0</v>
      </c>
      <c r="O1879" s="27"/>
      <c r="P1879" s="25">
        <f t="shared" ca="1" si="149"/>
        <v>0</v>
      </c>
    </row>
    <row r="1880" spans="1:16" x14ac:dyDescent="0.25">
      <c r="A1880" s="9">
        <f>Gmden!A1879</f>
        <v>70610</v>
      </c>
      <c r="B1880" s="9">
        <f t="shared" si="145"/>
        <v>7</v>
      </c>
      <c r="C1880" s="9">
        <f t="shared" si="146"/>
        <v>0</v>
      </c>
      <c r="D1880" s="7" t="str">
        <f>Gmden!D1879</f>
        <v>Kaunerberg</v>
      </c>
      <c r="E1880" s="8">
        <f>Gmden!E1879</f>
        <v>426</v>
      </c>
      <c r="F1880" s="40">
        <f>Gmden!N1879</f>
        <v>0</v>
      </c>
      <c r="G1880" s="8">
        <f t="shared" si="147"/>
        <v>0</v>
      </c>
      <c r="H1880" s="25">
        <f>ROUND(Anteile!$B$29/'Abs3'!$G$2107*'Abs3'!G1880,0)</f>
        <v>0</v>
      </c>
      <c r="I1880" s="40">
        <f>Gmden!O1879</f>
        <v>0</v>
      </c>
      <c r="J1880" s="8">
        <f t="shared" si="148"/>
        <v>0</v>
      </c>
      <c r="K1880" s="25">
        <f>ROUND(Anteile!$B$30/'Abs3'!$J$2107*'Abs3'!J1880,0)</f>
        <v>0</v>
      </c>
      <c r="L1880" s="8">
        <f>Gmden!M1879</f>
        <v>397639.47031864605</v>
      </c>
      <c r="M1880" s="8">
        <f ca="1">IF(AND(E1880&gt;10000,Gmden!J1879=500,Gmden!K1879=500),MAX(0,OFFSET('Fk Abs3'!$E$7,'Abs3'!C1880,0)*0.95*E1880-L1880),0)</f>
        <v>0</v>
      </c>
      <c r="N1880" s="25">
        <f ca="1">ROUND(Anteile!$B$31/'Abs3'!$M$2107*'Abs3'!M1880,0)</f>
        <v>0</v>
      </c>
      <c r="O1880" s="27"/>
      <c r="P1880" s="25">
        <f t="shared" ca="1" si="149"/>
        <v>0</v>
      </c>
    </row>
    <row r="1881" spans="1:16" x14ac:dyDescent="0.25">
      <c r="A1881" s="9">
        <f>Gmden!A1880</f>
        <v>70611</v>
      </c>
      <c r="B1881" s="9">
        <f t="shared" si="145"/>
        <v>7</v>
      </c>
      <c r="C1881" s="9">
        <f t="shared" si="146"/>
        <v>0</v>
      </c>
      <c r="D1881" s="7" t="str">
        <f>Gmden!D1880</f>
        <v>Kaunertal</v>
      </c>
      <c r="E1881" s="8">
        <f>Gmden!E1880</f>
        <v>606</v>
      </c>
      <c r="F1881" s="40">
        <f>Gmden!N1880</f>
        <v>0</v>
      </c>
      <c r="G1881" s="8">
        <f t="shared" si="147"/>
        <v>0</v>
      </c>
      <c r="H1881" s="25">
        <f>ROUND(Anteile!$B$29/'Abs3'!$G$2107*'Abs3'!G1881,0)</f>
        <v>0</v>
      </c>
      <c r="I1881" s="40">
        <f>Gmden!O1880</f>
        <v>0</v>
      </c>
      <c r="J1881" s="8">
        <f t="shared" si="148"/>
        <v>0</v>
      </c>
      <c r="K1881" s="25">
        <f>ROUND(Anteile!$B$30/'Abs3'!$J$2107*'Abs3'!J1881,0)</f>
        <v>0</v>
      </c>
      <c r="L1881" s="8">
        <f>Gmden!M1880</f>
        <v>986362.21239272482</v>
      </c>
      <c r="M1881" s="8">
        <f ca="1">IF(AND(E1881&gt;10000,Gmden!J1880=500,Gmden!K1880=500),MAX(0,OFFSET('Fk Abs3'!$E$7,'Abs3'!C1881,0)*0.95*E1881-L1881),0)</f>
        <v>0</v>
      </c>
      <c r="N1881" s="25">
        <f ca="1">ROUND(Anteile!$B$31/'Abs3'!$M$2107*'Abs3'!M1881,0)</f>
        <v>0</v>
      </c>
      <c r="O1881" s="27"/>
      <c r="P1881" s="25">
        <f t="shared" ca="1" si="149"/>
        <v>0</v>
      </c>
    </row>
    <row r="1882" spans="1:16" x14ac:dyDescent="0.25">
      <c r="A1882" s="9">
        <f>Gmden!A1881</f>
        <v>70612</v>
      </c>
      <c r="B1882" s="9">
        <f t="shared" si="145"/>
        <v>7</v>
      </c>
      <c r="C1882" s="9">
        <f t="shared" si="146"/>
        <v>0</v>
      </c>
      <c r="D1882" s="7" t="str">
        <f>Gmden!D1881</f>
        <v>Kauns</v>
      </c>
      <c r="E1882" s="8">
        <f>Gmden!E1881</f>
        <v>488</v>
      </c>
      <c r="F1882" s="40">
        <f>Gmden!N1881</f>
        <v>0</v>
      </c>
      <c r="G1882" s="8">
        <f t="shared" si="147"/>
        <v>0</v>
      </c>
      <c r="H1882" s="25">
        <f>ROUND(Anteile!$B$29/'Abs3'!$G$2107*'Abs3'!G1882,0)</f>
        <v>0</v>
      </c>
      <c r="I1882" s="40">
        <f>Gmden!O1881</f>
        <v>0</v>
      </c>
      <c r="J1882" s="8">
        <f t="shared" si="148"/>
        <v>0</v>
      </c>
      <c r="K1882" s="25">
        <f>ROUND(Anteile!$B$30/'Abs3'!$J$2107*'Abs3'!J1882,0)</f>
        <v>0</v>
      </c>
      <c r="L1882" s="8">
        <f>Gmden!M1881</f>
        <v>455924.41506617365</v>
      </c>
      <c r="M1882" s="8">
        <f ca="1">IF(AND(E1882&gt;10000,Gmden!J1881=500,Gmden!K1881=500),MAX(0,OFFSET('Fk Abs3'!$E$7,'Abs3'!C1882,0)*0.95*E1882-L1882),0)</f>
        <v>0</v>
      </c>
      <c r="N1882" s="25">
        <f ca="1">ROUND(Anteile!$B$31/'Abs3'!$M$2107*'Abs3'!M1882,0)</f>
        <v>0</v>
      </c>
      <c r="O1882" s="27"/>
      <c r="P1882" s="25">
        <f t="shared" ca="1" si="149"/>
        <v>0</v>
      </c>
    </row>
    <row r="1883" spans="1:16" x14ac:dyDescent="0.25">
      <c r="A1883" s="9">
        <f>Gmden!A1882</f>
        <v>70613</v>
      </c>
      <c r="B1883" s="9">
        <f t="shared" si="145"/>
        <v>7</v>
      </c>
      <c r="C1883" s="9">
        <f t="shared" si="146"/>
        <v>0</v>
      </c>
      <c r="D1883" s="7" t="str">
        <f>Gmden!D1882</f>
        <v>Ladis</v>
      </c>
      <c r="E1883" s="8">
        <f>Gmden!E1882</f>
        <v>539</v>
      </c>
      <c r="F1883" s="40">
        <f>Gmden!N1882</f>
        <v>0</v>
      </c>
      <c r="G1883" s="8">
        <f t="shared" si="147"/>
        <v>0</v>
      </c>
      <c r="H1883" s="25">
        <f>ROUND(Anteile!$B$29/'Abs3'!$G$2107*'Abs3'!G1883,0)</f>
        <v>0</v>
      </c>
      <c r="I1883" s="40">
        <f>Gmden!O1882</f>
        <v>0</v>
      </c>
      <c r="J1883" s="8">
        <f t="shared" si="148"/>
        <v>0</v>
      </c>
      <c r="K1883" s="25">
        <f>ROUND(Anteile!$B$30/'Abs3'!$J$2107*'Abs3'!J1883,0)</f>
        <v>0</v>
      </c>
      <c r="L1883" s="8">
        <f>Gmden!M1882</f>
        <v>860866.47292673052</v>
      </c>
      <c r="M1883" s="8">
        <f ca="1">IF(AND(E1883&gt;10000,Gmden!J1882=500,Gmden!K1882=500),MAX(0,OFFSET('Fk Abs3'!$E$7,'Abs3'!C1883,0)*0.95*E1883-L1883),0)</f>
        <v>0</v>
      </c>
      <c r="N1883" s="25">
        <f ca="1">ROUND(Anteile!$B$31/'Abs3'!$M$2107*'Abs3'!M1883,0)</f>
        <v>0</v>
      </c>
      <c r="O1883" s="27"/>
      <c r="P1883" s="25">
        <f t="shared" ca="1" si="149"/>
        <v>0</v>
      </c>
    </row>
    <row r="1884" spans="1:16" x14ac:dyDescent="0.25">
      <c r="A1884" s="9">
        <f>Gmden!A1883</f>
        <v>70614</v>
      </c>
      <c r="B1884" s="9">
        <f t="shared" si="145"/>
        <v>7</v>
      </c>
      <c r="C1884" s="9">
        <f t="shared" si="146"/>
        <v>0</v>
      </c>
      <c r="D1884" s="7" t="str">
        <f>Gmden!D1883</f>
        <v>Landeck</v>
      </c>
      <c r="E1884" s="8">
        <f>Gmden!E1883</f>
        <v>7756</v>
      </c>
      <c r="F1884" s="40">
        <f>Gmden!N1883</f>
        <v>0</v>
      </c>
      <c r="G1884" s="8">
        <f t="shared" si="147"/>
        <v>0</v>
      </c>
      <c r="H1884" s="25">
        <f>ROUND(Anteile!$B$29/'Abs3'!$G$2107*'Abs3'!G1884,0)</f>
        <v>0</v>
      </c>
      <c r="I1884" s="40">
        <f>Gmden!O1883</f>
        <v>0</v>
      </c>
      <c r="J1884" s="8">
        <f t="shared" si="148"/>
        <v>0</v>
      </c>
      <c r="K1884" s="25">
        <f>ROUND(Anteile!$B$30/'Abs3'!$J$2107*'Abs3'!J1884,0)</f>
        <v>0</v>
      </c>
      <c r="L1884" s="8">
        <f>Gmden!M1883</f>
        <v>10031730.310105287</v>
      </c>
      <c r="M1884" s="8">
        <f ca="1">IF(AND(E1884&gt;10000,Gmden!J1883=500,Gmden!K1883=500),MAX(0,OFFSET('Fk Abs3'!$E$7,'Abs3'!C1884,0)*0.95*E1884-L1884),0)</f>
        <v>0</v>
      </c>
      <c r="N1884" s="25">
        <f ca="1">ROUND(Anteile!$B$31/'Abs3'!$M$2107*'Abs3'!M1884,0)</f>
        <v>0</v>
      </c>
      <c r="O1884" s="27"/>
      <c r="P1884" s="25">
        <f t="shared" ca="1" si="149"/>
        <v>0</v>
      </c>
    </row>
    <row r="1885" spans="1:16" x14ac:dyDescent="0.25">
      <c r="A1885" s="9">
        <f>Gmden!A1884</f>
        <v>70615</v>
      </c>
      <c r="B1885" s="9">
        <f t="shared" si="145"/>
        <v>7</v>
      </c>
      <c r="C1885" s="9">
        <f t="shared" si="146"/>
        <v>0</v>
      </c>
      <c r="D1885" s="7" t="str">
        <f>Gmden!D1884</f>
        <v>Nauders</v>
      </c>
      <c r="E1885" s="8">
        <f>Gmden!E1884</f>
        <v>1564</v>
      </c>
      <c r="F1885" s="40">
        <f>Gmden!N1884</f>
        <v>0</v>
      </c>
      <c r="G1885" s="8">
        <f t="shared" si="147"/>
        <v>0</v>
      </c>
      <c r="H1885" s="25">
        <f>ROUND(Anteile!$B$29/'Abs3'!$G$2107*'Abs3'!G1885,0)</f>
        <v>0</v>
      </c>
      <c r="I1885" s="40">
        <f>Gmden!O1884</f>
        <v>0</v>
      </c>
      <c r="J1885" s="8">
        <f t="shared" si="148"/>
        <v>0</v>
      </c>
      <c r="K1885" s="25">
        <f>ROUND(Anteile!$B$30/'Abs3'!$J$2107*'Abs3'!J1885,0)</f>
        <v>0</v>
      </c>
      <c r="L1885" s="8">
        <f>Gmden!M1884</f>
        <v>2426193.7053565225</v>
      </c>
      <c r="M1885" s="8">
        <f ca="1">IF(AND(E1885&gt;10000,Gmden!J1884=500,Gmden!K1884=500),MAX(0,OFFSET('Fk Abs3'!$E$7,'Abs3'!C1885,0)*0.95*E1885-L1885),0)</f>
        <v>0</v>
      </c>
      <c r="N1885" s="25">
        <f ca="1">ROUND(Anteile!$B$31/'Abs3'!$M$2107*'Abs3'!M1885,0)</f>
        <v>0</v>
      </c>
      <c r="O1885" s="27"/>
      <c r="P1885" s="25">
        <f t="shared" ca="1" si="149"/>
        <v>0</v>
      </c>
    </row>
    <row r="1886" spans="1:16" x14ac:dyDescent="0.25">
      <c r="A1886" s="9">
        <f>Gmden!A1885</f>
        <v>70616</v>
      </c>
      <c r="B1886" s="9">
        <f t="shared" si="145"/>
        <v>7</v>
      </c>
      <c r="C1886" s="9">
        <f t="shared" si="146"/>
        <v>0</v>
      </c>
      <c r="D1886" s="7" t="str">
        <f>Gmden!D1885</f>
        <v>Pettneu am Arlberg</v>
      </c>
      <c r="E1886" s="8">
        <f>Gmden!E1885</f>
        <v>1443</v>
      </c>
      <c r="F1886" s="40">
        <f>Gmden!N1885</f>
        <v>0</v>
      </c>
      <c r="G1886" s="8">
        <f t="shared" si="147"/>
        <v>0</v>
      </c>
      <c r="H1886" s="25">
        <f>ROUND(Anteile!$B$29/'Abs3'!$G$2107*'Abs3'!G1886,0)</f>
        <v>0</v>
      </c>
      <c r="I1886" s="40">
        <f>Gmden!O1885</f>
        <v>0</v>
      </c>
      <c r="J1886" s="8">
        <f t="shared" si="148"/>
        <v>0</v>
      </c>
      <c r="K1886" s="25">
        <f>ROUND(Anteile!$B$30/'Abs3'!$J$2107*'Abs3'!J1886,0)</f>
        <v>0</v>
      </c>
      <c r="L1886" s="8">
        <f>Gmden!M1885</f>
        <v>1693983.1418366623</v>
      </c>
      <c r="M1886" s="8">
        <f ca="1">IF(AND(E1886&gt;10000,Gmden!J1885=500,Gmden!K1885=500),MAX(0,OFFSET('Fk Abs3'!$E$7,'Abs3'!C1886,0)*0.95*E1886-L1886),0)</f>
        <v>0</v>
      </c>
      <c r="N1886" s="25">
        <f ca="1">ROUND(Anteile!$B$31/'Abs3'!$M$2107*'Abs3'!M1886,0)</f>
        <v>0</v>
      </c>
      <c r="O1886" s="27"/>
      <c r="P1886" s="25">
        <f t="shared" ca="1" si="149"/>
        <v>0</v>
      </c>
    </row>
    <row r="1887" spans="1:16" x14ac:dyDescent="0.25">
      <c r="A1887" s="9">
        <f>Gmden!A1886</f>
        <v>70617</v>
      </c>
      <c r="B1887" s="9">
        <f t="shared" si="145"/>
        <v>7</v>
      </c>
      <c r="C1887" s="9">
        <f t="shared" si="146"/>
        <v>0</v>
      </c>
      <c r="D1887" s="7" t="str">
        <f>Gmden!D1886</f>
        <v>Pfunds</v>
      </c>
      <c r="E1887" s="8">
        <f>Gmden!E1886</f>
        <v>2544</v>
      </c>
      <c r="F1887" s="40">
        <f>Gmden!N1886</f>
        <v>0</v>
      </c>
      <c r="G1887" s="8">
        <f t="shared" si="147"/>
        <v>0</v>
      </c>
      <c r="H1887" s="25">
        <f>ROUND(Anteile!$B$29/'Abs3'!$G$2107*'Abs3'!G1887,0)</f>
        <v>0</v>
      </c>
      <c r="I1887" s="40">
        <f>Gmden!O1886</f>
        <v>0</v>
      </c>
      <c r="J1887" s="8">
        <f t="shared" si="148"/>
        <v>0</v>
      </c>
      <c r="K1887" s="25">
        <f>ROUND(Anteile!$B$30/'Abs3'!$J$2107*'Abs3'!J1887,0)</f>
        <v>0</v>
      </c>
      <c r="L1887" s="8">
        <f>Gmden!M1886</f>
        <v>3030344.2736010477</v>
      </c>
      <c r="M1887" s="8">
        <f ca="1">IF(AND(E1887&gt;10000,Gmden!J1886=500,Gmden!K1886=500),MAX(0,OFFSET('Fk Abs3'!$E$7,'Abs3'!C1887,0)*0.95*E1887-L1887),0)</f>
        <v>0</v>
      </c>
      <c r="N1887" s="25">
        <f ca="1">ROUND(Anteile!$B$31/'Abs3'!$M$2107*'Abs3'!M1887,0)</f>
        <v>0</v>
      </c>
      <c r="O1887" s="27"/>
      <c r="P1887" s="25">
        <f t="shared" ca="1" si="149"/>
        <v>0</v>
      </c>
    </row>
    <row r="1888" spans="1:16" x14ac:dyDescent="0.25">
      <c r="A1888" s="9">
        <f>Gmden!A1887</f>
        <v>70618</v>
      </c>
      <c r="B1888" s="9">
        <f t="shared" si="145"/>
        <v>7</v>
      </c>
      <c r="C1888" s="9">
        <f t="shared" si="146"/>
        <v>0</v>
      </c>
      <c r="D1888" s="7" t="str">
        <f>Gmden!D1887</f>
        <v>Pians</v>
      </c>
      <c r="E1888" s="8">
        <f>Gmden!E1887</f>
        <v>787</v>
      </c>
      <c r="F1888" s="40">
        <f>Gmden!N1887</f>
        <v>0</v>
      </c>
      <c r="G1888" s="8">
        <f t="shared" si="147"/>
        <v>0</v>
      </c>
      <c r="H1888" s="25">
        <f>ROUND(Anteile!$B$29/'Abs3'!$G$2107*'Abs3'!G1888,0)</f>
        <v>0</v>
      </c>
      <c r="I1888" s="40">
        <f>Gmden!O1887</f>
        <v>0</v>
      </c>
      <c r="J1888" s="8">
        <f t="shared" si="148"/>
        <v>0</v>
      </c>
      <c r="K1888" s="25">
        <f>ROUND(Anteile!$B$30/'Abs3'!$J$2107*'Abs3'!J1888,0)</f>
        <v>0</v>
      </c>
      <c r="L1888" s="8">
        <f>Gmden!M1887</f>
        <v>973774.11096371827</v>
      </c>
      <c r="M1888" s="8">
        <f ca="1">IF(AND(E1888&gt;10000,Gmden!J1887=500,Gmden!K1887=500),MAX(0,OFFSET('Fk Abs3'!$E$7,'Abs3'!C1888,0)*0.95*E1888-L1888),0)</f>
        <v>0</v>
      </c>
      <c r="N1888" s="25">
        <f ca="1">ROUND(Anteile!$B$31/'Abs3'!$M$2107*'Abs3'!M1888,0)</f>
        <v>0</v>
      </c>
      <c r="O1888" s="27"/>
      <c r="P1888" s="25">
        <f t="shared" ca="1" si="149"/>
        <v>0</v>
      </c>
    </row>
    <row r="1889" spans="1:16" x14ac:dyDescent="0.25">
      <c r="A1889" s="9">
        <f>Gmden!A1888</f>
        <v>70619</v>
      </c>
      <c r="B1889" s="9">
        <f t="shared" si="145"/>
        <v>7</v>
      </c>
      <c r="C1889" s="9">
        <f t="shared" si="146"/>
        <v>0</v>
      </c>
      <c r="D1889" s="7" t="str">
        <f>Gmden!D1888</f>
        <v>Prutz</v>
      </c>
      <c r="E1889" s="8">
        <f>Gmden!E1888</f>
        <v>1751</v>
      </c>
      <c r="F1889" s="40">
        <f>Gmden!N1888</f>
        <v>0</v>
      </c>
      <c r="G1889" s="8">
        <f t="shared" si="147"/>
        <v>0</v>
      </c>
      <c r="H1889" s="25">
        <f>ROUND(Anteile!$B$29/'Abs3'!$G$2107*'Abs3'!G1889,0)</f>
        <v>0</v>
      </c>
      <c r="I1889" s="40">
        <f>Gmden!O1888</f>
        <v>0</v>
      </c>
      <c r="J1889" s="8">
        <f t="shared" si="148"/>
        <v>0</v>
      </c>
      <c r="K1889" s="25">
        <f>ROUND(Anteile!$B$30/'Abs3'!$J$2107*'Abs3'!J1889,0)</f>
        <v>0</v>
      </c>
      <c r="L1889" s="8">
        <f>Gmden!M1888</f>
        <v>2222973.0591084016</v>
      </c>
      <c r="M1889" s="8">
        <f ca="1">IF(AND(E1889&gt;10000,Gmden!J1888=500,Gmden!K1888=500),MAX(0,OFFSET('Fk Abs3'!$E$7,'Abs3'!C1889,0)*0.95*E1889-L1889),0)</f>
        <v>0</v>
      </c>
      <c r="N1889" s="25">
        <f ca="1">ROUND(Anteile!$B$31/'Abs3'!$M$2107*'Abs3'!M1889,0)</f>
        <v>0</v>
      </c>
      <c r="O1889" s="27"/>
      <c r="P1889" s="25">
        <f t="shared" ca="1" si="149"/>
        <v>0</v>
      </c>
    </row>
    <row r="1890" spans="1:16" x14ac:dyDescent="0.25">
      <c r="A1890" s="9">
        <f>Gmden!A1889</f>
        <v>70620</v>
      </c>
      <c r="B1890" s="9">
        <f t="shared" si="145"/>
        <v>7</v>
      </c>
      <c r="C1890" s="9">
        <f t="shared" si="146"/>
        <v>0</v>
      </c>
      <c r="D1890" s="7" t="str">
        <f>Gmden!D1889</f>
        <v>Ried im Oberinntal</v>
      </c>
      <c r="E1890" s="8">
        <f>Gmden!E1889</f>
        <v>1240</v>
      </c>
      <c r="F1890" s="40">
        <f>Gmden!N1889</f>
        <v>0</v>
      </c>
      <c r="G1890" s="8">
        <f t="shared" si="147"/>
        <v>0</v>
      </c>
      <c r="H1890" s="25">
        <f>ROUND(Anteile!$B$29/'Abs3'!$G$2107*'Abs3'!G1890,0)</f>
        <v>0</v>
      </c>
      <c r="I1890" s="40">
        <f>Gmden!O1889</f>
        <v>0</v>
      </c>
      <c r="J1890" s="8">
        <f t="shared" si="148"/>
        <v>0</v>
      </c>
      <c r="K1890" s="25">
        <f>ROUND(Anteile!$B$30/'Abs3'!$J$2107*'Abs3'!J1890,0)</f>
        <v>0</v>
      </c>
      <c r="L1890" s="8">
        <f>Gmden!M1889</f>
        <v>1840692.9891415015</v>
      </c>
      <c r="M1890" s="8">
        <f ca="1">IF(AND(E1890&gt;10000,Gmden!J1889=500,Gmden!K1889=500),MAX(0,OFFSET('Fk Abs3'!$E$7,'Abs3'!C1890,0)*0.95*E1890-L1890),0)</f>
        <v>0</v>
      </c>
      <c r="N1890" s="25">
        <f ca="1">ROUND(Anteile!$B$31/'Abs3'!$M$2107*'Abs3'!M1890,0)</f>
        <v>0</v>
      </c>
      <c r="O1890" s="27"/>
      <c r="P1890" s="25">
        <f t="shared" ca="1" si="149"/>
        <v>0</v>
      </c>
    </row>
    <row r="1891" spans="1:16" x14ac:dyDescent="0.25">
      <c r="A1891" s="9">
        <f>Gmden!A1890</f>
        <v>70621</v>
      </c>
      <c r="B1891" s="9">
        <f t="shared" si="145"/>
        <v>7</v>
      </c>
      <c r="C1891" s="9">
        <f t="shared" si="146"/>
        <v>0</v>
      </c>
      <c r="D1891" s="7" t="str">
        <f>Gmden!D1890</f>
        <v>St. Anton am Arlberg</v>
      </c>
      <c r="E1891" s="8">
        <f>Gmden!E1890</f>
        <v>2394</v>
      </c>
      <c r="F1891" s="40">
        <f>Gmden!N1890</f>
        <v>0</v>
      </c>
      <c r="G1891" s="8">
        <f t="shared" si="147"/>
        <v>0</v>
      </c>
      <c r="H1891" s="25">
        <f>ROUND(Anteile!$B$29/'Abs3'!$G$2107*'Abs3'!G1891,0)</f>
        <v>0</v>
      </c>
      <c r="I1891" s="40">
        <f>Gmden!O1890</f>
        <v>0</v>
      </c>
      <c r="J1891" s="8">
        <f t="shared" si="148"/>
        <v>0</v>
      </c>
      <c r="K1891" s="25">
        <f>ROUND(Anteile!$B$30/'Abs3'!$J$2107*'Abs3'!J1891,0)</f>
        <v>0</v>
      </c>
      <c r="L1891" s="8">
        <f>Gmden!M1890</f>
        <v>5919497.5959686134</v>
      </c>
      <c r="M1891" s="8">
        <f ca="1">IF(AND(E1891&gt;10000,Gmden!J1890=500,Gmden!K1890=500),MAX(0,OFFSET('Fk Abs3'!$E$7,'Abs3'!C1891,0)*0.95*E1891-L1891),0)</f>
        <v>0</v>
      </c>
      <c r="N1891" s="25">
        <f ca="1">ROUND(Anteile!$B$31/'Abs3'!$M$2107*'Abs3'!M1891,0)</f>
        <v>0</v>
      </c>
      <c r="O1891" s="27"/>
      <c r="P1891" s="25">
        <f t="shared" ca="1" si="149"/>
        <v>0</v>
      </c>
    </row>
    <row r="1892" spans="1:16" x14ac:dyDescent="0.25">
      <c r="A1892" s="9">
        <f>Gmden!A1891</f>
        <v>70622</v>
      </c>
      <c r="B1892" s="9">
        <f t="shared" si="145"/>
        <v>7</v>
      </c>
      <c r="C1892" s="9">
        <f t="shared" si="146"/>
        <v>0</v>
      </c>
      <c r="D1892" s="7" t="str">
        <f>Gmden!D1891</f>
        <v>Schönwies</v>
      </c>
      <c r="E1892" s="8">
        <f>Gmden!E1891</f>
        <v>1710</v>
      </c>
      <c r="F1892" s="40">
        <f>Gmden!N1891</f>
        <v>0</v>
      </c>
      <c r="G1892" s="8">
        <f t="shared" si="147"/>
        <v>0</v>
      </c>
      <c r="H1892" s="25">
        <f>ROUND(Anteile!$B$29/'Abs3'!$G$2107*'Abs3'!G1892,0)</f>
        <v>0</v>
      </c>
      <c r="I1892" s="40">
        <f>Gmden!O1891</f>
        <v>0</v>
      </c>
      <c r="J1892" s="8">
        <f t="shared" si="148"/>
        <v>0</v>
      </c>
      <c r="K1892" s="25">
        <f>ROUND(Anteile!$B$30/'Abs3'!$J$2107*'Abs3'!J1892,0)</f>
        <v>0</v>
      </c>
      <c r="L1892" s="8">
        <f>Gmden!M1891</f>
        <v>1850782.4111617017</v>
      </c>
      <c r="M1892" s="8">
        <f ca="1">IF(AND(E1892&gt;10000,Gmden!J1891=500,Gmden!K1891=500),MAX(0,OFFSET('Fk Abs3'!$E$7,'Abs3'!C1892,0)*0.95*E1892-L1892),0)</f>
        <v>0</v>
      </c>
      <c r="N1892" s="25">
        <f ca="1">ROUND(Anteile!$B$31/'Abs3'!$M$2107*'Abs3'!M1892,0)</f>
        <v>0</v>
      </c>
      <c r="O1892" s="27"/>
      <c r="P1892" s="25">
        <f t="shared" ca="1" si="149"/>
        <v>0</v>
      </c>
    </row>
    <row r="1893" spans="1:16" x14ac:dyDescent="0.25">
      <c r="A1893" s="9">
        <f>Gmden!A1892</f>
        <v>70623</v>
      </c>
      <c r="B1893" s="9">
        <f t="shared" si="145"/>
        <v>7</v>
      </c>
      <c r="C1893" s="9">
        <f t="shared" si="146"/>
        <v>0</v>
      </c>
      <c r="D1893" s="7" t="str">
        <f>Gmden!D1892</f>
        <v>See</v>
      </c>
      <c r="E1893" s="8">
        <f>Gmden!E1892</f>
        <v>1195</v>
      </c>
      <c r="F1893" s="40">
        <f>Gmden!N1892</f>
        <v>0</v>
      </c>
      <c r="G1893" s="8">
        <f t="shared" si="147"/>
        <v>0</v>
      </c>
      <c r="H1893" s="25">
        <f>ROUND(Anteile!$B$29/'Abs3'!$G$2107*'Abs3'!G1893,0)</f>
        <v>0</v>
      </c>
      <c r="I1893" s="40">
        <f>Gmden!O1892</f>
        <v>0</v>
      </c>
      <c r="J1893" s="8">
        <f t="shared" si="148"/>
        <v>0</v>
      </c>
      <c r="K1893" s="25">
        <f>ROUND(Anteile!$B$30/'Abs3'!$J$2107*'Abs3'!J1893,0)</f>
        <v>0</v>
      </c>
      <c r="L1893" s="8">
        <f>Gmden!M1892</f>
        <v>1471648.7200516984</v>
      </c>
      <c r="M1893" s="8">
        <f ca="1">IF(AND(E1893&gt;10000,Gmden!J1892=500,Gmden!K1892=500),MAX(0,OFFSET('Fk Abs3'!$E$7,'Abs3'!C1893,0)*0.95*E1893-L1893),0)</f>
        <v>0</v>
      </c>
      <c r="N1893" s="25">
        <f ca="1">ROUND(Anteile!$B$31/'Abs3'!$M$2107*'Abs3'!M1893,0)</f>
        <v>0</v>
      </c>
      <c r="O1893" s="27"/>
      <c r="P1893" s="25">
        <f t="shared" ca="1" si="149"/>
        <v>0</v>
      </c>
    </row>
    <row r="1894" spans="1:16" x14ac:dyDescent="0.25">
      <c r="A1894" s="9">
        <f>Gmden!A1893</f>
        <v>70624</v>
      </c>
      <c r="B1894" s="9">
        <f t="shared" si="145"/>
        <v>7</v>
      </c>
      <c r="C1894" s="9">
        <f t="shared" si="146"/>
        <v>0</v>
      </c>
      <c r="D1894" s="7" t="str">
        <f>Gmden!D1893</f>
        <v>Serfaus</v>
      </c>
      <c r="E1894" s="8">
        <f>Gmden!E1893</f>
        <v>1103</v>
      </c>
      <c r="F1894" s="40">
        <f>Gmden!N1893</f>
        <v>0</v>
      </c>
      <c r="G1894" s="8">
        <f t="shared" si="147"/>
        <v>0</v>
      </c>
      <c r="H1894" s="25">
        <f>ROUND(Anteile!$B$29/'Abs3'!$G$2107*'Abs3'!G1894,0)</f>
        <v>0</v>
      </c>
      <c r="I1894" s="40">
        <f>Gmden!O1893</f>
        <v>0</v>
      </c>
      <c r="J1894" s="8">
        <f t="shared" si="148"/>
        <v>0</v>
      </c>
      <c r="K1894" s="25">
        <f>ROUND(Anteile!$B$30/'Abs3'!$J$2107*'Abs3'!J1894,0)</f>
        <v>0</v>
      </c>
      <c r="L1894" s="8">
        <f>Gmden!M1893</f>
        <v>3315151.8055858342</v>
      </c>
      <c r="M1894" s="8">
        <f ca="1">IF(AND(E1894&gt;10000,Gmden!J1893=500,Gmden!K1893=500),MAX(0,OFFSET('Fk Abs3'!$E$7,'Abs3'!C1894,0)*0.95*E1894-L1894),0)</f>
        <v>0</v>
      </c>
      <c r="N1894" s="25">
        <f ca="1">ROUND(Anteile!$B$31/'Abs3'!$M$2107*'Abs3'!M1894,0)</f>
        <v>0</v>
      </c>
      <c r="O1894" s="27"/>
      <c r="P1894" s="25">
        <f t="shared" ca="1" si="149"/>
        <v>0</v>
      </c>
    </row>
    <row r="1895" spans="1:16" x14ac:dyDescent="0.25">
      <c r="A1895" s="9">
        <f>Gmden!A1894</f>
        <v>70625</v>
      </c>
      <c r="B1895" s="9">
        <f t="shared" si="145"/>
        <v>7</v>
      </c>
      <c r="C1895" s="9">
        <f t="shared" si="146"/>
        <v>0</v>
      </c>
      <c r="D1895" s="7" t="str">
        <f>Gmden!D1894</f>
        <v>Spiss</v>
      </c>
      <c r="E1895" s="8">
        <f>Gmden!E1894</f>
        <v>126</v>
      </c>
      <c r="F1895" s="40">
        <f>Gmden!N1894</f>
        <v>0</v>
      </c>
      <c r="G1895" s="8">
        <f t="shared" si="147"/>
        <v>0</v>
      </c>
      <c r="H1895" s="25">
        <f>ROUND(Anteile!$B$29/'Abs3'!$G$2107*'Abs3'!G1895,0)</f>
        <v>0</v>
      </c>
      <c r="I1895" s="40">
        <f>Gmden!O1894</f>
        <v>0</v>
      </c>
      <c r="J1895" s="8">
        <f t="shared" si="148"/>
        <v>0</v>
      </c>
      <c r="K1895" s="25">
        <f>ROUND(Anteile!$B$30/'Abs3'!$J$2107*'Abs3'!J1895,0)</f>
        <v>0</v>
      </c>
      <c r="L1895" s="8">
        <f>Gmden!M1894</f>
        <v>139954.31066566618</v>
      </c>
      <c r="M1895" s="8">
        <f ca="1">IF(AND(E1895&gt;10000,Gmden!J1894=500,Gmden!K1894=500),MAX(0,OFFSET('Fk Abs3'!$E$7,'Abs3'!C1895,0)*0.95*E1895-L1895),0)</f>
        <v>0</v>
      </c>
      <c r="N1895" s="25">
        <f ca="1">ROUND(Anteile!$B$31/'Abs3'!$M$2107*'Abs3'!M1895,0)</f>
        <v>0</v>
      </c>
      <c r="O1895" s="27"/>
      <c r="P1895" s="25">
        <f t="shared" ca="1" si="149"/>
        <v>0</v>
      </c>
    </row>
    <row r="1896" spans="1:16" x14ac:dyDescent="0.25">
      <c r="A1896" s="9">
        <f>Gmden!A1895</f>
        <v>70626</v>
      </c>
      <c r="B1896" s="9">
        <f t="shared" si="145"/>
        <v>7</v>
      </c>
      <c r="C1896" s="9">
        <f t="shared" si="146"/>
        <v>0</v>
      </c>
      <c r="D1896" s="7" t="str">
        <f>Gmden!D1895</f>
        <v>Stanz bei Landeck</v>
      </c>
      <c r="E1896" s="8">
        <f>Gmden!E1895</f>
        <v>573</v>
      </c>
      <c r="F1896" s="40">
        <f>Gmden!N1895</f>
        <v>0</v>
      </c>
      <c r="G1896" s="8">
        <f t="shared" si="147"/>
        <v>0</v>
      </c>
      <c r="H1896" s="25">
        <f>ROUND(Anteile!$B$29/'Abs3'!$G$2107*'Abs3'!G1896,0)</f>
        <v>0</v>
      </c>
      <c r="I1896" s="40">
        <f>Gmden!O1895</f>
        <v>0</v>
      </c>
      <c r="J1896" s="8">
        <f t="shared" si="148"/>
        <v>0</v>
      </c>
      <c r="K1896" s="25">
        <f>ROUND(Anteile!$B$30/'Abs3'!$J$2107*'Abs3'!J1896,0)</f>
        <v>0</v>
      </c>
      <c r="L1896" s="8">
        <f>Gmden!M1895</f>
        <v>653261.55210131616</v>
      </c>
      <c r="M1896" s="8">
        <f ca="1">IF(AND(E1896&gt;10000,Gmden!J1895=500,Gmden!K1895=500),MAX(0,OFFSET('Fk Abs3'!$E$7,'Abs3'!C1896,0)*0.95*E1896-L1896),0)</f>
        <v>0</v>
      </c>
      <c r="N1896" s="25">
        <f ca="1">ROUND(Anteile!$B$31/'Abs3'!$M$2107*'Abs3'!M1896,0)</f>
        <v>0</v>
      </c>
      <c r="O1896" s="27"/>
      <c r="P1896" s="25">
        <f t="shared" ca="1" si="149"/>
        <v>0</v>
      </c>
    </row>
    <row r="1897" spans="1:16" x14ac:dyDescent="0.25">
      <c r="A1897" s="9">
        <f>Gmden!A1896</f>
        <v>70627</v>
      </c>
      <c r="B1897" s="9">
        <f t="shared" si="145"/>
        <v>7</v>
      </c>
      <c r="C1897" s="9">
        <f t="shared" si="146"/>
        <v>0</v>
      </c>
      <c r="D1897" s="7" t="str">
        <f>Gmden!D1896</f>
        <v>Strengen</v>
      </c>
      <c r="E1897" s="8">
        <f>Gmden!E1896</f>
        <v>1196</v>
      </c>
      <c r="F1897" s="40">
        <f>Gmden!N1896</f>
        <v>0</v>
      </c>
      <c r="G1897" s="8">
        <f t="shared" si="147"/>
        <v>0</v>
      </c>
      <c r="H1897" s="25">
        <f>ROUND(Anteile!$B$29/'Abs3'!$G$2107*'Abs3'!G1897,0)</f>
        <v>0</v>
      </c>
      <c r="I1897" s="40">
        <f>Gmden!O1896</f>
        <v>0</v>
      </c>
      <c r="J1897" s="8">
        <f t="shared" si="148"/>
        <v>0</v>
      </c>
      <c r="K1897" s="25">
        <f>ROUND(Anteile!$B$30/'Abs3'!$J$2107*'Abs3'!J1897,0)</f>
        <v>0</v>
      </c>
      <c r="L1897" s="8">
        <f>Gmden!M1896</f>
        <v>1135343.8566857495</v>
      </c>
      <c r="M1897" s="8">
        <f ca="1">IF(AND(E1897&gt;10000,Gmden!J1896=500,Gmden!K1896=500),MAX(0,OFFSET('Fk Abs3'!$E$7,'Abs3'!C1897,0)*0.95*E1897-L1897),0)</f>
        <v>0</v>
      </c>
      <c r="N1897" s="25">
        <f ca="1">ROUND(Anteile!$B$31/'Abs3'!$M$2107*'Abs3'!M1897,0)</f>
        <v>0</v>
      </c>
      <c r="O1897" s="27"/>
      <c r="P1897" s="25">
        <f t="shared" ca="1" si="149"/>
        <v>0</v>
      </c>
    </row>
    <row r="1898" spans="1:16" x14ac:dyDescent="0.25">
      <c r="A1898" s="9">
        <f>Gmden!A1897</f>
        <v>70628</v>
      </c>
      <c r="B1898" s="9">
        <f t="shared" si="145"/>
        <v>7</v>
      </c>
      <c r="C1898" s="9">
        <f t="shared" si="146"/>
        <v>0</v>
      </c>
      <c r="D1898" s="7" t="str">
        <f>Gmden!D1897</f>
        <v>Tobadill</v>
      </c>
      <c r="E1898" s="8">
        <f>Gmden!E1897</f>
        <v>516</v>
      </c>
      <c r="F1898" s="40">
        <f>Gmden!N1897</f>
        <v>0</v>
      </c>
      <c r="G1898" s="8">
        <f t="shared" si="147"/>
        <v>0</v>
      </c>
      <c r="H1898" s="25">
        <f>ROUND(Anteile!$B$29/'Abs3'!$G$2107*'Abs3'!G1898,0)</f>
        <v>0</v>
      </c>
      <c r="I1898" s="40">
        <f>Gmden!O1897</f>
        <v>0</v>
      </c>
      <c r="J1898" s="8">
        <f t="shared" si="148"/>
        <v>0</v>
      </c>
      <c r="K1898" s="25">
        <f>ROUND(Anteile!$B$30/'Abs3'!$J$2107*'Abs3'!J1898,0)</f>
        <v>0</v>
      </c>
      <c r="L1898" s="8">
        <f>Gmden!M1897</f>
        <v>494130.04847909766</v>
      </c>
      <c r="M1898" s="8">
        <f ca="1">IF(AND(E1898&gt;10000,Gmden!J1897=500,Gmden!K1897=500),MAX(0,OFFSET('Fk Abs3'!$E$7,'Abs3'!C1898,0)*0.95*E1898-L1898),0)</f>
        <v>0</v>
      </c>
      <c r="N1898" s="25">
        <f ca="1">ROUND(Anteile!$B$31/'Abs3'!$M$2107*'Abs3'!M1898,0)</f>
        <v>0</v>
      </c>
      <c r="O1898" s="27"/>
      <c r="P1898" s="25">
        <f t="shared" ca="1" si="149"/>
        <v>0</v>
      </c>
    </row>
    <row r="1899" spans="1:16" x14ac:dyDescent="0.25">
      <c r="A1899" s="9">
        <f>Gmden!A1898</f>
        <v>70629</v>
      </c>
      <c r="B1899" s="9">
        <f t="shared" si="145"/>
        <v>7</v>
      </c>
      <c r="C1899" s="9">
        <f t="shared" si="146"/>
        <v>0</v>
      </c>
      <c r="D1899" s="7" t="str">
        <f>Gmden!D1898</f>
        <v>Tösens</v>
      </c>
      <c r="E1899" s="8">
        <f>Gmden!E1898</f>
        <v>681</v>
      </c>
      <c r="F1899" s="40">
        <f>Gmden!N1898</f>
        <v>0</v>
      </c>
      <c r="G1899" s="8">
        <f t="shared" si="147"/>
        <v>0</v>
      </c>
      <c r="H1899" s="25">
        <f>ROUND(Anteile!$B$29/'Abs3'!$G$2107*'Abs3'!G1899,0)</f>
        <v>0</v>
      </c>
      <c r="I1899" s="40">
        <f>Gmden!O1898</f>
        <v>0</v>
      </c>
      <c r="J1899" s="8">
        <f t="shared" si="148"/>
        <v>0</v>
      </c>
      <c r="K1899" s="25">
        <f>ROUND(Anteile!$B$30/'Abs3'!$J$2107*'Abs3'!J1899,0)</f>
        <v>0</v>
      </c>
      <c r="L1899" s="8">
        <f>Gmden!M1898</f>
        <v>765501.03967205645</v>
      </c>
      <c r="M1899" s="8">
        <f ca="1">IF(AND(E1899&gt;10000,Gmden!J1898=500,Gmden!K1898=500),MAX(0,OFFSET('Fk Abs3'!$E$7,'Abs3'!C1899,0)*0.95*E1899-L1899),0)</f>
        <v>0</v>
      </c>
      <c r="N1899" s="25">
        <f ca="1">ROUND(Anteile!$B$31/'Abs3'!$M$2107*'Abs3'!M1899,0)</f>
        <v>0</v>
      </c>
      <c r="O1899" s="27"/>
      <c r="P1899" s="25">
        <f t="shared" ca="1" si="149"/>
        <v>0</v>
      </c>
    </row>
    <row r="1900" spans="1:16" x14ac:dyDescent="0.25">
      <c r="A1900" s="9">
        <f>Gmden!A1899</f>
        <v>70630</v>
      </c>
      <c r="B1900" s="9">
        <f t="shared" si="145"/>
        <v>7</v>
      </c>
      <c r="C1900" s="9">
        <f t="shared" si="146"/>
        <v>0</v>
      </c>
      <c r="D1900" s="7" t="str">
        <f>Gmden!D1899</f>
        <v>Zams</v>
      </c>
      <c r="E1900" s="8">
        <f>Gmden!E1899</f>
        <v>3372</v>
      </c>
      <c r="F1900" s="40">
        <f>Gmden!N1899</f>
        <v>0</v>
      </c>
      <c r="G1900" s="8">
        <f t="shared" si="147"/>
        <v>0</v>
      </c>
      <c r="H1900" s="25">
        <f>ROUND(Anteile!$B$29/'Abs3'!$G$2107*'Abs3'!G1900,0)</f>
        <v>0</v>
      </c>
      <c r="I1900" s="40">
        <f>Gmden!O1899</f>
        <v>0</v>
      </c>
      <c r="J1900" s="8">
        <f t="shared" si="148"/>
        <v>0</v>
      </c>
      <c r="K1900" s="25">
        <f>ROUND(Anteile!$B$30/'Abs3'!$J$2107*'Abs3'!J1900,0)</f>
        <v>0</v>
      </c>
      <c r="L1900" s="8">
        <f>Gmden!M1899</f>
        <v>4721107.0091275368</v>
      </c>
      <c r="M1900" s="8">
        <f ca="1">IF(AND(E1900&gt;10000,Gmden!J1899=500,Gmden!K1899=500),MAX(0,OFFSET('Fk Abs3'!$E$7,'Abs3'!C1900,0)*0.95*E1900-L1900),0)</f>
        <v>0</v>
      </c>
      <c r="N1900" s="25">
        <f ca="1">ROUND(Anteile!$B$31/'Abs3'!$M$2107*'Abs3'!M1900,0)</f>
        <v>0</v>
      </c>
      <c r="O1900" s="27"/>
      <c r="P1900" s="25">
        <f t="shared" ca="1" si="149"/>
        <v>0</v>
      </c>
    </row>
    <row r="1901" spans="1:16" x14ac:dyDescent="0.25">
      <c r="A1901" s="9">
        <f>Gmden!A1900</f>
        <v>70701</v>
      </c>
      <c r="B1901" s="9">
        <f t="shared" si="145"/>
        <v>7</v>
      </c>
      <c r="C1901" s="9">
        <f t="shared" si="146"/>
        <v>0</v>
      </c>
      <c r="D1901" s="7" t="str">
        <f>Gmden!D1900</f>
        <v>Abfaltersbach</v>
      </c>
      <c r="E1901" s="8">
        <f>Gmden!E1900</f>
        <v>652</v>
      </c>
      <c r="F1901" s="40">
        <f>Gmden!N1900</f>
        <v>0</v>
      </c>
      <c r="G1901" s="8">
        <f t="shared" si="147"/>
        <v>0</v>
      </c>
      <c r="H1901" s="25">
        <f>ROUND(Anteile!$B$29/'Abs3'!$G$2107*'Abs3'!G1901,0)</f>
        <v>0</v>
      </c>
      <c r="I1901" s="40">
        <f>Gmden!O1900</f>
        <v>0</v>
      </c>
      <c r="J1901" s="8">
        <f t="shared" si="148"/>
        <v>0</v>
      </c>
      <c r="K1901" s="25">
        <f>ROUND(Anteile!$B$30/'Abs3'!$J$2107*'Abs3'!J1901,0)</f>
        <v>0</v>
      </c>
      <c r="L1901" s="8">
        <f>Gmden!M1900</f>
        <v>1128181.7482702404</v>
      </c>
      <c r="M1901" s="8">
        <f ca="1">IF(AND(E1901&gt;10000,Gmden!J1900=500,Gmden!K1900=500),MAX(0,OFFSET('Fk Abs3'!$E$7,'Abs3'!C1901,0)*0.95*E1901-L1901),0)</f>
        <v>0</v>
      </c>
      <c r="N1901" s="25">
        <f ca="1">ROUND(Anteile!$B$31/'Abs3'!$M$2107*'Abs3'!M1901,0)</f>
        <v>0</v>
      </c>
      <c r="O1901" s="27"/>
      <c r="P1901" s="25">
        <f t="shared" ca="1" si="149"/>
        <v>0</v>
      </c>
    </row>
    <row r="1902" spans="1:16" x14ac:dyDescent="0.25">
      <c r="A1902" s="9">
        <f>Gmden!A1901</f>
        <v>70702</v>
      </c>
      <c r="B1902" s="9">
        <f t="shared" si="145"/>
        <v>7</v>
      </c>
      <c r="C1902" s="9">
        <f t="shared" si="146"/>
        <v>0</v>
      </c>
      <c r="D1902" s="7" t="str">
        <f>Gmden!D1901</f>
        <v>Ainet</v>
      </c>
      <c r="E1902" s="8">
        <f>Gmden!E1901</f>
        <v>918</v>
      </c>
      <c r="F1902" s="40">
        <f>Gmden!N1901</f>
        <v>0</v>
      </c>
      <c r="G1902" s="8">
        <f t="shared" si="147"/>
        <v>0</v>
      </c>
      <c r="H1902" s="25">
        <f>ROUND(Anteile!$B$29/'Abs3'!$G$2107*'Abs3'!G1902,0)</f>
        <v>0</v>
      </c>
      <c r="I1902" s="40">
        <f>Gmden!O1901</f>
        <v>0</v>
      </c>
      <c r="J1902" s="8">
        <f t="shared" si="148"/>
        <v>0</v>
      </c>
      <c r="K1902" s="25">
        <f>ROUND(Anteile!$B$30/'Abs3'!$J$2107*'Abs3'!J1902,0)</f>
        <v>0</v>
      </c>
      <c r="L1902" s="8">
        <f>Gmden!M1901</f>
        <v>982474.44122885831</v>
      </c>
      <c r="M1902" s="8">
        <f ca="1">IF(AND(E1902&gt;10000,Gmden!J1901=500,Gmden!K1901=500),MAX(0,OFFSET('Fk Abs3'!$E$7,'Abs3'!C1902,0)*0.95*E1902-L1902),0)</f>
        <v>0</v>
      </c>
      <c r="N1902" s="25">
        <f ca="1">ROUND(Anteile!$B$31/'Abs3'!$M$2107*'Abs3'!M1902,0)</f>
        <v>0</v>
      </c>
      <c r="O1902" s="27"/>
      <c r="P1902" s="25">
        <f t="shared" ca="1" si="149"/>
        <v>0</v>
      </c>
    </row>
    <row r="1903" spans="1:16" x14ac:dyDescent="0.25">
      <c r="A1903" s="9">
        <f>Gmden!A1902</f>
        <v>70703</v>
      </c>
      <c r="B1903" s="9">
        <f t="shared" si="145"/>
        <v>7</v>
      </c>
      <c r="C1903" s="9">
        <f t="shared" si="146"/>
        <v>0</v>
      </c>
      <c r="D1903" s="7" t="str">
        <f>Gmden!D1902</f>
        <v>Amlach</v>
      </c>
      <c r="E1903" s="8">
        <f>Gmden!E1902</f>
        <v>465</v>
      </c>
      <c r="F1903" s="40">
        <f>Gmden!N1902</f>
        <v>0</v>
      </c>
      <c r="G1903" s="8">
        <f t="shared" si="147"/>
        <v>0</v>
      </c>
      <c r="H1903" s="25">
        <f>ROUND(Anteile!$B$29/'Abs3'!$G$2107*'Abs3'!G1903,0)</f>
        <v>0</v>
      </c>
      <c r="I1903" s="40">
        <f>Gmden!O1902</f>
        <v>0</v>
      </c>
      <c r="J1903" s="8">
        <f t="shared" si="148"/>
        <v>0</v>
      </c>
      <c r="K1903" s="25">
        <f>ROUND(Anteile!$B$30/'Abs3'!$J$2107*'Abs3'!J1903,0)</f>
        <v>0</v>
      </c>
      <c r="L1903" s="8">
        <f>Gmden!M1902</f>
        <v>543376.83742210688</v>
      </c>
      <c r="M1903" s="8">
        <f ca="1">IF(AND(E1903&gt;10000,Gmden!J1902=500,Gmden!K1902=500),MAX(0,OFFSET('Fk Abs3'!$E$7,'Abs3'!C1903,0)*0.95*E1903-L1903),0)</f>
        <v>0</v>
      </c>
      <c r="N1903" s="25">
        <f ca="1">ROUND(Anteile!$B$31/'Abs3'!$M$2107*'Abs3'!M1903,0)</f>
        <v>0</v>
      </c>
      <c r="O1903" s="27"/>
      <c r="P1903" s="25">
        <f t="shared" ca="1" si="149"/>
        <v>0</v>
      </c>
    </row>
    <row r="1904" spans="1:16" x14ac:dyDescent="0.25">
      <c r="A1904" s="9">
        <f>Gmden!A1903</f>
        <v>70704</v>
      </c>
      <c r="B1904" s="9">
        <f t="shared" si="145"/>
        <v>7</v>
      </c>
      <c r="C1904" s="9">
        <f t="shared" si="146"/>
        <v>0</v>
      </c>
      <c r="D1904" s="7" t="str">
        <f>Gmden!D1903</f>
        <v>Anras</v>
      </c>
      <c r="E1904" s="8">
        <f>Gmden!E1903</f>
        <v>1255</v>
      </c>
      <c r="F1904" s="40">
        <f>Gmden!N1903</f>
        <v>0</v>
      </c>
      <c r="G1904" s="8">
        <f t="shared" si="147"/>
        <v>0</v>
      </c>
      <c r="H1904" s="25">
        <f>ROUND(Anteile!$B$29/'Abs3'!$G$2107*'Abs3'!G1904,0)</f>
        <v>0</v>
      </c>
      <c r="I1904" s="40">
        <f>Gmden!O1903</f>
        <v>0</v>
      </c>
      <c r="J1904" s="8">
        <f t="shared" si="148"/>
        <v>0</v>
      </c>
      <c r="K1904" s="25">
        <f>ROUND(Anteile!$B$30/'Abs3'!$J$2107*'Abs3'!J1904,0)</f>
        <v>0</v>
      </c>
      <c r="L1904" s="8">
        <f>Gmden!M1903</f>
        <v>1236398.8358683274</v>
      </c>
      <c r="M1904" s="8">
        <f ca="1">IF(AND(E1904&gt;10000,Gmden!J1903=500,Gmden!K1903=500),MAX(0,OFFSET('Fk Abs3'!$E$7,'Abs3'!C1904,0)*0.95*E1904-L1904),0)</f>
        <v>0</v>
      </c>
      <c r="N1904" s="25">
        <f ca="1">ROUND(Anteile!$B$31/'Abs3'!$M$2107*'Abs3'!M1904,0)</f>
        <v>0</v>
      </c>
      <c r="O1904" s="27"/>
      <c r="P1904" s="25">
        <f t="shared" ca="1" si="149"/>
        <v>0</v>
      </c>
    </row>
    <row r="1905" spans="1:16" x14ac:dyDescent="0.25">
      <c r="A1905" s="9">
        <f>Gmden!A1904</f>
        <v>70705</v>
      </c>
      <c r="B1905" s="9">
        <f t="shared" si="145"/>
        <v>7</v>
      </c>
      <c r="C1905" s="9">
        <f t="shared" si="146"/>
        <v>0</v>
      </c>
      <c r="D1905" s="7" t="str">
        <f>Gmden!D1904</f>
        <v>Assling</v>
      </c>
      <c r="E1905" s="8">
        <f>Gmden!E1904</f>
        <v>1814</v>
      </c>
      <c r="F1905" s="40">
        <f>Gmden!N1904</f>
        <v>0</v>
      </c>
      <c r="G1905" s="8">
        <f t="shared" si="147"/>
        <v>0</v>
      </c>
      <c r="H1905" s="25">
        <f>ROUND(Anteile!$B$29/'Abs3'!$G$2107*'Abs3'!G1905,0)</f>
        <v>0</v>
      </c>
      <c r="I1905" s="40">
        <f>Gmden!O1904</f>
        <v>0</v>
      </c>
      <c r="J1905" s="8">
        <f t="shared" si="148"/>
        <v>0</v>
      </c>
      <c r="K1905" s="25">
        <f>ROUND(Anteile!$B$30/'Abs3'!$J$2107*'Abs3'!J1905,0)</f>
        <v>0</v>
      </c>
      <c r="L1905" s="8">
        <f>Gmden!M1904</f>
        <v>2050553.7622973903</v>
      </c>
      <c r="M1905" s="8">
        <f ca="1">IF(AND(E1905&gt;10000,Gmden!J1904=500,Gmden!K1904=500),MAX(0,OFFSET('Fk Abs3'!$E$7,'Abs3'!C1905,0)*0.95*E1905-L1905),0)</f>
        <v>0</v>
      </c>
      <c r="N1905" s="25">
        <f ca="1">ROUND(Anteile!$B$31/'Abs3'!$M$2107*'Abs3'!M1905,0)</f>
        <v>0</v>
      </c>
      <c r="O1905" s="27"/>
      <c r="P1905" s="25">
        <f t="shared" ca="1" si="149"/>
        <v>0</v>
      </c>
    </row>
    <row r="1906" spans="1:16" x14ac:dyDescent="0.25">
      <c r="A1906" s="9">
        <f>Gmden!A1905</f>
        <v>70706</v>
      </c>
      <c r="B1906" s="9">
        <f t="shared" si="145"/>
        <v>7</v>
      </c>
      <c r="C1906" s="9">
        <f t="shared" si="146"/>
        <v>0</v>
      </c>
      <c r="D1906" s="7" t="str">
        <f>Gmden!D1905</f>
        <v>Außervillgraten</v>
      </c>
      <c r="E1906" s="8">
        <f>Gmden!E1905</f>
        <v>762</v>
      </c>
      <c r="F1906" s="40">
        <f>Gmden!N1905</f>
        <v>0</v>
      </c>
      <c r="G1906" s="8">
        <f t="shared" si="147"/>
        <v>0</v>
      </c>
      <c r="H1906" s="25">
        <f>ROUND(Anteile!$B$29/'Abs3'!$G$2107*'Abs3'!G1906,0)</f>
        <v>0</v>
      </c>
      <c r="I1906" s="40">
        <f>Gmden!O1905</f>
        <v>0</v>
      </c>
      <c r="J1906" s="8">
        <f t="shared" si="148"/>
        <v>0</v>
      </c>
      <c r="K1906" s="25">
        <f>ROUND(Anteile!$B$30/'Abs3'!$J$2107*'Abs3'!J1906,0)</f>
        <v>0</v>
      </c>
      <c r="L1906" s="8">
        <f>Gmden!M1905</f>
        <v>786912.6029146777</v>
      </c>
      <c r="M1906" s="8">
        <f ca="1">IF(AND(E1906&gt;10000,Gmden!J1905=500,Gmden!K1905=500),MAX(0,OFFSET('Fk Abs3'!$E$7,'Abs3'!C1906,0)*0.95*E1906-L1906),0)</f>
        <v>0</v>
      </c>
      <c r="N1906" s="25">
        <f ca="1">ROUND(Anteile!$B$31/'Abs3'!$M$2107*'Abs3'!M1906,0)</f>
        <v>0</v>
      </c>
      <c r="O1906" s="27"/>
      <c r="P1906" s="25">
        <f t="shared" ca="1" si="149"/>
        <v>0</v>
      </c>
    </row>
    <row r="1907" spans="1:16" x14ac:dyDescent="0.25">
      <c r="A1907" s="9">
        <f>Gmden!A1906</f>
        <v>70707</v>
      </c>
      <c r="B1907" s="9">
        <f t="shared" si="145"/>
        <v>7</v>
      </c>
      <c r="C1907" s="9">
        <f t="shared" si="146"/>
        <v>0</v>
      </c>
      <c r="D1907" s="7" t="str">
        <f>Gmden!D1906</f>
        <v>Dölsach</v>
      </c>
      <c r="E1907" s="8">
        <f>Gmden!E1906</f>
        <v>2238</v>
      </c>
      <c r="F1907" s="40">
        <f>Gmden!N1906</f>
        <v>0</v>
      </c>
      <c r="G1907" s="8">
        <f t="shared" si="147"/>
        <v>0</v>
      </c>
      <c r="H1907" s="25">
        <f>ROUND(Anteile!$B$29/'Abs3'!$G$2107*'Abs3'!G1907,0)</f>
        <v>0</v>
      </c>
      <c r="I1907" s="40">
        <f>Gmden!O1906</f>
        <v>0</v>
      </c>
      <c r="J1907" s="8">
        <f t="shared" si="148"/>
        <v>0</v>
      </c>
      <c r="K1907" s="25">
        <f>ROUND(Anteile!$B$30/'Abs3'!$J$2107*'Abs3'!J1907,0)</f>
        <v>0</v>
      </c>
      <c r="L1907" s="8">
        <f>Gmden!M1906</f>
        <v>2313984.9197411924</v>
      </c>
      <c r="M1907" s="8">
        <f ca="1">IF(AND(E1907&gt;10000,Gmden!J1906=500,Gmden!K1906=500),MAX(0,OFFSET('Fk Abs3'!$E$7,'Abs3'!C1907,0)*0.95*E1907-L1907),0)</f>
        <v>0</v>
      </c>
      <c r="N1907" s="25">
        <f ca="1">ROUND(Anteile!$B$31/'Abs3'!$M$2107*'Abs3'!M1907,0)</f>
        <v>0</v>
      </c>
      <c r="O1907" s="27"/>
      <c r="P1907" s="25">
        <f t="shared" ca="1" si="149"/>
        <v>0</v>
      </c>
    </row>
    <row r="1908" spans="1:16" x14ac:dyDescent="0.25">
      <c r="A1908" s="9">
        <f>Gmden!A1907</f>
        <v>70708</v>
      </c>
      <c r="B1908" s="9">
        <f t="shared" si="145"/>
        <v>7</v>
      </c>
      <c r="C1908" s="9">
        <f t="shared" si="146"/>
        <v>0</v>
      </c>
      <c r="D1908" s="7" t="str">
        <f>Gmden!D1907</f>
        <v>Gaimberg</v>
      </c>
      <c r="E1908" s="8">
        <f>Gmden!E1907</f>
        <v>849</v>
      </c>
      <c r="F1908" s="40">
        <f>Gmden!N1907</f>
        <v>0</v>
      </c>
      <c r="G1908" s="8">
        <f t="shared" si="147"/>
        <v>0</v>
      </c>
      <c r="H1908" s="25">
        <f>ROUND(Anteile!$B$29/'Abs3'!$G$2107*'Abs3'!G1908,0)</f>
        <v>0</v>
      </c>
      <c r="I1908" s="40">
        <f>Gmden!O1907</f>
        <v>0</v>
      </c>
      <c r="J1908" s="8">
        <f t="shared" si="148"/>
        <v>0</v>
      </c>
      <c r="K1908" s="25">
        <f>ROUND(Anteile!$B$30/'Abs3'!$J$2107*'Abs3'!J1908,0)</f>
        <v>0</v>
      </c>
      <c r="L1908" s="8">
        <f>Gmden!M1907</f>
        <v>884123.24079240463</v>
      </c>
      <c r="M1908" s="8">
        <f ca="1">IF(AND(E1908&gt;10000,Gmden!J1907=500,Gmden!K1907=500),MAX(0,OFFSET('Fk Abs3'!$E$7,'Abs3'!C1908,0)*0.95*E1908-L1908),0)</f>
        <v>0</v>
      </c>
      <c r="N1908" s="25">
        <f ca="1">ROUND(Anteile!$B$31/'Abs3'!$M$2107*'Abs3'!M1908,0)</f>
        <v>0</v>
      </c>
      <c r="O1908" s="27"/>
      <c r="P1908" s="25">
        <f t="shared" ca="1" si="149"/>
        <v>0</v>
      </c>
    </row>
    <row r="1909" spans="1:16" x14ac:dyDescent="0.25">
      <c r="A1909" s="9">
        <f>Gmden!A1908</f>
        <v>70709</v>
      </c>
      <c r="B1909" s="9">
        <f t="shared" si="145"/>
        <v>7</v>
      </c>
      <c r="C1909" s="9">
        <f t="shared" si="146"/>
        <v>0</v>
      </c>
      <c r="D1909" s="7" t="str">
        <f>Gmden!D1908</f>
        <v>Hopfgarten in Defereggen</v>
      </c>
      <c r="E1909" s="8">
        <f>Gmden!E1908</f>
        <v>726</v>
      </c>
      <c r="F1909" s="40">
        <f>Gmden!N1908</f>
        <v>0</v>
      </c>
      <c r="G1909" s="8">
        <f t="shared" si="147"/>
        <v>0</v>
      </c>
      <c r="H1909" s="25">
        <f>ROUND(Anteile!$B$29/'Abs3'!$G$2107*'Abs3'!G1909,0)</f>
        <v>0</v>
      </c>
      <c r="I1909" s="40">
        <f>Gmden!O1908</f>
        <v>0</v>
      </c>
      <c r="J1909" s="8">
        <f t="shared" si="148"/>
        <v>0</v>
      </c>
      <c r="K1909" s="25">
        <f>ROUND(Anteile!$B$30/'Abs3'!$J$2107*'Abs3'!J1909,0)</f>
        <v>0</v>
      </c>
      <c r="L1909" s="8">
        <f>Gmden!M1908</f>
        <v>739971.07686230598</v>
      </c>
      <c r="M1909" s="8">
        <f ca="1">IF(AND(E1909&gt;10000,Gmden!J1908=500,Gmden!K1908=500),MAX(0,OFFSET('Fk Abs3'!$E$7,'Abs3'!C1909,0)*0.95*E1909-L1909),0)</f>
        <v>0</v>
      </c>
      <c r="N1909" s="25">
        <f ca="1">ROUND(Anteile!$B$31/'Abs3'!$M$2107*'Abs3'!M1909,0)</f>
        <v>0</v>
      </c>
      <c r="O1909" s="27"/>
      <c r="P1909" s="25">
        <f t="shared" ca="1" si="149"/>
        <v>0</v>
      </c>
    </row>
    <row r="1910" spans="1:16" x14ac:dyDescent="0.25">
      <c r="A1910" s="9">
        <f>Gmden!A1909</f>
        <v>70710</v>
      </c>
      <c r="B1910" s="9">
        <f t="shared" si="145"/>
        <v>7</v>
      </c>
      <c r="C1910" s="9">
        <f t="shared" si="146"/>
        <v>0</v>
      </c>
      <c r="D1910" s="7" t="str">
        <f>Gmden!D1909</f>
        <v>Innervillgraten</v>
      </c>
      <c r="E1910" s="8">
        <f>Gmden!E1909</f>
        <v>953</v>
      </c>
      <c r="F1910" s="40">
        <f>Gmden!N1909</f>
        <v>0</v>
      </c>
      <c r="G1910" s="8">
        <f t="shared" si="147"/>
        <v>0</v>
      </c>
      <c r="H1910" s="25">
        <f>ROUND(Anteile!$B$29/'Abs3'!$G$2107*'Abs3'!G1910,0)</f>
        <v>0</v>
      </c>
      <c r="I1910" s="40">
        <f>Gmden!O1909</f>
        <v>0</v>
      </c>
      <c r="J1910" s="8">
        <f t="shared" si="148"/>
        <v>0</v>
      </c>
      <c r="K1910" s="25">
        <f>ROUND(Anteile!$B$30/'Abs3'!$J$2107*'Abs3'!J1910,0)</f>
        <v>0</v>
      </c>
      <c r="L1910" s="8">
        <f>Gmden!M1909</f>
        <v>959070.71234595787</v>
      </c>
      <c r="M1910" s="8">
        <f ca="1">IF(AND(E1910&gt;10000,Gmden!J1909=500,Gmden!K1909=500),MAX(0,OFFSET('Fk Abs3'!$E$7,'Abs3'!C1910,0)*0.95*E1910-L1910),0)</f>
        <v>0</v>
      </c>
      <c r="N1910" s="25">
        <f ca="1">ROUND(Anteile!$B$31/'Abs3'!$M$2107*'Abs3'!M1910,0)</f>
        <v>0</v>
      </c>
      <c r="O1910" s="27"/>
      <c r="P1910" s="25">
        <f t="shared" ca="1" si="149"/>
        <v>0</v>
      </c>
    </row>
    <row r="1911" spans="1:16" x14ac:dyDescent="0.25">
      <c r="A1911" s="9">
        <f>Gmden!A1910</f>
        <v>70711</v>
      </c>
      <c r="B1911" s="9">
        <f t="shared" si="145"/>
        <v>7</v>
      </c>
      <c r="C1911" s="9">
        <f t="shared" si="146"/>
        <v>0</v>
      </c>
      <c r="D1911" s="7" t="str">
        <f>Gmden!D1910</f>
        <v>Iselsberg-Stronach</v>
      </c>
      <c r="E1911" s="8">
        <f>Gmden!E1910</f>
        <v>602</v>
      </c>
      <c r="F1911" s="40">
        <f>Gmden!N1910</f>
        <v>0</v>
      </c>
      <c r="G1911" s="8">
        <f t="shared" si="147"/>
        <v>0</v>
      </c>
      <c r="H1911" s="25">
        <f>ROUND(Anteile!$B$29/'Abs3'!$G$2107*'Abs3'!G1911,0)</f>
        <v>0</v>
      </c>
      <c r="I1911" s="40">
        <f>Gmden!O1910</f>
        <v>0</v>
      </c>
      <c r="J1911" s="8">
        <f t="shared" si="148"/>
        <v>0</v>
      </c>
      <c r="K1911" s="25">
        <f>ROUND(Anteile!$B$30/'Abs3'!$J$2107*'Abs3'!J1911,0)</f>
        <v>0</v>
      </c>
      <c r="L1911" s="8">
        <f>Gmden!M1910</f>
        <v>598234.92854090396</v>
      </c>
      <c r="M1911" s="8">
        <f ca="1">IF(AND(E1911&gt;10000,Gmden!J1910=500,Gmden!K1910=500),MAX(0,OFFSET('Fk Abs3'!$E$7,'Abs3'!C1911,0)*0.95*E1911-L1911),0)</f>
        <v>0</v>
      </c>
      <c r="N1911" s="25">
        <f ca="1">ROUND(Anteile!$B$31/'Abs3'!$M$2107*'Abs3'!M1911,0)</f>
        <v>0</v>
      </c>
      <c r="O1911" s="27"/>
      <c r="P1911" s="25">
        <f t="shared" ca="1" si="149"/>
        <v>0</v>
      </c>
    </row>
    <row r="1912" spans="1:16" x14ac:dyDescent="0.25">
      <c r="A1912" s="9">
        <f>Gmden!A1911</f>
        <v>70712</v>
      </c>
      <c r="B1912" s="9">
        <f t="shared" si="145"/>
        <v>7</v>
      </c>
      <c r="C1912" s="9">
        <f t="shared" si="146"/>
        <v>0</v>
      </c>
      <c r="D1912" s="7" t="str">
        <f>Gmden!D1911</f>
        <v>Kals am Großglockner</v>
      </c>
      <c r="E1912" s="8">
        <f>Gmden!E1911</f>
        <v>1199</v>
      </c>
      <c r="F1912" s="40">
        <f>Gmden!N1911</f>
        <v>0</v>
      </c>
      <c r="G1912" s="8">
        <f t="shared" si="147"/>
        <v>0</v>
      </c>
      <c r="H1912" s="25">
        <f>ROUND(Anteile!$B$29/'Abs3'!$G$2107*'Abs3'!G1912,0)</f>
        <v>0</v>
      </c>
      <c r="I1912" s="40">
        <f>Gmden!O1911</f>
        <v>0</v>
      </c>
      <c r="J1912" s="8">
        <f t="shared" si="148"/>
        <v>0</v>
      </c>
      <c r="K1912" s="25">
        <f>ROUND(Anteile!$B$30/'Abs3'!$J$2107*'Abs3'!J1912,0)</f>
        <v>0</v>
      </c>
      <c r="L1912" s="8">
        <f>Gmden!M1911</f>
        <v>1428033.5575897652</v>
      </c>
      <c r="M1912" s="8">
        <f ca="1">IF(AND(E1912&gt;10000,Gmden!J1911=500,Gmden!K1911=500),MAX(0,OFFSET('Fk Abs3'!$E$7,'Abs3'!C1912,0)*0.95*E1912-L1912),0)</f>
        <v>0</v>
      </c>
      <c r="N1912" s="25">
        <f ca="1">ROUND(Anteile!$B$31/'Abs3'!$M$2107*'Abs3'!M1912,0)</f>
        <v>0</v>
      </c>
      <c r="O1912" s="27"/>
      <c r="P1912" s="25">
        <f t="shared" ca="1" si="149"/>
        <v>0</v>
      </c>
    </row>
    <row r="1913" spans="1:16" x14ac:dyDescent="0.25">
      <c r="A1913" s="9">
        <f>Gmden!A1912</f>
        <v>70713</v>
      </c>
      <c r="B1913" s="9">
        <f t="shared" si="145"/>
        <v>7</v>
      </c>
      <c r="C1913" s="9">
        <f t="shared" si="146"/>
        <v>0</v>
      </c>
      <c r="D1913" s="7" t="str">
        <f>Gmden!D1912</f>
        <v>Kartitsch</v>
      </c>
      <c r="E1913" s="8">
        <f>Gmden!E1912</f>
        <v>811</v>
      </c>
      <c r="F1913" s="40">
        <f>Gmden!N1912</f>
        <v>0</v>
      </c>
      <c r="G1913" s="8">
        <f t="shared" si="147"/>
        <v>0</v>
      </c>
      <c r="H1913" s="25">
        <f>ROUND(Anteile!$B$29/'Abs3'!$G$2107*'Abs3'!G1913,0)</f>
        <v>0</v>
      </c>
      <c r="I1913" s="40">
        <f>Gmden!O1912</f>
        <v>0</v>
      </c>
      <c r="J1913" s="8">
        <f t="shared" si="148"/>
        <v>0</v>
      </c>
      <c r="K1913" s="25">
        <f>ROUND(Anteile!$B$30/'Abs3'!$J$2107*'Abs3'!J1913,0)</f>
        <v>0</v>
      </c>
      <c r="L1913" s="8">
        <f>Gmden!M1912</f>
        <v>839533.16951393418</v>
      </c>
      <c r="M1913" s="8">
        <f ca="1">IF(AND(E1913&gt;10000,Gmden!J1912=500,Gmden!K1912=500),MAX(0,OFFSET('Fk Abs3'!$E$7,'Abs3'!C1913,0)*0.95*E1913-L1913),0)</f>
        <v>0</v>
      </c>
      <c r="N1913" s="25">
        <f ca="1">ROUND(Anteile!$B$31/'Abs3'!$M$2107*'Abs3'!M1913,0)</f>
        <v>0</v>
      </c>
      <c r="O1913" s="27"/>
      <c r="P1913" s="25">
        <f t="shared" ca="1" si="149"/>
        <v>0</v>
      </c>
    </row>
    <row r="1914" spans="1:16" x14ac:dyDescent="0.25">
      <c r="A1914" s="9">
        <f>Gmden!A1913</f>
        <v>70714</v>
      </c>
      <c r="B1914" s="9">
        <f t="shared" si="145"/>
        <v>7</v>
      </c>
      <c r="C1914" s="9">
        <f t="shared" si="146"/>
        <v>0</v>
      </c>
      <c r="D1914" s="7" t="str">
        <f>Gmden!D1913</f>
        <v>Lavant</v>
      </c>
      <c r="E1914" s="8">
        <f>Gmden!E1913</f>
        <v>305</v>
      </c>
      <c r="F1914" s="40">
        <f>Gmden!N1913</f>
        <v>0</v>
      </c>
      <c r="G1914" s="8">
        <f t="shared" si="147"/>
        <v>0</v>
      </c>
      <c r="H1914" s="25">
        <f>ROUND(Anteile!$B$29/'Abs3'!$G$2107*'Abs3'!G1914,0)</f>
        <v>0</v>
      </c>
      <c r="I1914" s="40">
        <f>Gmden!O1913</f>
        <v>0</v>
      </c>
      <c r="J1914" s="8">
        <f t="shared" si="148"/>
        <v>0</v>
      </c>
      <c r="K1914" s="25">
        <f>ROUND(Anteile!$B$30/'Abs3'!$J$2107*'Abs3'!J1914,0)</f>
        <v>0</v>
      </c>
      <c r="L1914" s="8">
        <f>Gmden!M1913</f>
        <v>453061.01593149267</v>
      </c>
      <c r="M1914" s="8">
        <f ca="1">IF(AND(E1914&gt;10000,Gmden!J1913=500,Gmden!K1913=500),MAX(0,OFFSET('Fk Abs3'!$E$7,'Abs3'!C1914,0)*0.95*E1914-L1914),0)</f>
        <v>0</v>
      </c>
      <c r="N1914" s="25">
        <f ca="1">ROUND(Anteile!$B$31/'Abs3'!$M$2107*'Abs3'!M1914,0)</f>
        <v>0</v>
      </c>
      <c r="O1914" s="27"/>
      <c r="P1914" s="25">
        <f t="shared" ca="1" si="149"/>
        <v>0</v>
      </c>
    </row>
    <row r="1915" spans="1:16" x14ac:dyDescent="0.25">
      <c r="A1915" s="9">
        <f>Gmden!A1914</f>
        <v>70715</v>
      </c>
      <c r="B1915" s="9">
        <f t="shared" si="145"/>
        <v>7</v>
      </c>
      <c r="C1915" s="9">
        <f t="shared" si="146"/>
        <v>0</v>
      </c>
      <c r="D1915" s="7" t="str">
        <f>Gmden!D1914</f>
        <v>Leisach</v>
      </c>
      <c r="E1915" s="8">
        <f>Gmden!E1914</f>
        <v>765</v>
      </c>
      <c r="F1915" s="40">
        <f>Gmden!N1914</f>
        <v>0</v>
      </c>
      <c r="G1915" s="8">
        <f t="shared" si="147"/>
        <v>0</v>
      </c>
      <c r="H1915" s="25">
        <f>ROUND(Anteile!$B$29/'Abs3'!$G$2107*'Abs3'!G1915,0)</f>
        <v>0</v>
      </c>
      <c r="I1915" s="40">
        <f>Gmden!O1914</f>
        <v>0</v>
      </c>
      <c r="J1915" s="8">
        <f t="shared" si="148"/>
        <v>0</v>
      </c>
      <c r="K1915" s="25">
        <f>ROUND(Anteile!$B$30/'Abs3'!$J$2107*'Abs3'!J1915,0)</f>
        <v>0</v>
      </c>
      <c r="L1915" s="8">
        <f>Gmden!M1914</f>
        <v>826455.03220493218</v>
      </c>
      <c r="M1915" s="8">
        <f ca="1">IF(AND(E1915&gt;10000,Gmden!J1914=500,Gmden!K1914=500),MAX(0,OFFSET('Fk Abs3'!$E$7,'Abs3'!C1915,0)*0.95*E1915-L1915),0)</f>
        <v>0</v>
      </c>
      <c r="N1915" s="25">
        <f ca="1">ROUND(Anteile!$B$31/'Abs3'!$M$2107*'Abs3'!M1915,0)</f>
        <v>0</v>
      </c>
      <c r="O1915" s="27"/>
      <c r="P1915" s="25">
        <f t="shared" ca="1" si="149"/>
        <v>0</v>
      </c>
    </row>
    <row r="1916" spans="1:16" x14ac:dyDescent="0.25">
      <c r="A1916" s="9">
        <f>Gmden!A1915</f>
        <v>70716</v>
      </c>
      <c r="B1916" s="9">
        <f t="shared" si="145"/>
        <v>7</v>
      </c>
      <c r="C1916" s="9">
        <f t="shared" si="146"/>
        <v>1</v>
      </c>
      <c r="D1916" s="7" t="str">
        <f>Gmden!D1915</f>
        <v>Lienz</v>
      </c>
      <c r="E1916" s="8">
        <f>Gmden!E1915</f>
        <v>11883</v>
      </c>
      <c r="F1916" s="40">
        <f>Gmden!N1915</f>
        <v>0</v>
      </c>
      <c r="G1916" s="8">
        <f t="shared" si="147"/>
        <v>0</v>
      </c>
      <c r="H1916" s="25">
        <f>ROUND(Anteile!$B$29/'Abs3'!$G$2107*'Abs3'!G1916,0)</f>
        <v>0</v>
      </c>
      <c r="I1916" s="40">
        <f>Gmden!O1915</f>
        <v>0</v>
      </c>
      <c r="J1916" s="8">
        <f t="shared" si="148"/>
        <v>0</v>
      </c>
      <c r="K1916" s="25">
        <f>ROUND(Anteile!$B$30/'Abs3'!$J$2107*'Abs3'!J1916,0)</f>
        <v>0</v>
      </c>
      <c r="L1916" s="8">
        <f>Gmden!M1915</f>
        <v>18869424.690859623</v>
      </c>
      <c r="M1916" s="8">
        <f ca="1">IF(AND(E1916&gt;10000,Gmden!J1915=500,Gmden!K1915=500),MAX(0,OFFSET('Fk Abs3'!$E$7,'Abs3'!C1916,0)*0.95*E1916-L1916),0)</f>
        <v>0</v>
      </c>
      <c r="N1916" s="25">
        <f ca="1">ROUND(Anteile!$B$31/'Abs3'!$M$2107*'Abs3'!M1916,0)</f>
        <v>0</v>
      </c>
      <c r="O1916" s="27"/>
      <c r="P1916" s="25">
        <f t="shared" ca="1" si="149"/>
        <v>0</v>
      </c>
    </row>
    <row r="1917" spans="1:16" x14ac:dyDescent="0.25">
      <c r="A1917" s="9">
        <f>Gmden!A1916</f>
        <v>70717</v>
      </c>
      <c r="B1917" s="9">
        <f t="shared" si="145"/>
        <v>7</v>
      </c>
      <c r="C1917" s="9">
        <f t="shared" si="146"/>
        <v>0</v>
      </c>
      <c r="D1917" s="7" t="str">
        <f>Gmden!D1916</f>
        <v>Matrei in Osttirol</v>
      </c>
      <c r="E1917" s="8">
        <f>Gmden!E1916</f>
        <v>4693</v>
      </c>
      <c r="F1917" s="40">
        <f>Gmden!N1916</f>
        <v>0</v>
      </c>
      <c r="G1917" s="8">
        <f t="shared" si="147"/>
        <v>0</v>
      </c>
      <c r="H1917" s="25">
        <f>ROUND(Anteile!$B$29/'Abs3'!$G$2107*'Abs3'!G1917,0)</f>
        <v>0</v>
      </c>
      <c r="I1917" s="40">
        <f>Gmden!O1916</f>
        <v>0</v>
      </c>
      <c r="J1917" s="8">
        <f t="shared" si="148"/>
        <v>0</v>
      </c>
      <c r="K1917" s="25">
        <f>ROUND(Anteile!$B$30/'Abs3'!$J$2107*'Abs3'!J1917,0)</f>
        <v>0</v>
      </c>
      <c r="L1917" s="8">
        <f>Gmden!M1916</f>
        <v>5470490.367272635</v>
      </c>
      <c r="M1917" s="8">
        <f ca="1">IF(AND(E1917&gt;10000,Gmden!J1916=500,Gmden!K1916=500),MAX(0,OFFSET('Fk Abs3'!$E$7,'Abs3'!C1917,0)*0.95*E1917-L1917),0)</f>
        <v>0</v>
      </c>
      <c r="N1917" s="25">
        <f ca="1">ROUND(Anteile!$B$31/'Abs3'!$M$2107*'Abs3'!M1917,0)</f>
        <v>0</v>
      </c>
      <c r="O1917" s="27"/>
      <c r="P1917" s="25">
        <f t="shared" ca="1" si="149"/>
        <v>0</v>
      </c>
    </row>
    <row r="1918" spans="1:16" x14ac:dyDescent="0.25">
      <c r="A1918" s="9">
        <f>Gmden!A1917</f>
        <v>70718</v>
      </c>
      <c r="B1918" s="9">
        <f t="shared" si="145"/>
        <v>7</v>
      </c>
      <c r="C1918" s="9">
        <f t="shared" si="146"/>
        <v>0</v>
      </c>
      <c r="D1918" s="7" t="str">
        <f>Gmden!D1917</f>
        <v>Nikolsdorf</v>
      </c>
      <c r="E1918" s="8">
        <f>Gmden!E1917</f>
        <v>872</v>
      </c>
      <c r="F1918" s="40">
        <f>Gmden!N1917</f>
        <v>0</v>
      </c>
      <c r="G1918" s="8">
        <f t="shared" si="147"/>
        <v>0</v>
      </c>
      <c r="H1918" s="25">
        <f>ROUND(Anteile!$B$29/'Abs3'!$G$2107*'Abs3'!G1918,0)</f>
        <v>0</v>
      </c>
      <c r="I1918" s="40">
        <f>Gmden!O1917</f>
        <v>0</v>
      </c>
      <c r="J1918" s="8">
        <f t="shared" si="148"/>
        <v>0</v>
      </c>
      <c r="K1918" s="25">
        <f>ROUND(Anteile!$B$30/'Abs3'!$J$2107*'Abs3'!J1918,0)</f>
        <v>0</v>
      </c>
      <c r="L1918" s="8">
        <f>Gmden!M1917</f>
        <v>854211.76436650474</v>
      </c>
      <c r="M1918" s="8">
        <f ca="1">IF(AND(E1918&gt;10000,Gmden!J1917=500,Gmden!K1917=500),MAX(0,OFFSET('Fk Abs3'!$E$7,'Abs3'!C1918,0)*0.95*E1918-L1918),0)</f>
        <v>0</v>
      </c>
      <c r="N1918" s="25">
        <f ca="1">ROUND(Anteile!$B$31/'Abs3'!$M$2107*'Abs3'!M1918,0)</f>
        <v>0</v>
      </c>
      <c r="O1918" s="27"/>
      <c r="P1918" s="25">
        <f t="shared" ca="1" si="149"/>
        <v>0</v>
      </c>
    </row>
    <row r="1919" spans="1:16" x14ac:dyDescent="0.25">
      <c r="A1919" s="9">
        <f>Gmden!A1918</f>
        <v>70719</v>
      </c>
      <c r="B1919" s="9">
        <f t="shared" si="145"/>
        <v>7</v>
      </c>
      <c r="C1919" s="9">
        <f t="shared" si="146"/>
        <v>0</v>
      </c>
      <c r="D1919" s="7" t="str">
        <f>Gmden!D1918</f>
        <v>Nußdorf-Debant</v>
      </c>
      <c r="E1919" s="8">
        <f>Gmden!E1918</f>
        <v>3250</v>
      </c>
      <c r="F1919" s="40">
        <f>Gmden!N1918</f>
        <v>0</v>
      </c>
      <c r="G1919" s="8">
        <f t="shared" si="147"/>
        <v>0</v>
      </c>
      <c r="H1919" s="25">
        <f>ROUND(Anteile!$B$29/'Abs3'!$G$2107*'Abs3'!G1919,0)</f>
        <v>0</v>
      </c>
      <c r="I1919" s="40">
        <f>Gmden!O1918</f>
        <v>0</v>
      </c>
      <c r="J1919" s="8">
        <f t="shared" si="148"/>
        <v>0</v>
      </c>
      <c r="K1919" s="25">
        <f>ROUND(Anteile!$B$30/'Abs3'!$J$2107*'Abs3'!J1919,0)</f>
        <v>0</v>
      </c>
      <c r="L1919" s="8">
        <f>Gmden!M1918</f>
        <v>3881273.1466695392</v>
      </c>
      <c r="M1919" s="8">
        <f ca="1">IF(AND(E1919&gt;10000,Gmden!J1918=500,Gmden!K1918=500),MAX(0,OFFSET('Fk Abs3'!$E$7,'Abs3'!C1919,0)*0.95*E1919-L1919),0)</f>
        <v>0</v>
      </c>
      <c r="N1919" s="25">
        <f ca="1">ROUND(Anteile!$B$31/'Abs3'!$M$2107*'Abs3'!M1919,0)</f>
        <v>0</v>
      </c>
      <c r="O1919" s="27"/>
      <c r="P1919" s="25">
        <f t="shared" ca="1" si="149"/>
        <v>0</v>
      </c>
    </row>
    <row r="1920" spans="1:16" x14ac:dyDescent="0.25">
      <c r="A1920" s="9">
        <f>Gmden!A1919</f>
        <v>70720</v>
      </c>
      <c r="B1920" s="9">
        <f t="shared" si="145"/>
        <v>7</v>
      </c>
      <c r="C1920" s="9">
        <f t="shared" si="146"/>
        <v>0</v>
      </c>
      <c r="D1920" s="7" t="str">
        <f>Gmden!D1919</f>
        <v>Oberlienz</v>
      </c>
      <c r="E1920" s="8">
        <f>Gmden!E1919</f>
        <v>1428</v>
      </c>
      <c r="F1920" s="40">
        <f>Gmden!N1919</f>
        <v>0</v>
      </c>
      <c r="G1920" s="8">
        <f t="shared" si="147"/>
        <v>0</v>
      </c>
      <c r="H1920" s="25">
        <f>ROUND(Anteile!$B$29/'Abs3'!$G$2107*'Abs3'!G1920,0)</f>
        <v>0</v>
      </c>
      <c r="I1920" s="40">
        <f>Gmden!O1919</f>
        <v>0</v>
      </c>
      <c r="J1920" s="8">
        <f t="shared" si="148"/>
        <v>0</v>
      </c>
      <c r="K1920" s="25">
        <f>ROUND(Anteile!$B$30/'Abs3'!$J$2107*'Abs3'!J1920,0)</f>
        <v>0</v>
      </c>
      <c r="L1920" s="8">
        <f>Gmden!M1919</f>
        <v>1406307.1243143275</v>
      </c>
      <c r="M1920" s="8">
        <f ca="1">IF(AND(E1920&gt;10000,Gmden!J1919=500,Gmden!K1919=500),MAX(0,OFFSET('Fk Abs3'!$E$7,'Abs3'!C1920,0)*0.95*E1920-L1920),0)</f>
        <v>0</v>
      </c>
      <c r="N1920" s="25">
        <f ca="1">ROUND(Anteile!$B$31/'Abs3'!$M$2107*'Abs3'!M1920,0)</f>
        <v>0</v>
      </c>
      <c r="O1920" s="27"/>
      <c r="P1920" s="25">
        <f t="shared" ca="1" si="149"/>
        <v>0</v>
      </c>
    </row>
    <row r="1921" spans="1:16" x14ac:dyDescent="0.25">
      <c r="A1921" s="9">
        <f>Gmden!A1920</f>
        <v>70721</v>
      </c>
      <c r="B1921" s="9">
        <f t="shared" si="145"/>
        <v>7</v>
      </c>
      <c r="C1921" s="9">
        <f t="shared" si="146"/>
        <v>0</v>
      </c>
      <c r="D1921" s="7" t="str">
        <f>Gmden!D1920</f>
        <v>Obertilliach</v>
      </c>
      <c r="E1921" s="8">
        <f>Gmden!E1920</f>
        <v>689</v>
      </c>
      <c r="F1921" s="40">
        <f>Gmden!N1920</f>
        <v>0</v>
      </c>
      <c r="G1921" s="8">
        <f t="shared" si="147"/>
        <v>0</v>
      </c>
      <c r="H1921" s="25">
        <f>ROUND(Anteile!$B$29/'Abs3'!$G$2107*'Abs3'!G1921,0)</f>
        <v>0</v>
      </c>
      <c r="I1921" s="40">
        <f>Gmden!O1920</f>
        <v>0</v>
      </c>
      <c r="J1921" s="8">
        <f t="shared" si="148"/>
        <v>0</v>
      </c>
      <c r="K1921" s="25">
        <f>ROUND(Anteile!$B$30/'Abs3'!$J$2107*'Abs3'!J1921,0)</f>
        <v>0</v>
      </c>
      <c r="L1921" s="8">
        <f>Gmden!M1920</f>
        <v>819742.99891612108</v>
      </c>
      <c r="M1921" s="8">
        <f ca="1">IF(AND(E1921&gt;10000,Gmden!J1920=500,Gmden!K1920=500),MAX(0,OFFSET('Fk Abs3'!$E$7,'Abs3'!C1921,0)*0.95*E1921-L1921),0)</f>
        <v>0</v>
      </c>
      <c r="N1921" s="25">
        <f ca="1">ROUND(Anteile!$B$31/'Abs3'!$M$2107*'Abs3'!M1921,0)</f>
        <v>0</v>
      </c>
      <c r="O1921" s="27"/>
      <c r="P1921" s="25">
        <f t="shared" ca="1" si="149"/>
        <v>0</v>
      </c>
    </row>
    <row r="1922" spans="1:16" x14ac:dyDescent="0.25">
      <c r="A1922" s="9">
        <f>Gmden!A1921</f>
        <v>70723</v>
      </c>
      <c r="B1922" s="9">
        <f t="shared" si="145"/>
        <v>7</v>
      </c>
      <c r="C1922" s="9">
        <f t="shared" si="146"/>
        <v>0</v>
      </c>
      <c r="D1922" s="7" t="str">
        <f>Gmden!D1921</f>
        <v>Prägraten am Großvenediger</v>
      </c>
      <c r="E1922" s="8">
        <f>Gmden!E1921</f>
        <v>1174</v>
      </c>
      <c r="F1922" s="40">
        <f>Gmden!N1921</f>
        <v>0</v>
      </c>
      <c r="G1922" s="8">
        <f t="shared" si="147"/>
        <v>0</v>
      </c>
      <c r="H1922" s="25">
        <f>ROUND(Anteile!$B$29/'Abs3'!$G$2107*'Abs3'!G1922,0)</f>
        <v>0</v>
      </c>
      <c r="I1922" s="40">
        <f>Gmden!O1921</f>
        <v>0</v>
      </c>
      <c r="J1922" s="8">
        <f t="shared" si="148"/>
        <v>0</v>
      </c>
      <c r="K1922" s="25">
        <f>ROUND(Anteile!$B$30/'Abs3'!$J$2107*'Abs3'!J1922,0)</f>
        <v>0</v>
      </c>
      <c r="L1922" s="8">
        <f>Gmden!M1921</f>
        <v>1195984.5767598453</v>
      </c>
      <c r="M1922" s="8">
        <f ca="1">IF(AND(E1922&gt;10000,Gmden!J1921=500,Gmden!K1921=500),MAX(0,OFFSET('Fk Abs3'!$E$7,'Abs3'!C1922,0)*0.95*E1922-L1922),0)</f>
        <v>0</v>
      </c>
      <c r="N1922" s="25">
        <f ca="1">ROUND(Anteile!$B$31/'Abs3'!$M$2107*'Abs3'!M1922,0)</f>
        <v>0</v>
      </c>
      <c r="O1922" s="27"/>
      <c r="P1922" s="25">
        <f t="shared" ca="1" si="149"/>
        <v>0</v>
      </c>
    </row>
    <row r="1923" spans="1:16" x14ac:dyDescent="0.25">
      <c r="A1923" s="9">
        <f>Gmden!A1922</f>
        <v>70724</v>
      </c>
      <c r="B1923" s="9">
        <f t="shared" si="145"/>
        <v>7</v>
      </c>
      <c r="C1923" s="9">
        <f t="shared" si="146"/>
        <v>0</v>
      </c>
      <c r="D1923" s="7" t="str">
        <f>Gmden!D1922</f>
        <v>St. Jakob in Defereggen</v>
      </c>
      <c r="E1923" s="8">
        <f>Gmden!E1922</f>
        <v>880</v>
      </c>
      <c r="F1923" s="40">
        <f>Gmden!N1922</f>
        <v>0</v>
      </c>
      <c r="G1923" s="8">
        <f t="shared" si="147"/>
        <v>0</v>
      </c>
      <c r="H1923" s="25">
        <f>ROUND(Anteile!$B$29/'Abs3'!$G$2107*'Abs3'!G1923,0)</f>
        <v>0</v>
      </c>
      <c r="I1923" s="40">
        <f>Gmden!O1922</f>
        <v>0</v>
      </c>
      <c r="J1923" s="8">
        <f t="shared" si="148"/>
        <v>0</v>
      </c>
      <c r="K1923" s="25">
        <f>ROUND(Anteile!$B$30/'Abs3'!$J$2107*'Abs3'!J1923,0)</f>
        <v>0</v>
      </c>
      <c r="L1923" s="8">
        <f>Gmden!M1922</f>
        <v>1242587.5635610069</v>
      </c>
      <c r="M1923" s="8">
        <f ca="1">IF(AND(E1923&gt;10000,Gmden!J1922=500,Gmden!K1922=500),MAX(0,OFFSET('Fk Abs3'!$E$7,'Abs3'!C1923,0)*0.95*E1923-L1923),0)</f>
        <v>0</v>
      </c>
      <c r="N1923" s="25">
        <f ca="1">ROUND(Anteile!$B$31/'Abs3'!$M$2107*'Abs3'!M1923,0)</f>
        <v>0</v>
      </c>
      <c r="O1923" s="27"/>
      <c r="P1923" s="25">
        <f t="shared" ca="1" si="149"/>
        <v>0</v>
      </c>
    </row>
    <row r="1924" spans="1:16" x14ac:dyDescent="0.25">
      <c r="A1924" s="9">
        <f>Gmden!A1923</f>
        <v>70725</v>
      </c>
      <c r="B1924" s="9">
        <f t="shared" si="145"/>
        <v>7</v>
      </c>
      <c r="C1924" s="9">
        <f t="shared" si="146"/>
        <v>0</v>
      </c>
      <c r="D1924" s="7" t="str">
        <f>Gmden!D1923</f>
        <v>St. Johann im Walde</v>
      </c>
      <c r="E1924" s="8">
        <f>Gmden!E1923</f>
        <v>281</v>
      </c>
      <c r="F1924" s="40">
        <f>Gmden!N1923</f>
        <v>0</v>
      </c>
      <c r="G1924" s="8">
        <f t="shared" si="147"/>
        <v>0</v>
      </c>
      <c r="H1924" s="25">
        <f>ROUND(Anteile!$B$29/'Abs3'!$G$2107*'Abs3'!G1924,0)</f>
        <v>0</v>
      </c>
      <c r="I1924" s="40">
        <f>Gmden!O1923</f>
        <v>0</v>
      </c>
      <c r="J1924" s="8">
        <f t="shared" si="148"/>
        <v>0</v>
      </c>
      <c r="K1924" s="25">
        <f>ROUND(Anteile!$B$30/'Abs3'!$J$2107*'Abs3'!J1924,0)</f>
        <v>0</v>
      </c>
      <c r="L1924" s="8">
        <f>Gmden!M1923</f>
        <v>311428.36492178269</v>
      </c>
      <c r="M1924" s="8">
        <f ca="1">IF(AND(E1924&gt;10000,Gmden!J1923=500,Gmden!K1923=500),MAX(0,OFFSET('Fk Abs3'!$E$7,'Abs3'!C1924,0)*0.95*E1924-L1924),0)</f>
        <v>0</v>
      </c>
      <c r="N1924" s="25">
        <f ca="1">ROUND(Anteile!$B$31/'Abs3'!$M$2107*'Abs3'!M1924,0)</f>
        <v>0</v>
      </c>
      <c r="O1924" s="27"/>
      <c r="P1924" s="25">
        <f t="shared" ca="1" si="149"/>
        <v>0</v>
      </c>
    </row>
    <row r="1925" spans="1:16" x14ac:dyDescent="0.25">
      <c r="A1925" s="9">
        <f>Gmden!A1924</f>
        <v>70726</v>
      </c>
      <c r="B1925" s="9">
        <f t="shared" si="145"/>
        <v>7</v>
      </c>
      <c r="C1925" s="9">
        <f t="shared" si="146"/>
        <v>0</v>
      </c>
      <c r="D1925" s="7" t="str">
        <f>Gmden!D1924</f>
        <v>St. Veit in Defereggen</v>
      </c>
      <c r="E1925" s="8">
        <f>Gmden!E1924</f>
        <v>713</v>
      </c>
      <c r="F1925" s="40">
        <f>Gmden!N1924</f>
        <v>0</v>
      </c>
      <c r="G1925" s="8">
        <f t="shared" si="147"/>
        <v>0</v>
      </c>
      <c r="H1925" s="25">
        <f>ROUND(Anteile!$B$29/'Abs3'!$G$2107*'Abs3'!G1925,0)</f>
        <v>0</v>
      </c>
      <c r="I1925" s="40">
        <f>Gmden!O1924</f>
        <v>0</v>
      </c>
      <c r="J1925" s="8">
        <f t="shared" si="148"/>
        <v>0</v>
      </c>
      <c r="K1925" s="25">
        <f>ROUND(Anteile!$B$30/'Abs3'!$J$2107*'Abs3'!J1925,0)</f>
        <v>0</v>
      </c>
      <c r="L1925" s="8">
        <f>Gmden!M1924</f>
        <v>756037.79197550577</v>
      </c>
      <c r="M1925" s="8">
        <f ca="1">IF(AND(E1925&gt;10000,Gmden!J1924=500,Gmden!K1924=500),MAX(0,OFFSET('Fk Abs3'!$E$7,'Abs3'!C1925,0)*0.95*E1925-L1925),0)</f>
        <v>0</v>
      </c>
      <c r="N1925" s="25">
        <f ca="1">ROUND(Anteile!$B$31/'Abs3'!$M$2107*'Abs3'!M1925,0)</f>
        <v>0</v>
      </c>
      <c r="O1925" s="27"/>
      <c r="P1925" s="25">
        <f t="shared" ca="1" si="149"/>
        <v>0</v>
      </c>
    </row>
    <row r="1926" spans="1:16" x14ac:dyDescent="0.25">
      <c r="A1926" s="9">
        <f>Gmden!A1925</f>
        <v>70727</v>
      </c>
      <c r="B1926" s="9">
        <f t="shared" si="145"/>
        <v>7</v>
      </c>
      <c r="C1926" s="9">
        <f t="shared" si="146"/>
        <v>0</v>
      </c>
      <c r="D1926" s="7" t="str">
        <f>Gmden!D1925</f>
        <v>Schlaiten</v>
      </c>
      <c r="E1926" s="8">
        <f>Gmden!E1925</f>
        <v>474</v>
      </c>
      <c r="F1926" s="40">
        <f>Gmden!N1925</f>
        <v>0</v>
      </c>
      <c r="G1926" s="8">
        <f t="shared" si="147"/>
        <v>0</v>
      </c>
      <c r="H1926" s="25">
        <f>ROUND(Anteile!$B$29/'Abs3'!$G$2107*'Abs3'!G1926,0)</f>
        <v>0</v>
      </c>
      <c r="I1926" s="40">
        <f>Gmden!O1925</f>
        <v>0</v>
      </c>
      <c r="J1926" s="8">
        <f t="shared" si="148"/>
        <v>0</v>
      </c>
      <c r="K1926" s="25">
        <f>ROUND(Anteile!$B$30/'Abs3'!$J$2107*'Abs3'!J1926,0)</f>
        <v>0</v>
      </c>
      <c r="L1926" s="8">
        <f>Gmden!M1925</f>
        <v>425255.88692238159</v>
      </c>
      <c r="M1926" s="8">
        <f ca="1">IF(AND(E1926&gt;10000,Gmden!J1925=500,Gmden!K1925=500),MAX(0,OFFSET('Fk Abs3'!$E$7,'Abs3'!C1926,0)*0.95*E1926-L1926),0)</f>
        <v>0</v>
      </c>
      <c r="N1926" s="25">
        <f ca="1">ROUND(Anteile!$B$31/'Abs3'!$M$2107*'Abs3'!M1926,0)</f>
        <v>0</v>
      </c>
      <c r="O1926" s="27"/>
      <c r="P1926" s="25">
        <f t="shared" ca="1" si="149"/>
        <v>0</v>
      </c>
    </row>
    <row r="1927" spans="1:16" x14ac:dyDescent="0.25">
      <c r="A1927" s="9">
        <f>Gmden!A1926</f>
        <v>70728</v>
      </c>
      <c r="B1927" s="9">
        <f t="shared" si="145"/>
        <v>7</v>
      </c>
      <c r="C1927" s="9">
        <f t="shared" si="146"/>
        <v>0</v>
      </c>
      <c r="D1927" s="7" t="str">
        <f>Gmden!D1926</f>
        <v>Sillian</v>
      </c>
      <c r="E1927" s="8">
        <f>Gmden!E1926</f>
        <v>2026</v>
      </c>
      <c r="F1927" s="40">
        <f>Gmden!N1926</f>
        <v>0</v>
      </c>
      <c r="G1927" s="8">
        <f t="shared" si="147"/>
        <v>0</v>
      </c>
      <c r="H1927" s="25">
        <f>ROUND(Anteile!$B$29/'Abs3'!$G$2107*'Abs3'!G1927,0)</f>
        <v>0</v>
      </c>
      <c r="I1927" s="40">
        <f>Gmden!O1926</f>
        <v>0</v>
      </c>
      <c r="J1927" s="8">
        <f t="shared" si="148"/>
        <v>0</v>
      </c>
      <c r="K1927" s="25">
        <f>ROUND(Anteile!$B$30/'Abs3'!$J$2107*'Abs3'!J1927,0)</f>
        <v>0</v>
      </c>
      <c r="L1927" s="8">
        <f>Gmden!M1926</f>
        <v>2572961.8721196828</v>
      </c>
      <c r="M1927" s="8">
        <f ca="1">IF(AND(E1927&gt;10000,Gmden!J1926=500,Gmden!K1926=500),MAX(0,OFFSET('Fk Abs3'!$E$7,'Abs3'!C1927,0)*0.95*E1927-L1927),0)</f>
        <v>0</v>
      </c>
      <c r="N1927" s="25">
        <f ca="1">ROUND(Anteile!$B$31/'Abs3'!$M$2107*'Abs3'!M1927,0)</f>
        <v>0</v>
      </c>
      <c r="O1927" s="27"/>
      <c r="P1927" s="25">
        <f t="shared" ca="1" si="149"/>
        <v>0</v>
      </c>
    </row>
    <row r="1928" spans="1:16" x14ac:dyDescent="0.25">
      <c r="A1928" s="9">
        <f>Gmden!A1927</f>
        <v>70729</v>
      </c>
      <c r="B1928" s="9">
        <f t="shared" ref="B1928:B1991" si="150">INT(A1928/10000)</f>
        <v>7</v>
      </c>
      <c r="C1928" s="9">
        <f t="shared" ref="C1928:C1991" si="151">IF(E1928&lt;=10000,0,IF(E1928&lt;=20000,1,IF(E1928&lt;=50000,2,3)))</f>
        <v>0</v>
      </c>
      <c r="D1928" s="7" t="str">
        <f>Gmden!D1927</f>
        <v>Strassen</v>
      </c>
      <c r="E1928" s="8">
        <f>Gmden!E1927</f>
        <v>802</v>
      </c>
      <c r="F1928" s="40">
        <f>Gmden!N1927</f>
        <v>0</v>
      </c>
      <c r="G1928" s="8">
        <f t="shared" ref="G1928:G1991" si="152">IF(AND(E1928&gt;$G$5,F1928=1),E1928,0)</f>
        <v>0</v>
      </c>
      <c r="H1928" s="25">
        <f>ROUND(Anteile!$B$29/'Abs3'!$G$2107*'Abs3'!G1928,0)</f>
        <v>0</v>
      </c>
      <c r="I1928" s="40">
        <f>Gmden!O1927</f>
        <v>0</v>
      </c>
      <c r="J1928" s="8">
        <f t="shared" ref="J1928:J1991" si="153">IF(I1928=1,E1928,0)</f>
        <v>0</v>
      </c>
      <c r="K1928" s="25">
        <f>ROUND(Anteile!$B$30/'Abs3'!$J$2107*'Abs3'!J1928,0)</f>
        <v>0</v>
      </c>
      <c r="L1928" s="8">
        <f>Gmden!M1927</f>
        <v>875111.90348720143</v>
      </c>
      <c r="M1928" s="8">
        <f ca="1">IF(AND(E1928&gt;10000,Gmden!J1927=500,Gmden!K1927=500),MAX(0,OFFSET('Fk Abs3'!$E$7,'Abs3'!C1928,0)*0.95*E1928-L1928),0)</f>
        <v>0</v>
      </c>
      <c r="N1928" s="25">
        <f ca="1">ROUND(Anteile!$B$31/'Abs3'!$M$2107*'Abs3'!M1928,0)</f>
        <v>0</v>
      </c>
      <c r="O1928" s="27"/>
      <c r="P1928" s="25">
        <f t="shared" ref="P1928:P1991" ca="1" si="154">H1928+K1928+N1928+O1928</f>
        <v>0</v>
      </c>
    </row>
    <row r="1929" spans="1:16" x14ac:dyDescent="0.25">
      <c r="A1929" s="9">
        <f>Gmden!A1928</f>
        <v>70731</v>
      </c>
      <c r="B1929" s="9">
        <f t="shared" si="150"/>
        <v>7</v>
      </c>
      <c r="C1929" s="9">
        <f t="shared" si="151"/>
        <v>0</v>
      </c>
      <c r="D1929" s="7" t="str">
        <f>Gmden!D1928</f>
        <v>Thurn</v>
      </c>
      <c r="E1929" s="8">
        <f>Gmden!E1928</f>
        <v>617</v>
      </c>
      <c r="F1929" s="40">
        <f>Gmden!N1928</f>
        <v>0</v>
      </c>
      <c r="G1929" s="8">
        <f t="shared" si="152"/>
        <v>0</v>
      </c>
      <c r="H1929" s="25">
        <f>ROUND(Anteile!$B$29/'Abs3'!$G$2107*'Abs3'!G1929,0)</f>
        <v>0</v>
      </c>
      <c r="I1929" s="40">
        <f>Gmden!O1928</f>
        <v>0</v>
      </c>
      <c r="J1929" s="8">
        <f t="shared" si="153"/>
        <v>0</v>
      </c>
      <c r="K1929" s="25">
        <f>ROUND(Anteile!$B$30/'Abs3'!$J$2107*'Abs3'!J1929,0)</f>
        <v>0</v>
      </c>
      <c r="L1929" s="8">
        <f>Gmden!M1928</f>
        <v>617110.32569149358</v>
      </c>
      <c r="M1929" s="8">
        <f ca="1">IF(AND(E1929&gt;10000,Gmden!J1928=500,Gmden!K1928=500),MAX(0,OFFSET('Fk Abs3'!$E$7,'Abs3'!C1929,0)*0.95*E1929-L1929),0)</f>
        <v>0</v>
      </c>
      <c r="N1929" s="25">
        <f ca="1">ROUND(Anteile!$B$31/'Abs3'!$M$2107*'Abs3'!M1929,0)</f>
        <v>0</v>
      </c>
      <c r="O1929" s="27"/>
      <c r="P1929" s="25">
        <f t="shared" ca="1" si="154"/>
        <v>0</v>
      </c>
    </row>
    <row r="1930" spans="1:16" x14ac:dyDescent="0.25">
      <c r="A1930" s="9">
        <f>Gmden!A1929</f>
        <v>70732</v>
      </c>
      <c r="B1930" s="9">
        <f t="shared" si="150"/>
        <v>7</v>
      </c>
      <c r="C1930" s="9">
        <f t="shared" si="151"/>
        <v>0</v>
      </c>
      <c r="D1930" s="7" t="str">
        <f>Gmden!D1929</f>
        <v>Tristach</v>
      </c>
      <c r="E1930" s="8">
        <f>Gmden!E1929</f>
        <v>1397</v>
      </c>
      <c r="F1930" s="40">
        <f>Gmden!N1929</f>
        <v>0</v>
      </c>
      <c r="G1930" s="8">
        <f t="shared" si="152"/>
        <v>0</v>
      </c>
      <c r="H1930" s="25">
        <f>ROUND(Anteile!$B$29/'Abs3'!$G$2107*'Abs3'!G1930,0)</f>
        <v>0</v>
      </c>
      <c r="I1930" s="40">
        <f>Gmden!O1929</f>
        <v>0</v>
      </c>
      <c r="J1930" s="8">
        <f t="shared" si="153"/>
        <v>0</v>
      </c>
      <c r="K1930" s="25">
        <f>ROUND(Anteile!$B$30/'Abs3'!$J$2107*'Abs3'!J1930,0)</f>
        <v>0</v>
      </c>
      <c r="L1930" s="8">
        <f>Gmden!M1929</f>
        <v>1363191.5577619385</v>
      </c>
      <c r="M1930" s="8">
        <f ca="1">IF(AND(E1930&gt;10000,Gmden!J1929=500,Gmden!K1929=500),MAX(0,OFFSET('Fk Abs3'!$E$7,'Abs3'!C1930,0)*0.95*E1930-L1930),0)</f>
        <v>0</v>
      </c>
      <c r="N1930" s="25">
        <f ca="1">ROUND(Anteile!$B$31/'Abs3'!$M$2107*'Abs3'!M1930,0)</f>
        <v>0</v>
      </c>
      <c r="O1930" s="27"/>
      <c r="P1930" s="25">
        <f t="shared" ca="1" si="154"/>
        <v>0</v>
      </c>
    </row>
    <row r="1931" spans="1:16" x14ac:dyDescent="0.25">
      <c r="A1931" s="9">
        <f>Gmden!A1930</f>
        <v>70733</v>
      </c>
      <c r="B1931" s="9">
        <f t="shared" si="150"/>
        <v>7</v>
      </c>
      <c r="C1931" s="9">
        <f t="shared" si="151"/>
        <v>0</v>
      </c>
      <c r="D1931" s="7" t="str">
        <f>Gmden!D1930</f>
        <v>Untertilliach</v>
      </c>
      <c r="E1931" s="8">
        <f>Gmden!E1930</f>
        <v>246</v>
      </c>
      <c r="F1931" s="40">
        <f>Gmden!N1930</f>
        <v>0</v>
      </c>
      <c r="G1931" s="8">
        <f t="shared" si="152"/>
        <v>0</v>
      </c>
      <c r="H1931" s="25">
        <f>ROUND(Anteile!$B$29/'Abs3'!$G$2107*'Abs3'!G1931,0)</f>
        <v>0</v>
      </c>
      <c r="I1931" s="40">
        <f>Gmden!O1930</f>
        <v>0</v>
      </c>
      <c r="J1931" s="8">
        <f t="shared" si="153"/>
        <v>0</v>
      </c>
      <c r="K1931" s="25">
        <f>ROUND(Anteile!$B$30/'Abs3'!$J$2107*'Abs3'!J1931,0)</f>
        <v>0</v>
      </c>
      <c r="L1931" s="8">
        <f>Gmden!M1930</f>
        <v>230329.96797860906</v>
      </c>
      <c r="M1931" s="8">
        <f ca="1">IF(AND(E1931&gt;10000,Gmden!J1930=500,Gmden!K1930=500),MAX(0,OFFSET('Fk Abs3'!$E$7,'Abs3'!C1931,0)*0.95*E1931-L1931),0)</f>
        <v>0</v>
      </c>
      <c r="N1931" s="25">
        <f ca="1">ROUND(Anteile!$B$31/'Abs3'!$M$2107*'Abs3'!M1931,0)</f>
        <v>0</v>
      </c>
      <c r="O1931" s="27"/>
      <c r="P1931" s="25">
        <f t="shared" ca="1" si="154"/>
        <v>0</v>
      </c>
    </row>
    <row r="1932" spans="1:16" x14ac:dyDescent="0.25">
      <c r="A1932" s="9">
        <f>Gmden!A1931</f>
        <v>70734</v>
      </c>
      <c r="B1932" s="9">
        <f t="shared" si="150"/>
        <v>7</v>
      </c>
      <c r="C1932" s="9">
        <f t="shared" si="151"/>
        <v>0</v>
      </c>
      <c r="D1932" s="7" t="str">
        <f>Gmden!D1931</f>
        <v>Virgen</v>
      </c>
      <c r="E1932" s="8">
        <f>Gmden!E1931</f>
        <v>2180</v>
      </c>
      <c r="F1932" s="40">
        <f>Gmden!N1931</f>
        <v>0</v>
      </c>
      <c r="G1932" s="8">
        <f t="shared" si="152"/>
        <v>0</v>
      </c>
      <c r="H1932" s="25">
        <f>ROUND(Anteile!$B$29/'Abs3'!$G$2107*'Abs3'!G1932,0)</f>
        <v>0</v>
      </c>
      <c r="I1932" s="40">
        <f>Gmden!O1931</f>
        <v>0</v>
      </c>
      <c r="J1932" s="8">
        <f t="shared" si="153"/>
        <v>0</v>
      </c>
      <c r="K1932" s="25">
        <f>ROUND(Anteile!$B$30/'Abs3'!$J$2107*'Abs3'!J1932,0)</f>
        <v>0</v>
      </c>
      <c r="L1932" s="8">
        <f>Gmden!M1931</f>
        <v>2113203.4265350807</v>
      </c>
      <c r="M1932" s="8">
        <f ca="1">IF(AND(E1932&gt;10000,Gmden!J1931=500,Gmden!K1931=500),MAX(0,OFFSET('Fk Abs3'!$E$7,'Abs3'!C1932,0)*0.95*E1932-L1932),0)</f>
        <v>0</v>
      </c>
      <c r="N1932" s="25">
        <f ca="1">ROUND(Anteile!$B$31/'Abs3'!$M$2107*'Abs3'!M1932,0)</f>
        <v>0</v>
      </c>
      <c r="O1932" s="27"/>
      <c r="P1932" s="25">
        <f t="shared" ca="1" si="154"/>
        <v>0</v>
      </c>
    </row>
    <row r="1933" spans="1:16" x14ac:dyDescent="0.25">
      <c r="A1933" s="9">
        <f>Gmden!A1932</f>
        <v>70735</v>
      </c>
      <c r="B1933" s="9">
        <f t="shared" si="150"/>
        <v>7</v>
      </c>
      <c r="C1933" s="9">
        <f t="shared" si="151"/>
        <v>0</v>
      </c>
      <c r="D1933" s="7" t="str">
        <f>Gmden!D1932</f>
        <v>Heinfels</v>
      </c>
      <c r="E1933" s="8">
        <f>Gmden!E1932</f>
        <v>1017</v>
      </c>
      <c r="F1933" s="40">
        <f>Gmden!N1932</f>
        <v>0</v>
      </c>
      <c r="G1933" s="8">
        <f t="shared" si="152"/>
        <v>0</v>
      </c>
      <c r="H1933" s="25">
        <f>ROUND(Anteile!$B$29/'Abs3'!$G$2107*'Abs3'!G1933,0)</f>
        <v>0</v>
      </c>
      <c r="I1933" s="40">
        <f>Gmden!O1932</f>
        <v>0</v>
      </c>
      <c r="J1933" s="8">
        <f t="shared" si="153"/>
        <v>0</v>
      </c>
      <c r="K1933" s="25">
        <f>ROUND(Anteile!$B$30/'Abs3'!$J$2107*'Abs3'!J1933,0)</f>
        <v>0</v>
      </c>
      <c r="L1933" s="8">
        <f>Gmden!M1932</f>
        <v>1576286.5181050543</v>
      </c>
      <c r="M1933" s="8">
        <f ca="1">IF(AND(E1933&gt;10000,Gmden!J1932=500,Gmden!K1932=500),MAX(0,OFFSET('Fk Abs3'!$E$7,'Abs3'!C1933,0)*0.95*E1933-L1933),0)</f>
        <v>0</v>
      </c>
      <c r="N1933" s="25">
        <f ca="1">ROUND(Anteile!$B$31/'Abs3'!$M$2107*'Abs3'!M1933,0)</f>
        <v>0</v>
      </c>
      <c r="O1933" s="27"/>
      <c r="P1933" s="25">
        <f t="shared" ca="1" si="154"/>
        <v>0</v>
      </c>
    </row>
    <row r="1934" spans="1:16" x14ac:dyDescent="0.25">
      <c r="A1934" s="9">
        <f>Gmden!A1933</f>
        <v>70801</v>
      </c>
      <c r="B1934" s="9">
        <f t="shared" si="150"/>
        <v>7</v>
      </c>
      <c r="C1934" s="9">
        <f t="shared" si="151"/>
        <v>0</v>
      </c>
      <c r="D1934" s="7" t="str">
        <f>Gmden!D1933</f>
        <v>Bach</v>
      </c>
      <c r="E1934" s="8">
        <f>Gmden!E1933</f>
        <v>640</v>
      </c>
      <c r="F1934" s="40">
        <f>Gmden!N1933</f>
        <v>0</v>
      </c>
      <c r="G1934" s="8">
        <f t="shared" si="152"/>
        <v>0</v>
      </c>
      <c r="H1934" s="25">
        <f>ROUND(Anteile!$B$29/'Abs3'!$G$2107*'Abs3'!G1934,0)</f>
        <v>0</v>
      </c>
      <c r="I1934" s="40">
        <f>Gmden!O1933</f>
        <v>0</v>
      </c>
      <c r="J1934" s="8">
        <f t="shared" si="153"/>
        <v>0</v>
      </c>
      <c r="K1934" s="25">
        <f>ROUND(Anteile!$B$30/'Abs3'!$J$2107*'Abs3'!J1934,0)</f>
        <v>0</v>
      </c>
      <c r="L1934" s="8">
        <f>Gmden!M1933</f>
        <v>768007.78626213525</v>
      </c>
      <c r="M1934" s="8">
        <f ca="1">IF(AND(E1934&gt;10000,Gmden!J1933=500,Gmden!K1933=500),MAX(0,OFFSET('Fk Abs3'!$E$7,'Abs3'!C1934,0)*0.95*E1934-L1934),0)</f>
        <v>0</v>
      </c>
      <c r="N1934" s="25">
        <f ca="1">ROUND(Anteile!$B$31/'Abs3'!$M$2107*'Abs3'!M1934,0)</f>
        <v>0</v>
      </c>
      <c r="O1934" s="27"/>
      <c r="P1934" s="25">
        <f t="shared" ca="1" si="154"/>
        <v>0</v>
      </c>
    </row>
    <row r="1935" spans="1:16" x14ac:dyDescent="0.25">
      <c r="A1935" s="9">
        <f>Gmden!A1934</f>
        <v>70802</v>
      </c>
      <c r="B1935" s="9">
        <f t="shared" si="150"/>
        <v>7</v>
      </c>
      <c r="C1935" s="9">
        <f t="shared" si="151"/>
        <v>0</v>
      </c>
      <c r="D1935" s="7" t="str">
        <f>Gmden!D1934</f>
        <v>Berwang</v>
      </c>
      <c r="E1935" s="8">
        <f>Gmden!E1934</f>
        <v>557</v>
      </c>
      <c r="F1935" s="40">
        <f>Gmden!N1934</f>
        <v>0</v>
      </c>
      <c r="G1935" s="8">
        <f t="shared" si="152"/>
        <v>0</v>
      </c>
      <c r="H1935" s="25">
        <f>ROUND(Anteile!$B$29/'Abs3'!$G$2107*'Abs3'!G1935,0)</f>
        <v>0</v>
      </c>
      <c r="I1935" s="40">
        <f>Gmden!O1934</f>
        <v>0</v>
      </c>
      <c r="J1935" s="8">
        <f t="shared" si="153"/>
        <v>0</v>
      </c>
      <c r="K1935" s="25">
        <f>ROUND(Anteile!$B$30/'Abs3'!$J$2107*'Abs3'!J1935,0)</f>
        <v>0</v>
      </c>
      <c r="L1935" s="8">
        <f>Gmden!M1934</f>
        <v>933417.53499618173</v>
      </c>
      <c r="M1935" s="8">
        <f ca="1">IF(AND(E1935&gt;10000,Gmden!J1934=500,Gmden!K1934=500),MAX(0,OFFSET('Fk Abs3'!$E$7,'Abs3'!C1935,0)*0.95*E1935-L1935),0)</f>
        <v>0</v>
      </c>
      <c r="N1935" s="25">
        <f ca="1">ROUND(Anteile!$B$31/'Abs3'!$M$2107*'Abs3'!M1935,0)</f>
        <v>0</v>
      </c>
      <c r="O1935" s="27"/>
      <c r="P1935" s="25">
        <f t="shared" ca="1" si="154"/>
        <v>0</v>
      </c>
    </row>
    <row r="1936" spans="1:16" x14ac:dyDescent="0.25">
      <c r="A1936" s="9">
        <f>Gmden!A1935</f>
        <v>70803</v>
      </c>
      <c r="B1936" s="9">
        <f t="shared" si="150"/>
        <v>7</v>
      </c>
      <c r="C1936" s="9">
        <f t="shared" si="151"/>
        <v>0</v>
      </c>
      <c r="D1936" s="7" t="str">
        <f>Gmden!D1935</f>
        <v>Biberwier</v>
      </c>
      <c r="E1936" s="8">
        <f>Gmden!E1935</f>
        <v>613</v>
      </c>
      <c r="F1936" s="40">
        <f>Gmden!N1935</f>
        <v>0</v>
      </c>
      <c r="G1936" s="8">
        <f t="shared" si="152"/>
        <v>0</v>
      </c>
      <c r="H1936" s="25">
        <f>ROUND(Anteile!$B$29/'Abs3'!$G$2107*'Abs3'!G1936,0)</f>
        <v>0</v>
      </c>
      <c r="I1936" s="40">
        <f>Gmden!O1935</f>
        <v>0</v>
      </c>
      <c r="J1936" s="8">
        <f t="shared" si="153"/>
        <v>0</v>
      </c>
      <c r="K1936" s="25">
        <f>ROUND(Anteile!$B$30/'Abs3'!$J$2107*'Abs3'!J1936,0)</f>
        <v>0</v>
      </c>
      <c r="L1936" s="8">
        <f>Gmden!M1935</f>
        <v>772046.05035693804</v>
      </c>
      <c r="M1936" s="8">
        <f ca="1">IF(AND(E1936&gt;10000,Gmden!J1935=500,Gmden!K1935=500),MAX(0,OFFSET('Fk Abs3'!$E$7,'Abs3'!C1936,0)*0.95*E1936-L1936),0)</f>
        <v>0</v>
      </c>
      <c r="N1936" s="25">
        <f ca="1">ROUND(Anteile!$B$31/'Abs3'!$M$2107*'Abs3'!M1936,0)</f>
        <v>0</v>
      </c>
      <c r="O1936" s="27"/>
      <c r="P1936" s="25">
        <f t="shared" ca="1" si="154"/>
        <v>0</v>
      </c>
    </row>
    <row r="1937" spans="1:16" x14ac:dyDescent="0.25">
      <c r="A1937" s="9">
        <f>Gmden!A1936</f>
        <v>70804</v>
      </c>
      <c r="B1937" s="9">
        <f t="shared" si="150"/>
        <v>7</v>
      </c>
      <c r="C1937" s="9">
        <f t="shared" si="151"/>
        <v>0</v>
      </c>
      <c r="D1937" s="7" t="str">
        <f>Gmden!D1936</f>
        <v>Bichlbach</v>
      </c>
      <c r="E1937" s="8">
        <f>Gmden!E1936</f>
        <v>732</v>
      </c>
      <c r="F1937" s="40">
        <f>Gmden!N1936</f>
        <v>0</v>
      </c>
      <c r="G1937" s="8">
        <f t="shared" si="152"/>
        <v>0</v>
      </c>
      <c r="H1937" s="25">
        <f>ROUND(Anteile!$B$29/'Abs3'!$G$2107*'Abs3'!G1937,0)</f>
        <v>0</v>
      </c>
      <c r="I1937" s="40">
        <f>Gmden!O1936</f>
        <v>0</v>
      </c>
      <c r="J1937" s="8">
        <f t="shared" si="153"/>
        <v>0</v>
      </c>
      <c r="K1937" s="25">
        <f>ROUND(Anteile!$B$30/'Abs3'!$J$2107*'Abs3'!J1937,0)</f>
        <v>0</v>
      </c>
      <c r="L1937" s="8">
        <f>Gmden!M1936</f>
        <v>812624.81304704165</v>
      </c>
      <c r="M1937" s="8">
        <f ca="1">IF(AND(E1937&gt;10000,Gmden!J1936=500,Gmden!K1936=500),MAX(0,OFFSET('Fk Abs3'!$E$7,'Abs3'!C1937,0)*0.95*E1937-L1937),0)</f>
        <v>0</v>
      </c>
      <c r="N1937" s="25">
        <f ca="1">ROUND(Anteile!$B$31/'Abs3'!$M$2107*'Abs3'!M1937,0)</f>
        <v>0</v>
      </c>
      <c r="O1937" s="27"/>
      <c r="P1937" s="25">
        <f t="shared" ca="1" si="154"/>
        <v>0</v>
      </c>
    </row>
    <row r="1938" spans="1:16" x14ac:dyDescent="0.25">
      <c r="A1938" s="9">
        <f>Gmden!A1937</f>
        <v>70805</v>
      </c>
      <c r="B1938" s="9">
        <f t="shared" si="150"/>
        <v>7</v>
      </c>
      <c r="C1938" s="9">
        <f t="shared" si="151"/>
        <v>0</v>
      </c>
      <c r="D1938" s="7" t="str">
        <f>Gmden!D1937</f>
        <v>Breitenwang</v>
      </c>
      <c r="E1938" s="8">
        <f>Gmden!E1937</f>
        <v>1485</v>
      </c>
      <c r="F1938" s="40">
        <f>Gmden!N1937</f>
        <v>0</v>
      </c>
      <c r="G1938" s="8">
        <f t="shared" si="152"/>
        <v>0</v>
      </c>
      <c r="H1938" s="25">
        <f>ROUND(Anteile!$B$29/'Abs3'!$G$2107*'Abs3'!G1938,0)</f>
        <v>0</v>
      </c>
      <c r="I1938" s="40">
        <f>Gmden!O1937</f>
        <v>0</v>
      </c>
      <c r="J1938" s="8">
        <f t="shared" si="153"/>
        <v>0</v>
      </c>
      <c r="K1938" s="25">
        <f>ROUND(Anteile!$B$30/'Abs3'!$J$2107*'Abs3'!J1938,0)</f>
        <v>0</v>
      </c>
      <c r="L1938" s="8">
        <f>Gmden!M1937</f>
        <v>4350872.5543986987</v>
      </c>
      <c r="M1938" s="8">
        <f ca="1">IF(AND(E1938&gt;10000,Gmden!J1937=500,Gmden!K1937=500),MAX(0,OFFSET('Fk Abs3'!$E$7,'Abs3'!C1938,0)*0.95*E1938-L1938),0)</f>
        <v>0</v>
      </c>
      <c r="N1938" s="25">
        <f ca="1">ROUND(Anteile!$B$31/'Abs3'!$M$2107*'Abs3'!M1938,0)</f>
        <v>0</v>
      </c>
      <c r="O1938" s="27"/>
      <c r="P1938" s="25">
        <f t="shared" ca="1" si="154"/>
        <v>0</v>
      </c>
    </row>
    <row r="1939" spans="1:16" x14ac:dyDescent="0.25">
      <c r="A1939" s="9">
        <f>Gmden!A1938</f>
        <v>70806</v>
      </c>
      <c r="B1939" s="9">
        <f t="shared" si="150"/>
        <v>7</v>
      </c>
      <c r="C1939" s="9">
        <f t="shared" si="151"/>
        <v>0</v>
      </c>
      <c r="D1939" s="7" t="str">
        <f>Gmden!D1938</f>
        <v>Ehenbichl</v>
      </c>
      <c r="E1939" s="8">
        <f>Gmden!E1938</f>
        <v>825</v>
      </c>
      <c r="F1939" s="40">
        <f>Gmden!N1938</f>
        <v>0</v>
      </c>
      <c r="G1939" s="8">
        <f t="shared" si="152"/>
        <v>0</v>
      </c>
      <c r="H1939" s="25">
        <f>ROUND(Anteile!$B$29/'Abs3'!$G$2107*'Abs3'!G1939,0)</f>
        <v>0</v>
      </c>
      <c r="I1939" s="40">
        <f>Gmden!O1938</f>
        <v>0</v>
      </c>
      <c r="J1939" s="8">
        <f t="shared" si="153"/>
        <v>0</v>
      </c>
      <c r="K1939" s="25">
        <f>ROUND(Anteile!$B$30/'Abs3'!$J$2107*'Abs3'!J1939,0)</f>
        <v>0</v>
      </c>
      <c r="L1939" s="8">
        <f>Gmden!M1938</f>
        <v>824561.36266322085</v>
      </c>
      <c r="M1939" s="8">
        <f ca="1">IF(AND(E1939&gt;10000,Gmden!J1938=500,Gmden!K1938=500),MAX(0,OFFSET('Fk Abs3'!$E$7,'Abs3'!C1939,0)*0.95*E1939-L1939),0)</f>
        <v>0</v>
      </c>
      <c r="N1939" s="25">
        <f ca="1">ROUND(Anteile!$B$31/'Abs3'!$M$2107*'Abs3'!M1939,0)</f>
        <v>0</v>
      </c>
      <c r="O1939" s="27"/>
      <c r="P1939" s="25">
        <f t="shared" ca="1" si="154"/>
        <v>0</v>
      </c>
    </row>
    <row r="1940" spans="1:16" x14ac:dyDescent="0.25">
      <c r="A1940" s="9">
        <f>Gmden!A1939</f>
        <v>70807</v>
      </c>
      <c r="B1940" s="9">
        <f t="shared" si="150"/>
        <v>7</v>
      </c>
      <c r="C1940" s="9">
        <f t="shared" si="151"/>
        <v>0</v>
      </c>
      <c r="D1940" s="7" t="str">
        <f>Gmden!D1939</f>
        <v>Ehrwald</v>
      </c>
      <c r="E1940" s="8">
        <f>Gmden!E1939</f>
        <v>2576</v>
      </c>
      <c r="F1940" s="40">
        <f>Gmden!N1939</f>
        <v>0</v>
      </c>
      <c r="G1940" s="8">
        <f t="shared" si="152"/>
        <v>0</v>
      </c>
      <c r="H1940" s="25">
        <f>ROUND(Anteile!$B$29/'Abs3'!$G$2107*'Abs3'!G1940,0)</f>
        <v>0</v>
      </c>
      <c r="I1940" s="40">
        <f>Gmden!O1939</f>
        <v>0</v>
      </c>
      <c r="J1940" s="8">
        <f t="shared" si="153"/>
        <v>0</v>
      </c>
      <c r="K1940" s="25">
        <f>ROUND(Anteile!$B$30/'Abs3'!$J$2107*'Abs3'!J1940,0)</f>
        <v>0</v>
      </c>
      <c r="L1940" s="8">
        <f>Gmden!M1939</f>
        <v>3600762.6798975398</v>
      </c>
      <c r="M1940" s="8">
        <f ca="1">IF(AND(E1940&gt;10000,Gmden!J1939=500,Gmden!K1939=500),MAX(0,OFFSET('Fk Abs3'!$E$7,'Abs3'!C1940,0)*0.95*E1940-L1940),0)</f>
        <v>0</v>
      </c>
      <c r="N1940" s="25">
        <f ca="1">ROUND(Anteile!$B$31/'Abs3'!$M$2107*'Abs3'!M1940,0)</f>
        <v>0</v>
      </c>
      <c r="O1940" s="27"/>
      <c r="P1940" s="25">
        <f t="shared" ca="1" si="154"/>
        <v>0</v>
      </c>
    </row>
    <row r="1941" spans="1:16" x14ac:dyDescent="0.25">
      <c r="A1941" s="9">
        <f>Gmden!A1940</f>
        <v>70808</v>
      </c>
      <c r="B1941" s="9">
        <f t="shared" si="150"/>
        <v>7</v>
      </c>
      <c r="C1941" s="9">
        <f t="shared" si="151"/>
        <v>0</v>
      </c>
      <c r="D1941" s="7" t="str">
        <f>Gmden!D1940</f>
        <v>Elbigenalp</v>
      </c>
      <c r="E1941" s="8">
        <f>Gmden!E1940</f>
        <v>860</v>
      </c>
      <c r="F1941" s="40">
        <f>Gmden!N1940</f>
        <v>0</v>
      </c>
      <c r="G1941" s="8">
        <f t="shared" si="152"/>
        <v>0</v>
      </c>
      <c r="H1941" s="25">
        <f>ROUND(Anteile!$B$29/'Abs3'!$G$2107*'Abs3'!G1941,0)</f>
        <v>0</v>
      </c>
      <c r="I1941" s="40">
        <f>Gmden!O1940</f>
        <v>0</v>
      </c>
      <c r="J1941" s="8">
        <f t="shared" si="153"/>
        <v>0</v>
      </c>
      <c r="K1941" s="25">
        <f>ROUND(Anteile!$B$30/'Abs3'!$J$2107*'Abs3'!J1941,0)</f>
        <v>0</v>
      </c>
      <c r="L1941" s="8">
        <f>Gmden!M1940</f>
        <v>1119870.1964541045</v>
      </c>
      <c r="M1941" s="8">
        <f ca="1">IF(AND(E1941&gt;10000,Gmden!J1940=500,Gmden!K1940=500),MAX(0,OFFSET('Fk Abs3'!$E$7,'Abs3'!C1941,0)*0.95*E1941-L1941),0)</f>
        <v>0</v>
      </c>
      <c r="N1941" s="25">
        <f ca="1">ROUND(Anteile!$B$31/'Abs3'!$M$2107*'Abs3'!M1941,0)</f>
        <v>0</v>
      </c>
      <c r="O1941" s="27"/>
      <c r="P1941" s="25">
        <f t="shared" ca="1" si="154"/>
        <v>0</v>
      </c>
    </row>
    <row r="1942" spans="1:16" x14ac:dyDescent="0.25">
      <c r="A1942" s="9">
        <f>Gmden!A1941</f>
        <v>70809</v>
      </c>
      <c r="B1942" s="9">
        <f t="shared" si="150"/>
        <v>7</v>
      </c>
      <c r="C1942" s="9">
        <f t="shared" si="151"/>
        <v>0</v>
      </c>
      <c r="D1942" s="7" t="str">
        <f>Gmden!D1941</f>
        <v>Elmen</v>
      </c>
      <c r="E1942" s="8">
        <f>Gmden!E1941</f>
        <v>374</v>
      </c>
      <c r="F1942" s="40">
        <f>Gmden!N1941</f>
        <v>0</v>
      </c>
      <c r="G1942" s="8">
        <f t="shared" si="152"/>
        <v>0</v>
      </c>
      <c r="H1942" s="25">
        <f>ROUND(Anteile!$B$29/'Abs3'!$G$2107*'Abs3'!G1942,0)</f>
        <v>0</v>
      </c>
      <c r="I1942" s="40">
        <f>Gmden!O1941</f>
        <v>0</v>
      </c>
      <c r="J1942" s="8">
        <f t="shared" si="153"/>
        <v>0</v>
      </c>
      <c r="K1942" s="25">
        <f>ROUND(Anteile!$B$30/'Abs3'!$J$2107*'Abs3'!J1942,0)</f>
        <v>0</v>
      </c>
      <c r="L1942" s="8">
        <f>Gmden!M1941</f>
        <v>381232.06472272146</v>
      </c>
      <c r="M1942" s="8">
        <f ca="1">IF(AND(E1942&gt;10000,Gmden!J1941=500,Gmden!K1941=500),MAX(0,OFFSET('Fk Abs3'!$E$7,'Abs3'!C1942,0)*0.95*E1942-L1942),0)</f>
        <v>0</v>
      </c>
      <c r="N1942" s="25">
        <f ca="1">ROUND(Anteile!$B$31/'Abs3'!$M$2107*'Abs3'!M1942,0)</f>
        <v>0</v>
      </c>
      <c r="O1942" s="27"/>
      <c r="P1942" s="25">
        <f t="shared" ca="1" si="154"/>
        <v>0</v>
      </c>
    </row>
    <row r="1943" spans="1:16" x14ac:dyDescent="0.25">
      <c r="A1943" s="9">
        <f>Gmden!A1942</f>
        <v>70810</v>
      </c>
      <c r="B1943" s="9">
        <f t="shared" si="150"/>
        <v>7</v>
      </c>
      <c r="C1943" s="9">
        <f t="shared" si="151"/>
        <v>0</v>
      </c>
      <c r="D1943" s="7" t="str">
        <f>Gmden!D1942</f>
        <v>Forchach</v>
      </c>
      <c r="E1943" s="8">
        <f>Gmden!E1942</f>
        <v>272</v>
      </c>
      <c r="F1943" s="40">
        <f>Gmden!N1942</f>
        <v>0</v>
      </c>
      <c r="G1943" s="8">
        <f t="shared" si="152"/>
        <v>0</v>
      </c>
      <c r="H1943" s="25">
        <f>ROUND(Anteile!$B$29/'Abs3'!$G$2107*'Abs3'!G1943,0)</f>
        <v>0</v>
      </c>
      <c r="I1943" s="40">
        <f>Gmden!O1942</f>
        <v>0</v>
      </c>
      <c r="J1943" s="8">
        <f t="shared" si="153"/>
        <v>0</v>
      </c>
      <c r="K1943" s="25">
        <f>ROUND(Anteile!$B$30/'Abs3'!$J$2107*'Abs3'!J1943,0)</f>
        <v>0</v>
      </c>
      <c r="L1943" s="8">
        <f>Gmden!M1942</f>
        <v>345064.22804707446</v>
      </c>
      <c r="M1943" s="8">
        <f ca="1">IF(AND(E1943&gt;10000,Gmden!J1942=500,Gmden!K1942=500),MAX(0,OFFSET('Fk Abs3'!$E$7,'Abs3'!C1943,0)*0.95*E1943-L1943),0)</f>
        <v>0</v>
      </c>
      <c r="N1943" s="25">
        <f ca="1">ROUND(Anteile!$B$31/'Abs3'!$M$2107*'Abs3'!M1943,0)</f>
        <v>0</v>
      </c>
      <c r="O1943" s="27"/>
      <c r="P1943" s="25">
        <f t="shared" ca="1" si="154"/>
        <v>0</v>
      </c>
    </row>
    <row r="1944" spans="1:16" x14ac:dyDescent="0.25">
      <c r="A1944" s="9">
        <f>Gmden!A1943</f>
        <v>70811</v>
      </c>
      <c r="B1944" s="9">
        <f t="shared" si="150"/>
        <v>7</v>
      </c>
      <c r="C1944" s="9">
        <f t="shared" si="151"/>
        <v>0</v>
      </c>
      <c r="D1944" s="7" t="str">
        <f>Gmden!D1943</f>
        <v>Grän</v>
      </c>
      <c r="E1944" s="8">
        <f>Gmden!E1943</f>
        <v>608</v>
      </c>
      <c r="F1944" s="40">
        <f>Gmden!N1943</f>
        <v>0</v>
      </c>
      <c r="G1944" s="8">
        <f t="shared" si="152"/>
        <v>0</v>
      </c>
      <c r="H1944" s="25">
        <f>ROUND(Anteile!$B$29/'Abs3'!$G$2107*'Abs3'!G1944,0)</f>
        <v>0</v>
      </c>
      <c r="I1944" s="40">
        <f>Gmden!O1943</f>
        <v>0</v>
      </c>
      <c r="J1944" s="8">
        <f t="shared" si="153"/>
        <v>0</v>
      </c>
      <c r="K1944" s="25">
        <f>ROUND(Anteile!$B$30/'Abs3'!$J$2107*'Abs3'!J1944,0)</f>
        <v>0</v>
      </c>
      <c r="L1944" s="8">
        <f>Gmden!M1943</f>
        <v>1428303.8699319323</v>
      </c>
      <c r="M1944" s="8">
        <f ca="1">IF(AND(E1944&gt;10000,Gmden!J1943=500,Gmden!K1943=500),MAX(0,OFFSET('Fk Abs3'!$E$7,'Abs3'!C1944,0)*0.95*E1944-L1944),0)</f>
        <v>0</v>
      </c>
      <c r="N1944" s="25">
        <f ca="1">ROUND(Anteile!$B$31/'Abs3'!$M$2107*'Abs3'!M1944,0)</f>
        <v>0</v>
      </c>
      <c r="O1944" s="27"/>
      <c r="P1944" s="25">
        <f t="shared" ca="1" si="154"/>
        <v>0</v>
      </c>
    </row>
    <row r="1945" spans="1:16" x14ac:dyDescent="0.25">
      <c r="A1945" s="9">
        <f>Gmden!A1944</f>
        <v>70812</v>
      </c>
      <c r="B1945" s="9">
        <f t="shared" si="150"/>
        <v>7</v>
      </c>
      <c r="C1945" s="9">
        <f t="shared" si="151"/>
        <v>0</v>
      </c>
      <c r="D1945" s="7" t="str">
        <f>Gmden!D1944</f>
        <v>Gramais</v>
      </c>
      <c r="E1945" s="8">
        <f>Gmden!E1944</f>
        <v>47</v>
      </c>
      <c r="F1945" s="40">
        <f>Gmden!N1944</f>
        <v>0</v>
      </c>
      <c r="G1945" s="8">
        <f t="shared" si="152"/>
        <v>0</v>
      </c>
      <c r="H1945" s="25">
        <f>ROUND(Anteile!$B$29/'Abs3'!$G$2107*'Abs3'!G1945,0)</f>
        <v>0</v>
      </c>
      <c r="I1945" s="40">
        <f>Gmden!O1944</f>
        <v>0</v>
      </c>
      <c r="J1945" s="8">
        <f t="shared" si="153"/>
        <v>0</v>
      </c>
      <c r="K1945" s="25">
        <f>ROUND(Anteile!$B$30/'Abs3'!$J$2107*'Abs3'!J1945,0)</f>
        <v>0</v>
      </c>
      <c r="L1945" s="8">
        <f>Gmden!M1944</f>
        <v>54507.476683194363</v>
      </c>
      <c r="M1945" s="8">
        <f ca="1">IF(AND(E1945&gt;10000,Gmden!J1944=500,Gmden!K1944=500),MAX(0,OFFSET('Fk Abs3'!$E$7,'Abs3'!C1945,0)*0.95*E1945-L1945),0)</f>
        <v>0</v>
      </c>
      <c r="N1945" s="25">
        <f ca="1">ROUND(Anteile!$B$31/'Abs3'!$M$2107*'Abs3'!M1945,0)</f>
        <v>0</v>
      </c>
      <c r="O1945" s="27"/>
      <c r="P1945" s="25">
        <f t="shared" ca="1" si="154"/>
        <v>0</v>
      </c>
    </row>
    <row r="1946" spans="1:16" x14ac:dyDescent="0.25">
      <c r="A1946" s="9">
        <f>Gmden!A1945</f>
        <v>70813</v>
      </c>
      <c r="B1946" s="9">
        <f t="shared" si="150"/>
        <v>7</v>
      </c>
      <c r="C1946" s="9">
        <f t="shared" si="151"/>
        <v>0</v>
      </c>
      <c r="D1946" s="7" t="str">
        <f>Gmden!D1945</f>
        <v>Häselgehr</v>
      </c>
      <c r="E1946" s="8">
        <f>Gmden!E1945</f>
        <v>664</v>
      </c>
      <c r="F1946" s="40">
        <f>Gmden!N1945</f>
        <v>0</v>
      </c>
      <c r="G1946" s="8">
        <f t="shared" si="152"/>
        <v>0</v>
      </c>
      <c r="H1946" s="25">
        <f>ROUND(Anteile!$B$29/'Abs3'!$G$2107*'Abs3'!G1946,0)</f>
        <v>0</v>
      </c>
      <c r="I1946" s="40">
        <f>Gmden!O1945</f>
        <v>0</v>
      </c>
      <c r="J1946" s="8">
        <f t="shared" si="153"/>
        <v>0</v>
      </c>
      <c r="K1946" s="25">
        <f>ROUND(Anteile!$B$30/'Abs3'!$J$2107*'Abs3'!J1946,0)</f>
        <v>0</v>
      </c>
      <c r="L1946" s="8">
        <f>Gmden!M1945</f>
        <v>673860.46712225943</v>
      </c>
      <c r="M1946" s="8">
        <f ca="1">IF(AND(E1946&gt;10000,Gmden!J1945=500,Gmden!K1945=500),MAX(0,OFFSET('Fk Abs3'!$E$7,'Abs3'!C1946,0)*0.95*E1946-L1946),0)</f>
        <v>0</v>
      </c>
      <c r="N1946" s="25">
        <f ca="1">ROUND(Anteile!$B$31/'Abs3'!$M$2107*'Abs3'!M1946,0)</f>
        <v>0</v>
      </c>
      <c r="O1946" s="27"/>
      <c r="P1946" s="25">
        <f t="shared" ca="1" si="154"/>
        <v>0</v>
      </c>
    </row>
    <row r="1947" spans="1:16" x14ac:dyDescent="0.25">
      <c r="A1947" s="9">
        <f>Gmden!A1946</f>
        <v>70814</v>
      </c>
      <c r="B1947" s="9">
        <f t="shared" si="150"/>
        <v>7</v>
      </c>
      <c r="C1947" s="9">
        <f t="shared" si="151"/>
        <v>0</v>
      </c>
      <c r="D1947" s="7" t="str">
        <f>Gmden!D1946</f>
        <v>Heiterwang</v>
      </c>
      <c r="E1947" s="8">
        <f>Gmden!E1946</f>
        <v>493</v>
      </c>
      <c r="F1947" s="40">
        <f>Gmden!N1946</f>
        <v>0</v>
      </c>
      <c r="G1947" s="8">
        <f t="shared" si="152"/>
        <v>0</v>
      </c>
      <c r="H1947" s="25">
        <f>ROUND(Anteile!$B$29/'Abs3'!$G$2107*'Abs3'!G1947,0)</f>
        <v>0</v>
      </c>
      <c r="I1947" s="40">
        <f>Gmden!O1946</f>
        <v>0</v>
      </c>
      <c r="J1947" s="8">
        <f t="shared" si="153"/>
        <v>0</v>
      </c>
      <c r="K1947" s="25">
        <f>ROUND(Anteile!$B$30/'Abs3'!$J$2107*'Abs3'!J1947,0)</f>
        <v>0</v>
      </c>
      <c r="L1947" s="8">
        <f>Gmden!M1946</f>
        <v>543302.17444754788</v>
      </c>
      <c r="M1947" s="8">
        <f ca="1">IF(AND(E1947&gt;10000,Gmden!J1946=500,Gmden!K1946=500),MAX(0,OFFSET('Fk Abs3'!$E$7,'Abs3'!C1947,0)*0.95*E1947-L1947),0)</f>
        <v>0</v>
      </c>
      <c r="N1947" s="25">
        <f ca="1">ROUND(Anteile!$B$31/'Abs3'!$M$2107*'Abs3'!M1947,0)</f>
        <v>0</v>
      </c>
      <c r="O1947" s="27"/>
      <c r="P1947" s="25">
        <f t="shared" ca="1" si="154"/>
        <v>0</v>
      </c>
    </row>
    <row r="1948" spans="1:16" x14ac:dyDescent="0.25">
      <c r="A1948" s="9">
        <f>Gmden!A1947</f>
        <v>70815</v>
      </c>
      <c r="B1948" s="9">
        <f t="shared" si="150"/>
        <v>7</v>
      </c>
      <c r="C1948" s="9">
        <f t="shared" si="151"/>
        <v>0</v>
      </c>
      <c r="D1948" s="7" t="str">
        <f>Gmden!D1947</f>
        <v>Hinterhornbach</v>
      </c>
      <c r="E1948" s="8">
        <f>Gmden!E1947</f>
        <v>91</v>
      </c>
      <c r="F1948" s="40">
        <f>Gmden!N1947</f>
        <v>0</v>
      </c>
      <c r="G1948" s="8">
        <f t="shared" si="152"/>
        <v>0</v>
      </c>
      <c r="H1948" s="25">
        <f>ROUND(Anteile!$B$29/'Abs3'!$G$2107*'Abs3'!G1948,0)</f>
        <v>0</v>
      </c>
      <c r="I1948" s="40">
        <f>Gmden!O1947</f>
        <v>0</v>
      </c>
      <c r="J1948" s="8">
        <f t="shared" si="153"/>
        <v>0</v>
      </c>
      <c r="K1948" s="25">
        <f>ROUND(Anteile!$B$30/'Abs3'!$J$2107*'Abs3'!J1948,0)</f>
        <v>0</v>
      </c>
      <c r="L1948" s="8">
        <f>Gmden!M1947</f>
        <v>97328.406846351951</v>
      </c>
      <c r="M1948" s="8">
        <f ca="1">IF(AND(E1948&gt;10000,Gmden!J1947=500,Gmden!K1947=500),MAX(0,OFFSET('Fk Abs3'!$E$7,'Abs3'!C1948,0)*0.95*E1948-L1948),0)</f>
        <v>0</v>
      </c>
      <c r="N1948" s="25">
        <f ca="1">ROUND(Anteile!$B$31/'Abs3'!$M$2107*'Abs3'!M1948,0)</f>
        <v>0</v>
      </c>
      <c r="O1948" s="27"/>
      <c r="P1948" s="25">
        <f t="shared" ca="1" si="154"/>
        <v>0</v>
      </c>
    </row>
    <row r="1949" spans="1:16" x14ac:dyDescent="0.25">
      <c r="A1949" s="9">
        <f>Gmden!A1948</f>
        <v>70816</v>
      </c>
      <c r="B1949" s="9">
        <f t="shared" si="150"/>
        <v>7</v>
      </c>
      <c r="C1949" s="9">
        <f t="shared" si="151"/>
        <v>0</v>
      </c>
      <c r="D1949" s="7" t="str">
        <f>Gmden!D1948</f>
        <v>Höfen</v>
      </c>
      <c r="E1949" s="8">
        <f>Gmden!E1948</f>
        <v>1228</v>
      </c>
      <c r="F1949" s="40">
        <f>Gmden!N1948</f>
        <v>0</v>
      </c>
      <c r="G1949" s="8">
        <f t="shared" si="152"/>
        <v>0</v>
      </c>
      <c r="H1949" s="25">
        <f>ROUND(Anteile!$B$29/'Abs3'!$G$2107*'Abs3'!G1949,0)</f>
        <v>0</v>
      </c>
      <c r="I1949" s="40">
        <f>Gmden!O1948</f>
        <v>0</v>
      </c>
      <c r="J1949" s="8">
        <f t="shared" si="153"/>
        <v>0</v>
      </c>
      <c r="K1949" s="25">
        <f>ROUND(Anteile!$B$30/'Abs3'!$J$2107*'Abs3'!J1949,0)</f>
        <v>0</v>
      </c>
      <c r="L1949" s="8">
        <f>Gmden!M1948</f>
        <v>1631136.5247087984</v>
      </c>
      <c r="M1949" s="8">
        <f ca="1">IF(AND(E1949&gt;10000,Gmden!J1948=500,Gmden!K1948=500),MAX(0,OFFSET('Fk Abs3'!$E$7,'Abs3'!C1949,0)*0.95*E1949-L1949),0)</f>
        <v>0</v>
      </c>
      <c r="N1949" s="25">
        <f ca="1">ROUND(Anteile!$B$31/'Abs3'!$M$2107*'Abs3'!M1949,0)</f>
        <v>0</v>
      </c>
      <c r="O1949" s="27"/>
      <c r="P1949" s="25">
        <f t="shared" ca="1" si="154"/>
        <v>0</v>
      </c>
    </row>
    <row r="1950" spans="1:16" x14ac:dyDescent="0.25">
      <c r="A1950" s="9">
        <f>Gmden!A1949</f>
        <v>70817</v>
      </c>
      <c r="B1950" s="9">
        <f t="shared" si="150"/>
        <v>7</v>
      </c>
      <c r="C1950" s="9">
        <f t="shared" si="151"/>
        <v>0</v>
      </c>
      <c r="D1950" s="7" t="str">
        <f>Gmden!D1949</f>
        <v>Holzgau</v>
      </c>
      <c r="E1950" s="8">
        <f>Gmden!E1949</f>
        <v>416</v>
      </c>
      <c r="F1950" s="40">
        <f>Gmden!N1949</f>
        <v>0</v>
      </c>
      <c r="G1950" s="8">
        <f t="shared" si="152"/>
        <v>0</v>
      </c>
      <c r="H1950" s="25">
        <f>ROUND(Anteile!$B$29/'Abs3'!$G$2107*'Abs3'!G1950,0)</f>
        <v>0</v>
      </c>
      <c r="I1950" s="40">
        <f>Gmden!O1949</f>
        <v>0</v>
      </c>
      <c r="J1950" s="8">
        <f t="shared" si="153"/>
        <v>0</v>
      </c>
      <c r="K1950" s="25">
        <f>ROUND(Anteile!$B$30/'Abs3'!$J$2107*'Abs3'!J1950,0)</f>
        <v>0</v>
      </c>
      <c r="L1950" s="8">
        <f>Gmden!M1949</f>
        <v>572982.06251613365</v>
      </c>
      <c r="M1950" s="8">
        <f ca="1">IF(AND(E1950&gt;10000,Gmden!J1949=500,Gmden!K1949=500),MAX(0,OFFSET('Fk Abs3'!$E$7,'Abs3'!C1950,0)*0.95*E1950-L1950),0)</f>
        <v>0</v>
      </c>
      <c r="N1950" s="25">
        <f ca="1">ROUND(Anteile!$B$31/'Abs3'!$M$2107*'Abs3'!M1950,0)</f>
        <v>0</v>
      </c>
      <c r="O1950" s="27"/>
      <c r="P1950" s="25">
        <f t="shared" ca="1" si="154"/>
        <v>0</v>
      </c>
    </row>
    <row r="1951" spans="1:16" x14ac:dyDescent="0.25">
      <c r="A1951" s="9">
        <f>Gmden!A1950</f>
        <v>70818</v>
      </c>
      <c r="B1951" s="9">
        <f t="shared" si="150"/>
        <v>7</v>
      </c>
      <c r="C1951" s="9">
        <f t="shared" si="151"/>
        <v>0</v>
      </c>
      <c r="D1951" s="7" t="str">
        <f>Gmden!D1950</f>
        <v>Jungholz</v>
      </c>
      <c r="E1951" s="8">
        <f>Gmden!E1950</f>
        <v>278</v>
      </c>
      <c r="F1951" s="40">
        <f>Gmden!N1950</f>
        <v>0</v>
      </c>
      <c r="G1951" s="8">
        <f t="shared" si="152"/>
        <v>0</v>
      </c>
      <c r="H1951" s="25">
        <f>ROUND(Anteile!$B$29/'Abs3'!$G$2107*'Abs3'!G1951,0)</f>
        <v>0</v>
      </c>
      <c r="I1951" s="40">
        <f>Gmden!O1950</f>
        <v>0</v>
      </c>
      <c r="J1951" s="8">
        <f t="shared" si="153"/>
        <v>0</v>
      </c>
      <c r="K1951" s="25">
        <f>ROUND(Anteile!$B$30/'Abs3'!$J$2107*'Abs3'!J1951,0)</f>
        <v>0</v>
      </c>
      <c r="L1951" s="8">
        <f>Gmden!M1950</f>
        <v>490066.15538935974</v>
      </c>
      <c r="M1951" s="8">
        <f ca="1">IF(AND(E1951&gt;10000,Gmden!J1950=500,Gmden!K1950=500),MAX(0,OFFSET('Fk Abs3'!$E$7,'Abs3'!C1951,0)*0.95*E1951-L1951),0)</f>
        <v>0</v>
      </c>
      <c r="N1951" s="25">
        <f ca="1">ROUND(Anteile!$B$31/'Abs3'!$M$2107*'Abs3'!M1951,0)</f>
        <v>0</v>
      </c>
      <c r="O1951" s="27"/>
      <c r="P1951" s="25">
        <f t="shared" ca="1" si="154"/>
        <v>0</v>
      </c>
    </row>
    <row r="1952" spans="1:16" x14ac:dyDescent="0.25">
      <c r="A1952" s="9">
        <f>Gmden!A1951</f>
        <v>70819</v>
      </c>
      <c r="B1952" s="9">
        <f t="shared" si="150"/>
        <v>7</v>
      </c>
      <c r="C1952" s="9">
        <f t="shared" si="151"/>
        <v>0</v>
      </c>
      <c r="D1952" s="7" t="str">
        <f>Gmden!D1951</f>
        <v>Kaisers</v>
      </c>
      <c r="E1952" s="8">
        <f>Gmden!E1951</f>
        <v>74</v>
      </c>
      <c r="F1952" s="40">
        <f>Gmden!N1951</f>
        <v>0</v>
      </c>
      <c r="G1952" s="8">
        <f t="shared" si="152"/>
        <v>0</v>
      </c>
      <c r="H1952" s="25">
        <f>ROUND(Anteile!$B$29/'Abs3'!$G$2107*'Abs3'!G1952,0)</f>
        <v>0</v>
      </c>
      <c r="I1952" s="40">
        <f>Gmden!O1951</f>
        <v>0</v>
      </c>
      <c r="J1952" s="8">
        <f t="shared" si="153"/>
        <v>0</v>
      </c>
      <c r="K1952" s="25">
        <f>ROUND(Anteile!$B$30/'Abs3'!$J$2107*'Abs3'!J1952,0)</f>
        <v>0</v>
      </c>
      <c r="L1952" s="8">
        <f>Gmden!M1951</f>
        <v>78987.157235390259</v>
      </c>
      <c r="M1952" s="8">
        <f ca="1">IF(AND(E1952&gt;10000,Gmden!J1951=500,Gmden!K1951=500),MAX(0,OFFSET('Fk Abs3'!$E$7,'Abs3'!C1952,0)*0.95*E1952-L1952),0)</f>
        <v>0</v>
      </c>
      <c r="N1952" s="25">
        <f ca="1">ROUND(Anteile!$B$31/'Abs3'!$M$2107*'Abs3'!M1952,0)</f>
        <v>0</v>
      </c>
      <c r="O1952" s="27"/>
      <c r="P1952" s="25">
        <f t="shared" ca="1" si="154"/>
        <v>0</v>
      </c>
    </row>
    <row r="1953" spans="1:16" x14ac:dyDescent="0.25">
      <c r="A1953" s="9">
        <f>Gmden!A1952</f>
        <v>70820</v>
      </c>
      <c r="B1953" s="9">
        <f t="shared" si="150"/>
        <v>7</v>
      </c>
      <c r="C1953" s="9">
        <f t="shared" si="151"/>
        <v>0</v>
      </c>
      <c r="D1953" s="7" t="str">
        <f>Gmden!D1952</f>
        <v>Lechaschau</v>
      </c>
      <c r="E1953" s="8">
        <f>Gmden!E1952</f>
        <v>2025</v>
      </c>
      <c r="F1953" s="40">
        <f>Gmden!N1952</f>
        <v>0</v>
      </c>
      <c r="G1953" s="8">
        <f t="shared" si="152"/>
        <v>0</v>
      </c>
      <c r="H1953" s="25">
        <f>ROUND(Anteile!$B$29/'Abs3'!$G$2107*'Abs3'!G1953,0)</f>
        <v>0</v>
      </c>
      <c r="I1953" s="40">
        <f>Gmden!O1952</f>
        <v>0</v>
      </c>
      <c r="J1953" s="8">
        <f t="shared" si="153"/>
        <v>0</v>
      </c>
      <c r="K1953" s="25">
        <f>ROUND(Anteile!$B$30/'Abs3'!$J$2107*'Abs3'!J1953,0)</f>
        <v>0</v>
      </c>
      <c r="L1953" s="8">
        <f>Gmden!M1952</f>
        <v>2476543.8409909569</v>
      </c>
      <c r="M1953" s="8">
        <f ca="1">IF(AND(E1953&gt;10000,Gmden!J1952=500,Gmden!K1952=500),MAX(0,OFFSET('Fk Abs3'!$E$7,'Abs3'!C1953,0)*0.95*E1953-L1953),0)</f>
        <v>0</v>
      </c>
      <c r="N1953" s="25">
        <f ca="1">ROUND(Anteile!$B$31/'Abs3'!$M$2107*'Abs3'!M1953,0)</f>
        <v>0</v>
      </c>
      <c r="O1953" s="27"/>
      <c r="P1953" s="25">
        <f t="shared" ca="1" si="154"/>
        <v>0</v>
      </c>
    </row>
    <row r="1954" spans="1:16" x14ac:dyDescent="0.25">
      <c r="A1954" s="9">
        <f>Gmden!A1953</f>
        <v>70821</v>
      </c>
      <c r="B1954" s="9">
        <f t="shared" si="150"/>
        <v>7</v>
      </c>
      <c r="C1954" s="9">
        <f t="shared" si="151"/>
        <v>0</v>
      </c>
      <c r="D1954" s="7" t="str">
        <f>Gmden!D1953</f>
        <v>Lermoos</v>
      </c>
      <c r="E1954" s="8">
        <f>Gmden!E1953</f>
        <v>1099</v>
      </c>
      <c r="F1954" s="40">
        <f>Gmden!N1953</f>
        <v>0</v>
      </c>
      <c r="G1954" s="8">
        <f t="shared" si="152"/>
        <v>0</v>
      </c>
      <c r="H1954" s="25">
        <f>ROUND(Anteile!$B$29/'Abs3'!$G$2107*'Abs3'!G1954,0)</f>
        <v>0</v>
      </c>
      <c r="I1954" s="40">
        <f>Gmden!O1953</f>
        <v>0</v>
      </c>
      <c r="J1954" s="8">
        <f t="shared" si="153"/>
        <v>0</v>
      </c>
      <c r="K1954" s="25">
        <f>ROUND(Anteile!$B$30/'Abs3'!$J$2107*'Abs3'!J1954,0)</f>
        <v>0</v>
      </c>
      <c r="L1954" s="8">
        <f>Gmden!M1953</f>
        <v>2177921.7797059342</v>
      </c>
      <c r="M1954" s="8">
        <f ca="1">IF(AND(E1954&gt;10000,Gmden!J1953=500,Gmden!K1953=500),MAX(0,OFFSET('Fk Abs3'!$E$7,'Abs3'!C1954,0)*0.95*E1954-L1954),0)</f>
        <v>0</v>
      </c>
      <c r="N1954" s="25">
        <f ca="1">ROUND(Anteile!$B$31/'Abs3'!$M$2107*'Abs3'!M1954,0)</f>
        <v>0</v>
      </c>
      <c r="O1954" s="27"/>
      <c r="P1954" s="25">
        <f t="shared" ca="1" si="154"/>
        <v>0</v>
      </c>
    </row>
    <row r="1955" spans="1:16" x14ac:dyDescent="0.25">
      <c r="A1955" s="9">
        <f>Gmden!A1954</f>
        <v>70822</v>
      </c>
      <c r="B1955" s="9">
        <f t="shared" si="150"/>
        <v>7</v>
      </c>
      <c r="C1955" s="9">
        <f t="shared" si="151"/>
        <v>0</v>
      </c>
      <c r="D1955" s="7" t="str">
        <f>Gmden!D1954</f>
        <v>Musau</v>
      </c>
      <c r="E1955" s="8">
        <f>Gmden!E1954</f>
        <v>389</v>
      </c>
      <c r="F1955" s="40">
        <f>Gmden!N1954</f>
        <v>0</v>
      </c>
      <c r="G1955" s="8">
        <f t="shared" si="152"/>
        <v>0</v>
      </c>
      <c r="H1955" s="25">
        <f>ROUND(Anteile!$B$29/'Abs3'!$G$2107*'Abs3'!G1955,0)</f>
        <v>0</v>
      </c>
      <c r="I1955" s="40">
        <f>Gmden!O1954</f>
        <v>0</v>
      </c>
      <c r="J1955" s="8">
        <f t="shared" si="153"/>
        <v>0</v>
      </c>
      <c r="K1955" s="25">
        <f>ROUND(Anteile!$B$30/'Abs3'!$J$2107*'Abs3'!J1955,0)</f>
        <v>0</v>
      </c>
      <c r="L1955" s="8">
        <f>Gmden!M1954</f>
        <v>379532.04456636874</v>
      </c>
      <c r="M1955" s="8">
        <f ca="1">IF(AND(E1955&gt;10000,Gmden!J1954=500,Gmden!K1954=500),MAX(0,OFFSET('Fk Abs3'!$E$7,'Abs3'!C1955,0)*0.95*E1955-L1955),0)</f>
        <v>0</v>
      </c>
      <c r="N1955" s="25">
        <f ca="1">ROUND(Anteile!$B$31/'Abs3'!$M$2107*'Abs3'!M1955,0)</f>
        <v>0</v>
      </c>
      <c r="O1955" s="27"/>
      <c r="P1955" s="25">
        <f t="shared" ca="1" si="154"/>
        <v>0</v>
      </c>
    </row>
    <row r="1956" spans="1:16" x14ac:dyDescent="0.25">
      <c r="A1956" s="9">
        <f>Gmden!A1955</f>
        <v>70823</v>
      </c>
      <c r="B1956" s="9">
        <f t="shared" si="150"/>
        <v>7</v>
      </c>
      <c r="C1956" s="9">
        <f t="shared" si="151"/>
        <v>0</v>
      </c>
      <c r="D1956" s="7" t="str">
        <f>Gmden!D1955</f>
        <v>Namlos</v>
      </c>
      <c r="E1956" s="8">
        <f>Gmden!E1955</f>
        <v>78</v>
      </c>
      <c r="F1956" s="40">
        <f>Gmden!N1955</f>
        <v>0</v>
      </c>
      <c r="G1956" s="8">
        <f t="shared" si="152"/>
        <v>0</v>
      </c>
      <c r="H1956" s="25">
        <f>ROUND(Anteile!$B$29/'Abs3'!$G$2107*'Abs3'!G1956,0)</f>
        <v>0</v>
      </c>
      <c r="I1956" s="40">
        <f>Gmden!O1955</f>
        <v>0</v>
      </c>
      <c r="J1956" s="8">
        <f t="shared" si="153"/>
        <v>0</v>
      </c>
      <c r="K1956" s="25">
        <f>ROUND(Anteile!$B$30/'Abs3'!$J$2107*'Abs3'!J1956,0)</f>
        <v>0</v>
      </c>
      <c r="L1956" s="8">
        <f>Gmden!M1955</f>
        <v>81259.625035604462</v>
      </c>
      <c r="M1956" s="8">
        <f ca="1">IF(AND(E1956&gt;10000,Gmden!J1955=500,Gmden!K1955=500),MAX(0,OFFSET('Fk Abs3'!$E$7,'Abs3'!C1956,0)*0.95*E1956-L1956),0)</f>
        <v>0</v>
      </c>
      <c r="N1956" s="25">
        <f ca="1">ROUND(Anteile!$B$31/'Abs3'!$M$2107*'Abs3'!M1956,0)</f>
        <v>0</v>
      </c>
      <c r="O1956" s="27"/>
      <c r="P1956" s="25">
        <f t="shared" ca="1" si="154"/>
        <v>0</v>
      </c>
    </row>
    <row r="1957" spans="1:16" x14ac:dyDescent="0.25">
      <c r="A1957" s="9">
        <f>Gmden!A1956</f>
        <v>70824</v>
      </c>
      <c r="B1957" s="9">
        <f t="shared" si="150"/>
        <v>7</v>
      </c>
      <c r="C1957" s="9">
        <f t="shared" si="151"/>
        <v>0</v>
      </c>
      <c r="D1957" s="7" t="str">
        <f>Gmden!D1956</f>
        <v>Nesselwängle</v>
      </c>
      <c r="E1957" s="8">
        <f>Gmden!E1956</f>
        <v>430</v>
      </c>
      <c r="F1957" s="40">
        <f>Gmden!N1956</f>
        <v>0</v>
      </c>
      <c r="G1957" s="8">
        <f t="shared" si="152"/>
        <v>0</v>
      </c>
      <c r="H1957" s="25">
        <f>ROUND(Anteile!$B$29/'Abs3'!$G$2107*'Abs3'!G1957,0)</f>
        <v>0</v>
      </c>
      <c r="I1957" s="40">
        <f>Gmden!O1956</f>
        <v>0</v>
      </c>
      <c r="J1957" s="8">
        <f t="shared" si="153"/>
        <v>0</v>
      </c>
      <c r="K1957" s="25">
        <f>ROUND(Anteile!$B$30/'Abs3'!$J$2107*'Abs3'!J1957,0)</f>
        <v>0</v>
      </c>
      <c r="L1957" s="8">
        <f>Gmden!M1956</f>
        <v>619585.84094687726</v>
      </c>
      <c r="M1957" s="8">
        <f ca="1">IF(AND(E1957&gt;10000,Gmden!J1956=500,Gmden!K1956=500),MAX(0,OFFSET('Fk Abs3'!$E$7,'Abs3'!C1957,0)*0.95*E1957-L1957),0)</f>
        <v>0</v>
      </c>
      <c r="N1957" s="25">
        <f ca="1">ROUND(Anteile!$B$31/'Abs3'!$M$2107*'Abs3'!M1957,0)</f>
        <v>0</v>
      </c>
      <c r="O1957" s="27"/>
      <c r="P1957" s="25">
        <f t="shared" ca="1" si="154"/>
        <v>0</v>
      </c>
    </row>
    <row r="1958" spans="1:16" x14ac:dyDescent="0.25">
      <c r="A1958" s="9">
        <f>Gmden!A1957</f>
        <v>70825</v>
      </c>
      <c r="B1958" s="9">
        <f t="shared" si="150"/>
        <v>7</v>
      </c>
      <c r="C1958" s="9">
        <f t="shared" si="151"/>
        <v>0</v>
      </c>
      <c r="D1958" s="7" t="str">
        <f>Gmden!D1957</f>
        <v>Pfafflar</v>
      </c>
      <c r="E1958" s="8">
        <f>Gmden!E1957</f>
        <v>111</v>
      </c>
      <c r="F1958" s="40">
        <f>Gmden!N1957</f>
        <v>0</v>
      </c>
      <c r="G1958" s="8">
        <f t="shared" si="152"/>
        <v>0</v>
      </c>
      <c r="H1958" s="25">
        <f>ROUND(Anteile!$B$29/'Abs3'!$G$2107*'Abs3'!G1958,0)</f>
        <v>0</v>
      </c>
      <c r="I1958" s="40">
        <f>Gmden!O1957</f>
        <v>0</v>
      </c>
      <c r="J1958" s="8">
        <f t="shared" si="153"/>
        <v>0</v>
      </c>
      <c r="K1958" s="25">
        <f>ROUND(Anteile!$B$30/'Abs3'!$J$2107*'Abs3'!J1958,0)</f>
        <v>0</v>
      </c>
      <c r="L1958" s="8">
        <f>Gmden!M1957</f>
        <v>122324.21272624578</v>
      </c>
      <c r="M1958" s="8">
        <f ca="1">IF(AND(E1958&gt;10000,Gmden!J1957=500,Gmden!K1957=500),MAX(0,OFFSET('Fk Abs3'!$E$7,'Abs3'!C1958,0)*0.95*E1958-L1958),0)</f>
        <v>0</v>
      </c>
      <c r="N1958" s="25">
        <f ca="1">ROUND(Anteile!$B$31/'Abs3'!$M$2107*'Abs3'!M1958,0)</f>
        <v>0</v>
      </c>
      <c r="O1958" s="27"/>
      <c r="P1958" s="25">
        <f t="shared" ca="1" si="154"/>
        <v>0</v>
      </c>
    </row>
    <row r="1959" spans="1:16" x14ac:dyDescent="0.25">
      <c r="A1959" s="9">
        <f>Gmden!A1958</f>
        <v>70826</v>
      </c>
      <c r="B1959" s="9">
        <f t="shared" si="150"/>
        <v>7</v>
      </c>
      <c r="C1959" s="9">
        <f t="shared" si="151"/>
        <v>0</v>
      </c>
      <c r="D1959" s="7" t="str">
        <f>Gmden!D1958</f>
        <v>Pflach</v>
      </c>
      <c r="E1959" s="8">
        <f>Gmden!E1958</f>
        <v>1309</v>
      </c>
      <c r="F1959" s="40">
        <f>Gmden!N1958</f>
        <v>0</v>
      </c>
      <c r="G1959" s="8">
        <f t="shared" si="152"/>
        <v>0</v>
      </c>
      <c r="H1959" s="25">
        <f>ROUND(Anteile!$B$29/'Abs3'!$G$2107*'Abs3'!G1959,0)</f>
        <v>0</v>
      </c>
      <c r="I1959" s="40">
        <f>Gmden!O1958</f>
        <v>0</v>
      </c>
      <c r="J1959" s="8">
        <f t="shared" si="153"/>
        <v>0</v>
      </c>
      <c r="K1959" s="25">
        <f>ROUND(Anteile!$B$30/'Abs3'!$J$2107*'Abs3'!J1959,0)</f>
        <v>0</v>
      </c>
      <c r="L1959" s="8">
        <f>Gmden!M1958</f>
        <v>1405859.2674782907</v>
      </c>
      <c r="M1959" s="8">
        <f ca="1">IF(AND(E1959&gt;10000,Gmden!J1958=500,Gmden!K1958=500),MAX(0,OFFSET('Fk Abs3'!$E$7,'Abs3'!C1959,0)*0.95*E1959-L1959),0)</f>
        <v>0</v>
      </c>
      <c r="N1959" s="25">
        <f ca="1">ROUND(Anteile!$B$31/'Abs3'!$M$2107*'Abs3'!M1959,0)</f>
        <v>0</v>
      </c>
      <c r="O1959" s="27"/>
      <c r="P1959" s="25">
        <f t="shared" ca="1" si="154"/>
        <v>0</v>
      </c>
    </row>
    <row r="1960" spans="1:16" x14ac:dyDescent="0.25">
      <c r="A1960" s="9">
        <f>Gmden!A1959</f>
        <v>70827</v>
      </c>
      <c r="B1960" s="9">
        <f t="shared" si="150"/>
        <v>7</v>
      </c>
      <c r="C1960" s="9">
        <f t="shared" si="151"/>
        <v>0</v>
      </c>
      <c r="D1960" s="7" t="str">
        <f>Gmden!D1959</f>
        <v>Pinswang</v>
      </c>
      <c r="E1960" s="8">
        <f>Gmden!E1959</f>
        <v>400</v>
      </c>
      <c r="F1960" s="40">
        <f>Gmden!N1959</f>
        <v>0</v>
      </c>
      <c r="G1960" s="8">
        <f t="shared" si="152"/>
        <v>0</v>
      </c>
      <c r="H1960" s="25">
        <f>ROUND(Anteile!$B$29/'Abs3'!$G$2107*'Abs3'!G1960,0)</f>
        <v>0</v>
      </c>
      <c r="I1960" s="40">
        <f>Gmden!O1959</f>
        <v>0</v>
      </c>
      <c r="J1960" s="8">
        <f t="shared" si="153"/>
        <v>0</v>
      </c>
      <c r="K1960" s="25">
        <f>ROUND(Anteile!$B$30/'Abs3'!$J$2107*'Abs3'!J1960,0)</f>
        <v>0</v>
      </c>
      <c r="L1960" s="8">
        <f>Gmden!M1959</f>
        <v>471884.33891018335</v>
      </c>
      <c r="M1960" s="8">
        <f ca="1">IF(AND(E1960&gt;10000,Gmden!J1959=500,Gmden!K1959=500),MAX(0,OFFSET('Fk Abs3'!$E$7,'Abs3'!C1960,0)*0.95*E1960-L1960),0)</f>
        <v>0</v>
      </c>
      <c r="N1960" s="25">
        <f ca="1">ROUND(Anteile!$B$31/'Abs3'!$M$2107*'Abs3'!M1960,0)</f>
        <v>0</v>
      </c>
      <c r="O1960" s="27"/>
      <c r="P1960" s="25">
        <f t="shared" ca="1" si="154"/>
        <v>0</v>
      </c>
    </row>
    <row r="1961" spans="1:16" x14ac:dyDescent="0.25">
      <c r="A1961" s="9">
        <f>Gmden!A1960</f>
        <v>70828</v>
      </c>
      <c r="B1961" s="9">
        <f t="shared" si="150"/>
        <v>7</v>
      </c>
      <c r="C1961" s="9">
        <f t="shared" si="151"/>
        <v>0</v>
      </c>
      <c r="D1961" s="7" t="str">
        <f>Gmden!D1960</f>
        <v>Reutte</v>
      </c>
      <c r="E1961" s="8">
        <f>Gmden!E1960</f>
        <v>6344</v>
      </c>
      <c r="F1961" s="40">
        <f>Gmden!N1960</f>
        <v>0</v>
      </c>
      <c r="G1961" s="8">
        <f t="shared" si="152"/>
        <v>0</v>
      </c>
      <c r="H1961" s="25">
        <f>ROUND(Anteile!$B$29/'Abs3'!$G$2107*'Abs3'!G1961,0)</f>
        <v>0</v>
      </c>
      <c r="I1961" s="40">
        <f>Gmden!O1960</f>
        <v>0</v>
      </c>
      <c r="J1961" s="8">
        <f t="shared" si="153"/>
        <v>0</v>
      </c>
      <c r="K1961" s="25">
        <f>ROUND(Anteile!$B$30/'Abs3'!$J$2107*'Abs3'!J1961,0)</f>
        <v>0</v>
      </c>
      <c r="L1961" s="8">
        <f>Gmden!M1960</f>
        <v>9415329.0747913346</v>
      </c>
      <c r="M1961" s="8">
        <f ca="1">IF(AND(E1961&gt;10000,Gmden!J1960=500,Gmden!K1960=500),MAX(0,OFFSET('Fk Abs3'!$E$7,'Abs3'!C1961,0)*0.95*E1961-L1961),0)</f>
        <v>0</v>
      </c>
      <c r="N1961" s="25">
        <f ca="1">ROUND(Anteile!$B$31/'Abs3'!$M$2107*'Abs3'!M1961,0)</f>
        <v>0</v>
      </c>
      <c r="O1961" s="27"/>
      <c r="P1961" s="25">
        <f t="shared" ca="1" si="154"/>
        <v>0</v>
      </c>
    </row>
    <row r="1962" spans="1:16" x14ac:dyDescent="0.25">
      <c r="A1962" s="9">
        <f>Gmden!A1961</f>
        <v>70829</v>
      </c>
      <c r="B1962" s="9">
        <f t="shared" si="150"/>
        <v>7</v>
      </c>
      <c r="C1962" s="9">
        <f t="shared" si="151"/>
        <v>0</v>
      </c>
      <c r="D1962" s="7" t="str">
        <f>Gmden!D1961</f>
        <v>Schattwald</v>
      </c>
      <c r="E1962" s="8">
        <f>Gmden!E1961</f>
        <v>433</v>
      </c>
      <c r="F1962" s="40">
        <f>Gmden!N1961</f>
        <v>0</v>
      </c>
      <c r="G1962" s="8">
        <f t="shared" si="152"/>
        <v>0</v>
      </c>
      <c r="H1962" s="25">
        <f>ROUND(Anteile!$B$29/'Abs3'!$G$2107*'Abs3'!G1962,0)</f>
        <v>0</v>
      </c>
      <c r="I1962" s="40">
        <f>Gmden!O1961</f>
        <v>0</v>
      </c>
      <c r="J1962" s="8">
        <f t="shared" si="153"/>
        <v>0</v>
      </c>
      <c r="K1962" s="25">
        <f>ROUND(Anteile!$B$30/'Abs3'!$J$2107*'Abs3'!J1962,0)</f>
        <v>0</v>
      </c>
      <c r="L1962" s="8">
        <f>Gmden!M1961</f>
        <v>536730.88631568453</v>
      </c>
      <c r="M1962" s="8">
        <f ca="1">IF(AND(E1962&gt;10000,Gmden!J1961=500,Gmden!K1961=500),MAX(0,OFFSET('Fk Abs3'!$E$7,'Abs3'!C1962,0)*0.95*E1962-L1962),0)</f>
        <v>0</v>
      </c>
      <c r="N1962" s="25">
        <f ca="1">ROUND(Anteile!$B$31/'Abs3'!$M$2107*'Abs3'!M1962,0)</f>
        <v>0</v>
      </c>
      <c r="O1962" s="27"/>
      <c r="P1962" s="25">
        <f t="shared" ca="1" si="154"/>
        <v>0</v>
      </c>
    </row>
    <row r="1963" spans="1:16" x14ac:dyDescent="0.25">
      <c r="A1963" s="9">
        <f>Gmden!A1962</f>
        <v>70830</v>
      </c>
      <c r="B1963" s="9">
        <f t="shared" si="150"/>
        <v>7</v>
      </c>
      <c r="C1963" s="9">
        <f t="shared" si="151"/>
        <v>0</v>
      </c>
      <c r="D1963" s="7" t="str">
        <f>Gmden!D1962</f>
        <v>Stanzach</v>
      </c>
      <c r="E1963" s="8">
        <f>Gmden!E1962</f>
        <v>444</v>
      </c>
      <c r="F1963" s="40">
        <f>Gmden!N1962</f>
        <v>0</v>
      </c>
      <c r="G1963" s="8">
        <f t="shared" si="152"/>
        <v>0</v>
      </c>
      <c r="H1963" s="25">
        <f>ROUND(Anteile!$B$29/'Abs3'!$G$2107*'Abs3'!G1963,0)</f>
        <v>0</v>
      </c>
      <c r="I1963" s="40">
        <f>Gmden!O1962</f>
        <v>0</v>
      </c>
      <c r="J1963" s="8">
        <f t="shared" si="153"/>
        <v>0</v>
      </c>
      <c r="K1963" s="25">
        <f>ROUND(Anteile!$B$30/'Abs3'!$J$2107*'Abs3'!J1963,0)</f>
        <v>0</v>
      </c>
      <c r="L1963" s="8">
        <f>Gmden!M1962</f>
        <v>538927.00624968787</v>
      </c>
      <c r="M1963" s="8">
        <f ca="1">IF(AND(E1963&gt;10000,Gmden!J1962=500,Gmden!K1962=500),MAX(0,OFFSET('Fk Abs3'!$E$7,'Abs3'!C1963,0)*0.95*E1963-L1963),0)</f>
        <v>0</v>
      </c>
      <c r="N1963" s="25">
        <f ca="1">ROUND(Anteile!$B$31/'Abs3'!$M$2107*'Abs3'!M1963,0)</f>
        <v>0</v>
      </c>
      <c r="O1963" s="27"/>
      <c r="P1963" s="25">
        <f t="shared" ca="1" si="154"/>
        <v>0</v>
      </c>
    </row>
    <row r="1964" spans="1:16" x14ac:dyDescent="0.25">
      <c r="A1964" s="9">
        <f>Gmden!A1963</f>
        <v>70831</v>
      </c>
      <c r="B1964" s="9">
        <f t="shared" si="150"/>
        <v>7</v>
      </c>
      <c r="C1964" s="9">
        <f t="shared" si="151"/>
        <v>0</v>
      </c>
      <c r="D1964" s="7" t="str">
        <f>Gmden!D1963</f>
        <v>Steeg</v>
      </c>
      <c r="E1964" s="8">
        <f>Gmden!E1963</f>
        <v>678</v>
      </c>
      <c r="F1964" s="40">
        <f>Gmden!N1963</f>
        <v>0</v>
      </c>
      <c r="G1964" s="8">
        <f t="shared" si="152"/>
        <v>0</v>
      </c>
      <c r="H1964" s="25">
        <f>ROUND(Anteile!$B$29/'Abs3'!$G$2107*'Abs3'!G1964,0)</f>
        <v>0</v>
      </c>
      <c r="I1964" s="40">
        <f>Gmden!O1963</f>
        <v>0</v>
      </c>
      <c r="J1964" s="8">
        <f t="shared" si="153"/>
        <v>0</v>
      </c>
      <c r="K1964" s="25">
        <f>ROUND(Anteile!$B$30/'Abs3'!$J$2107*'Abs3'!J1964,0)</f>
        <v>0</v>
      </c>
      <c r="L1964" s="8">
        <f>Gmden!M1963</f>
        <v>821855.46455776889</v>
      </c>
      <c r="M1964" s="8">
        <f ca="1">IF(AND(E1964&gt;10000,Gmden!J1963=500,Gmden!K1963=500),MAX(0,OFFSET('Fk Abs3'!$E$7,'Abs3'!C1964,0)*0.95*E1964-L1964),0)</f>
        <v>0</v>
      </c>
      <c r="N1964" s="25">
        <f ca="1">ROUND(Anteile!$B$31/'Abs3'!$M$2107*'Abs3'!M1964,0)</f>
        <v>0</v>
      </c>
      <c r="O1964" s="27"/>
      <c r="P1964" s="25">
        <f t="shared" ca="1" si="154"/>
        <v>0</v>
      </c>
    </row>
    <row r="1965" spans="1:16" x14ac:dyDescent="0.25">
      <c r="A1965" s="9">
        <f>Gmden!A1964</f>
        <v>70832</v>
      </c>
      <c r="B1965" s="9">
        <f t="shared" si="150"/>
        <v>7</v>
      </c>
      <c r="C1965" s="9">
        <f t="shared" si="151"/>
        <v>0</v>
      </c>
      <c r="D1965" s="7" t="str">
        <f>Gmden!D1964</f>
        <v>Tannheim</v>
      </c>
      <c r="E1965" s="8">
        <f>Gmden!E1964</f>
        <v>1044</v>
      </c>
      <c r="F1965" s="40">
        <f>Gmden!N1964</f>
        <v>0</v>
      </c>
      <c r="G1965" s="8">
        <f t="shared" si="152"/>
        <v>0</v>
      </c>
      <c r="H1965" s="25">
        <f>ROUND(Anteile!$B$29/'Abs3'!$G$2107*'Abs3'!G1965,0)</f>
        <v>0</v>
      </c>
      <c r="I1965" s="40">
        <f>Gmden!O1964</f>
        <v>0</v>
      </c>
      <c r="J1965" s="8">
        <f t="shared" si="153"/>
        <v>0</v>
      </c>
      <c r="K1965" s="25">
        <f>ROUND(Anteile!$B$30/'Abs3'!$J$2107*'Abs3'!J1965,0)</f>
        <v>0</v>
      </c>
      <c r="L1965" s="8">
        <f>Gmden!M1964</f>
        <v>1786669.5431707196</v>
      </c>
      <c r="M1965" s="8">
        <f ca="1">IF(AND(E1965&gt;10000,Gmden!J1964=500,Gmden!K1964=500),MAX(0,OFFSET('Fk Abs3'!$E$7,'Abs3'!C1965,0)*0.95*E1965-L1965),0)</f>
        <v>0</v>
      </c>
      <c r="N1965" s="25">
        <f ca="1">ROUND(Anteile!$B$31/'Abs3'!$M$2107*'Abs3'!M1965,0)</f>
        <v>0</v>
      </c>
      <c r="O1965" s="27"/>
      <c r="P1965" s="25">
        <f t="shared" ca="1" si="154"/>
        <v>0</v>
      </c>
    </row>
    <row r="1966" spans="1:16" x14ac:dyDescent="0.25">
      <c r="A1966" s="9">
        <f>Gmden!A1965</f>
        <v>70833</v>
      </c>
      <c r="B1966" s="9">
        <f t="shared" si="150"/>
        <v>7</v>
      </c>
      <c r="C1966" s="9">
        <f t="shared" si="151"/>
        <v>0</v>
      </c>
      <c r="D1966" s="7" t="str">
        <f>Gmden!D1965</f>
        <v>Vils</v>
      </c>
      <c r="E1966" s="8">
        <f>Gmden!E1965</f>
        <v>1501</v>
      </c>
      <c r="F1966" s="40">
        <f>Gmden!N1965</f>
        <v>0</v>
      </c>
      <c r="G1966" s="8">
        <f t="shared" si="152"/>
        <v>0</v>
      </c>
      <c r="H1966" s="25">
        <f>ROUND(Anteile!$B$29/'Abs3'!$G$2107*'Abs3'!G1966,0)</f>
        <v>0</v>
      </c>
      <c r="I1966" s="40">
        <f>Gmden!O1965</f>
        <v>0</v>
      </c>
      <c r="J1966" s="8">
        <f t="shared" si="153"/>
        <v>0</v>
      </c>
      <c r="K1966" s="25">
        <f>ROUND(Anteile!$B$30/'Abs3'!$J$2107*'Abs3'!J1966,0)</f>
        <v>0</v>
      </c>
      <c r="L1966" s="8">
        <f>Gmden!M1965</f>
        <v>1868862.0598070461</v>
      </c>
      <c r="M1966" s="8">
        <f ca="1">IF(AND(E1966&gt;10000,Gmden!J1965=500,Gmden!K1965=500),MAX(0,OFFSET('Fk Abs3'!$E$7,'Abs3'!C1966,0)*0.95*E1966-L1966),0)</f>
        <v>0</v>
      </c>
      <c r="N1966" s="25">
        <f ca="1">ROUND(Anteile!$B$31/'Abs3'!$M$2107*'Abs3'!M1966,0)</f>
        <v>0</v>
      </c>
      <c r="O1966" s="27"/>
      <c r="P1966" s="25">
        <f t="shared" ca="1" si="154"/>
        <v>0</v>
      </c>
    </row>
    <row r="1967" spans="1:16" x14ac:dyDescent="0.25">
      <c r="A1967" s="9">
        <f>Gmden!A1966</f>
        <v>70834</v>
      </c>
      <c r="B1967" s="9">
        <f t="shared" si="150"/>
        <v>7</v>
      </c>
      <c r="C1967" s="9">
        <f t="shared" si="151"/>
        <v>0</v>
      </c>
      <c r="D1967" s="7" t="str">
        <f>Gmden!D1966</f>
        <v>Vorderhornbach</v>
      </c>
      <c r="E1967" s="8">
        <f>Gmden!E1966</f>
        <v>252</v>
      </c>
      <c r="F1967" s="40">
        <f>Gmden!N1966</f>
        <v>0</v>
      </c>
      <c r="G1967" s="8">
        <f t="shared" si="152"/>
        <v>0</v>
      </c>
      <c r="H1967" s="25">
        <f>ROUND(Anteile!$B$29/'Abs3'!$G$2107*'Abs3'!G1967,0)</f>
        <v>0</v>
      </c>
      <c r="I1967" s="40">
        <f>Gmden!O1966</f>
        <v>0</v>
      </c>
      <c r="J1967" s="8">
        <f t="shared" si="153"/>
        <v>0</v>
      </c>
      <c r="K1967" s="25">
        <f>ROUND(Anteile!$B$30/'Abs3'!$J$2107*'Abs3'!J1967,0)</f>
        <v>0</v>
      </c>
      <c r="L1967" s="8">
        <f>Gmden!M1966</f>
        <v>250447.43239294802</v>
      </c>
      <c r="M1967" s="8">
        <f ca="1">IF(AND(E1967&gt;10000,Gmden!J1966=500,Gmden!K1966=500),MAX(0,OFFSET('Fk Abs3'!$E$7,'Abs3'!C1967,0)*0.95*E1967-L1967),0)</f>
        <v>0</v>
      </c>
      <c r="N1967" s="25">
        <f ca="1">ROUND(Anteile!$B$31/'Abs3'!$M$2107*'Abs3'!M1967,0)</f>
        <v>0</v>
      </c>
      <c r="O1967" s="27"/>
      <c r="P1967" s="25">
        <f t="shared" ca="1" si="154"/>
        <v>0</v>
      </c>
    </row>
    <row r="1968" spans="1:16" x14ac:dyDescent="0.25">
      <c r="A1968" s="9">
        <f>Gmden!A1967</f>
        <v>70835</v>
      </c>
      <c r="B1968" s="9">
        <f t="shared" si="150"/>
        <v>7</v>
      </c>
      <c r="C1968" s="9">
        <f t="shared" si="151"/>
        <v>0</v>
      </c>
      <c r="D1968" s="7" t="str">
        <f>Gmden!D1967</f>
        <v>Wängle</v>
      </c>
      <c r="E1968" s="8">
        <f>Gmden!E1967</f>
        <v>854</v>
      </c>
      <c r="F1968" s="40">
        <f>Gmden!N1967</f>
        <v>0</v>
      </c>
      <c r="G1968" s="8">
        <f t="shared" si="152"/>
        <v>0</v>
      </c>
      <c r="H1968" s="25">
        <f>ROUND(Anteile!$B$29/'Abs3'!$G$2107*'Abs3'!G1968,0)</f>
        <v>0</v>
      </c>
      <c r="I1968" s="40">
        <f>Gmden!O1967</f>
        <v>0</v>
      </c>
      <c r="J1968" s="8">
        <f t="shared" si="153"/>
        <v>0</v>
      </c>
      <c r="K1968" s="25">
        <f>ROUND(Anteile!$B$30/'Abs3'!$J$2107*'Abs3'!J1968,0)</f>
        <v>0</v>
      </c>
      <c r="L1968" s="8">
        <f>Gmden!M1967</f>
        <v>902887.94856374629</v>
      </c>
      <c r="M1968" s="8">
        <f ca="1">IF(AND(E1968&gt;10000,Gmden!J1967=500,Gmden!K1967=500),MAX(0,OFFSET('Fk Abs3'!$E$7,'Abs3'!C1968,0)*0.95*E1968-L1968),0)</f>
        <v>0</v>
      </c>
      <c r="N1968" s="25">
        <f ca="1">ROUND(Anteile!$B$31/'Abs3'!$M$2107*'Abs3'!M1968,0)</f>
        <v>0</v>
      </c>
      <c r="O1968" s="27"/>
      <c r="P1968" s="25">
        <f t="shared" ca="1" si="154"/>
        <v>0</v>
      </c>
    </row>
    <row r="1969" spans="1:16" x14ac:dyDescent="0.25">
      <c r="A1969" s="9">
        <f>Gmden!A1968</f>
        <v>70836</v>
      </c>
      <c r="B1969" s="9">
        <f t="shared" si="150"/>
        <v>7</v>
      </c>
      <c r="C1969" s="9">
        <f t="shared" si="151"/>
        <v>0</v>
      </c>
      <c r="D1969" s="7" t="str">
        <f>Gmden!D1968</f>
        <v>Weißenbach am Lech</v>
      </c>
      <c r="E1969" s="8">
        <f>Gmden!E1968</f>
        <v>1283</v>
      </c>
      <c r="F1969" s="40">
        <f>Gmden!N1968</f>
        <v>0</v>
      </c>
      <c r="G1969" s="8">
        <f t="shared" si="152"/>
        <v>0</v>
      </c>
      <c r="H1969" s="25">
        <f>ROUND(Anteile!$B$29/'Abs3'!$G$2107*'Abs3'!G1969,0)</f>
        <v>0</v>
      </c>
      <c r="I1969" s="40">
        <f>Gmden!O1968</f>
        <v>0</v>
      </c>
      <c r="J1969" s="8">
        <f t="shared" si="153"/>
        <v>0</v>
      </c>
      <c r="K1969" s="25">
        <f>ROUND(Anteile!$B$30/'Abs3'!$J$2107*'Abs3'!J1969,0)</f>
        <v>0</v>
      </c>
      <c r="L1969" s="8">
        <f>Gmden!M1968</f>
        <v>1409040.8552906851</v>
      </c>
      <c r="M1969" s="8">
        <f ca="1">IF(AND(E1969&gt;10000,Gmden!J1968=500,Gmden!K1968=500),MAX(0,OFFSET('Fk Abs3'!$E$7,'Abs3'!C1969,0)*0.95*E1969-L1969),0)</f>
        <v>0</v>
      </c>
      <c r="N1969" s="25">
        <f ca="1">ROUND(Anteile!$B$31/'Abs3'!$M$2107*'Abs3'!M1969,0)</f>
        <v>0</v>
      </c>
      <c r="O1969" s="27"/>
      <c r="P1969" s="25">
        <f t="shared" ca="1" si="154"/>
        <v>0</v>
      </c>
    </row>
    <row r="1970" spans="1:16" x14ac:dyDescent="0.25">
      <c r="A1970" s="9">
        <f>Gmden!A1969</f>
        <v>70837</v>
      </c>
      <c r="B1970" s="9">
        <f t="shared" si="150"/>
        <v>7</v>
      </c>
      <c r="C1970" s="9">
        <f t="shared" si="151"/>
        <v>0</v>
      </c>
      <c r="D1970" s="7" t="str">
        <f>Gmden!D1969</f>
        <v>Zöblen</v>
      </c>
      <c r="E1970" s="8">
        <f>Gmden!E1969</f>
        <v>218</v>
      </c>
      <c r="F1970" s="40">
        <f>Gmden!N1969</f>
        <v>0</v>
      </c>
      <c r="G1970" s="8">
        <f t="shared" si="152"/>
        <v>0</v>
      </c>
      <c r="H1970" s="25">
        <f>ROUND(Anteile!$B$29/'Abs3'!$G$2107*'Abs3'!G1970,0)</f>
        <v>0</v>
      </c>
      <c r="I1970" s="40">
        <f>Gmden!O1969</f>
        <v>0</v>
      </c>
      <c r="J1970" s="8">
        <f t="shared" si="153"/>
        <v>0</v>
      </c>
      <c r="K1970" s="25">
        <f>ROUND(Anteile!$B$30/'Abs3'!$J$2107*'Abs3'!J1970,0)</f>
        <v>0</v>
      </c>
      <c r="L1970" s="8">
        <f>Gmden!M1969</f>
        <v>268056.86080074159</v>
      </c>
      <c r="M1970" s="8">
        <f ca="1">IF(AND(E1970&gt;10000,Gmden!J1969=500,Gmden!K1969=500),MAX(0,OFFSET('Fk Abs3'!$E$7,'Abs3'!C1970,0)*0.95*E1970-L1970),0)</f>
        <v>0</v>
      </c>
      <c r="N1970" s="25">
        <f ca="1">ROUND(Anteile!$B$31/'Abs3'!$M$2107*'Abs3'!M1970,0)</f>
        <v>0</v>
      </c>
      <c r="O1970" s="27"/>
      <c r="P1970" s="25">
        <f t="shared" ca="1" si="154"/>
        <v>0</v>
      </c>
    </row>
    <row r="1971" spans="1:16" x14ac:dyDescent="0.25">
      <c r="A1971" s="9">
        <f>Gmden!A1970</f>
        <v>70901</v>
      </c>
      <c r="B1971" s="9">
        <f t="shared" si="150"/>
        <v>7</v>
      </c>
      <c r="C1971" s="9">
        <f t="shared" si="151"/>
        <v>0</v>
      </c>
      <c r="D1971" s="7" t="str">
        <f>Gmden!D1970</f>
        <v>Achenkirch</v>
      </c>
      <c r="E1971" s="8">
        <f>Gmden!E1970</f>
        <v>2112</v>
      </c>
      <c r="F1971" s="40">
        <f>Gmden!N1970</f>
        <v>0</v>
      </c>
      <c r="G1971" s="8">
        <f t="shared" si="152"/>
        <v>0</v>
      </c>
      <c r="H1971" s="25">
        <f>ROUND(Anteile!$B$29/'Abs3'!$G$2107*'Abs3'!G1971,0)</f>
        <v>0</v>
      </c>
      <c r="I1971" s="40">
        <f>Gmden!O1970</f>
        <v>0</v>
      </c>
      <c r="J1971" s="8">
        <f t="shared" si="153"/>
        <v>0</v>
      </c>
      <c r="K1971" s="25">
        <f>ROUND(Anteile!$B$30/'Abs3'!$J$2107*'Abs3'!J1971,0)</f>
        <v>0</v>
      </c>
      <c r="L1971" s="8">
        <f>Gmden!M1970</f>
        <v>3042179.0450062947</v>
      </c>
      <c r="M1971" s="8">
        <f ca="1">IF(AND(E1971&gt;10000,Gmden!J1970=500,Gmden!K1970=500),MAX(0,OFFSET('Fk Abs3'!$E$7,'Abs3'!C1971,0)*0.95*E1971-L1971),0)</f>
        <v>0</v>
      </c>
      <c r="N1971" s="25">
        <f ca="1">ROUND(Anteile!$B$31/'Abs3'!$M$2107*'Abs3'!M1971,0)</f>
        <v>0</v>
      </c>
      <c r="O1971" s="27"/>
      <c r="P1971" s="25">
        <f t="shared" ca="1" si="154"/>
        <v>0</v>
      </c>
    </row>
    <row r="1972" spans="1:16" x14ac:dyDescent="0.25">
      <c r="A1972" s="9">
        <f>Gmden!A1971</f>
        <v>70902</v>
      </c>
      <c r="B1972" s="9">
        <f t="shared" si="150"/>
        <v>7</v>
      </c>
      <c r="C1972" s="9">
        <f t="shared" si="151"/>
        <v>0</v>
      </c>
      <c r="D1972" s="7" t="str">
        <f>Gmden!D1971</f>
        <v>Aschau im Zillertal</v>
      </c>
      <c r="E1972" s="8">
        <f>Gmden!E1971</f>
        <v>1737</v>
      </c>
      <c r="F1972" s="40">
        <f>Gmden!N1971</f>
        <v>0</v>
      </c>
      <c r="G1972" s="8">
        <f t="shared" si="152"/>
        <v>0</v>
      </c>
      <c r="H1972" s="25">
        <f>ROUND(Anteile!$B$29/'Abs3'!$G$2107*'Abs3'!G1972,0)</f>
        <v>0</v>
      </c>
      <c r="I1972" s="40">
        <f>Gmden!O1971</f>
        <v>0</v>
      </c>
      <c r="J1972" s="8">
        <f t="shared" si="153"/>
        <v>0</v>
      </c>
      <c r="K1972" s="25">
        <f>ROUND(Anteile!$B$30/'Abs3'!$J$2107*'Abs3'!J1972,0)</f>
        <v>0</v>
      </c>
      <c r="L1972" s="8">
        <f>Gmden!M1971</f>
        <v>2205164.4123888579</v>
      </c>
      <c r="M1972" s="8">
        <f ca="1">IF(AND(E1972&gt;10000,Gmden!J1971=500,Gmden!K1971=500),MAX(0,OFFSET('Fk Abs3'!$E$7,'Abs3'!C1972,0)*0.95*E1972-L1972),0)</f>
        <v>0</v>
      </c>
      <c r="N1972" s="25">
        <f ca="1">ROUND(Anteile!$B$31/'Abs3'!$M$2107*'Abs3'!M1972,0)</f>
        <v>0</v>
      </c>
      <c r="O1972" s="27"/>
      <c r="P1972" s="25">
        <f t="shared" ca="1" si="154"/>
        <v>0</v>
      </c>
    </row>
    <row r="1973" spans="1:16" x14ac:dyDescent="0.25">
      <c r="A1973" s="9">
        <f>Gmden!A1972</f>
        <v>70903</v>
      </c>
      <c r="B1973" s="9">
        <f t="shared" si="150"/>
        <v>7</v>
      </c>
      <c r="C1973" s="9">
        <f t="shared" si="151"/>
        <v>0</v>
      </c>
      <c r="D1973" s="7" t="str">
        <f>Gmden!D1972</f>
        <v>Brandberg</v>
      </c>
      <c r="E1973" s="8">
        <f>Gmden!E1972</f>
        <v>358</v>
      </c>
      <c r="F1973" s="40">
        <f>Gmden!N1972</f>
        <v>0</v>
      </c>
      <c r="G1973" s="8">
        <f t="shared" si="152"/>
        <v>0</v>
      </c>
      <c r="H1973" s="25">
        <f>ROUND(Anteile!$B$29/'Abs3'!$G$2107*'Abs3'!G1973,0)</f>
        <v>0</v>
      </c>
      <c r="I1973" s="40">
        <f>Gmden!O1972</f>
        <v>0</v>
      </c>
      <c r="J1973" s="8">
        <f t="shared" si="153"/>
        <v>0</v>
      </c>
      <c r="K1973" s="25">
        <f>ROUND(Anteile!$B$30/'Abs3'!$J$2107*'Abs3'!J1973,0)</f>
        <v>0</v>
      </c>
      <c r="L1973" s="8">
        <f>Gmden!M1972</f>
        <v>471898.96032804903</v>
      </c>
      <c r="M1973" s="8">
        <f ca="1">IF(AND(E1973&gt;10000,Gmden!J1972=500,Gmden!K1972=500),MAX(0,OFFSET('Fk Abs3'!$E$7,'Abs3'!C1973,0)*0.95*E1973-L1973),0)</f>
        <v>0</v>
      </c>
      <c r="N1973" s="25">
        <f ca="1">ROUND(Anteile!$B$31/'Abs3'!$M$2107*'Abs3'!M1973,0)</f>
        <v>0</v>
      </c>
      <c r="O1973" s="27"/>
      <c r="P1973" s="25">
        <f t="shared" ca="1" si="154"/>
        <v>0</v>
      </c>
    </row>
    <row r="1974" spans="1:16" x14ac:dyDescent="0.25">
      <c r="A1974" s="9">
        <f>Gmden!A1973</f>
        <v>70904</v>
      </c>
      <c r="B1974" s="9">
        <f t="shared" si="150"/>
        <v>7</v>
      </c>
      <c r="C1974" s="9">
        <f t="shared" si="151"/>
        <v>0</v>
      </c>
      <c r="D1974" s="7" t="str">
        <f>Gmden!D1973</f>
        <v>Bruck am Ziller</v>
      </c>
      <c r="E1974" s="8">
        <f>Gmden!E1973</f>
        <v>1056</v>
      </c>
      <c r="F1974" s="40">
        <f>Gmden!N1973</f>
        <v>0</v>
      </c>
      <c r="G1974" s="8">
        <f t="shared" si="152"/>
        <v>0</v>
      </c>
      <c r="H1974" s="25">
        <f>ROUND(Anteile!$B$29/'Abs3'!$G$2107*'Abs3'!G1974,0)</f>
        <v>0</v>
      </c>
      <c r="I1974" s="40">
        <f>Gmden!O1973</f>
        <v>0</v>
      </c>
      <c r="J1974" s="8">
        <f t="shared" si="153"/>
        <v>0</v>
      </c>
      <c r="K1974" s="25">
        <f>ROUND(Anteile!$B$30/'Abs3'!$J$2107*'Abs3'!J1974,0)</f>
        <v>0</v>
      </c>
      <c r="L1974" s="8">
        <f>Gmden!M1973</f>
        <v>1041047.1563725659</v>
      </c>
      <c r="M1974" s="8">
        <f ca="1">IF(AND(E1974&gt;10000,Gmden!J1973=500,Gmden!K1973=500),MAX(0,OFFSET('Fk Abs3'!$E$7,'Abs3'!C1974,0)*0.95*E1974-L1974),0)</f>
        <v>0</v>
      </c>
      <c r="N1974" s="25">
        <f ca="1">ROUND(Anteile!$B$31/'Abs3'!$M$2107*'Abs3'!M1974,0)</f>
        <v>0</v>
      </c>
      <c r="O1974" s="27"/>
      <c r="P1974" s="25">
        <f t="shared" ca="1" si="154"/>
        <v>0</v>
      </c>
    </row>
    <row r="1975" spans="1:16" x14ac:dyDescent="0.25">
      <c r="A1975" s="9">
        <f>Gmden!A1974</f>
        <v>70905</v>
      </c>
      <c r="B1975" s="9">
        <f t="shared" si="150"/>
        <v>7</v>
      </c>
      <c r="C1975" s="9">
        <f t="shared" si="151"/>
        <v>0</v>
      </c>
      <c r="D1975" s="7" t="str">
        <f>Gmden!D1974</f>
        <v>Buch in Tirol</v>
      </c>
      <c r="E1975" s="8">
        <f>Gmden!E1974</f>
        <v>2546</v>
      </c>
      <c r="F1975" s="40">
        <f>Gmden!N1974</f>
        <v>0</v>
      </c>
      <c r="G1975" s="8">
        <f t="shared" si="152"/>
        <v>0</v>
      </c>
      <c r="H1975" s="25">
        <f>ROUND(Anteile!$B$29/'Abs3'!$G$2107*'Abs3'!G1975,0)</f>
        <v>0</v>
      </c>
      <c r="I1975" s="40">
        <f>Gmden!O1974</f>
        <v>0</v>
      </c>
      <c r="J1975" s="8">
        <f t="shared" si="153"/>
        <v>0</v>
      </c>
      <c r="K1975" s="25">
        <f>ROUND(Anteile!$B$30/'Abs3'!$J$2107*'Abs3'!J1975,0)</f>
        <v>0</v>
      </c>
      <c r="L1975" s="8">
        <f>Gmden!M1974</f>
        <v>2676528.8957209131</v>
      </c>
      <c r="M1975" s="8">
        <f ca="1">IF(AND(E1975&gt;10000,Gmden!J1974=500,Gmden!K1974=500),MAX(0,OFFSET('Fk Abs3'!$E$7,'Abs3'!C1975,0)*0.95*E1975-L1975),0)</f>
        <v>0</v>
      </c>
      <c r="N1975" s="25">
        <f ca="1">ROUND(Anteile!$B$31/'Abs3'!$M$2107*'Abs3'!M1975,0)</f>
        <v>0</v>
      </c>
      <c r="O1975" s="27"/>
      <c r="P1975" s="25">
        <f t="shared" ca="1" si="154"/>
        <v>0</v>
      </c>
    </row>
    <row r="1976" spans="1:16" x14ac:dyDescent="0.25">
      <c r="A1976" s="9">
        <f>Gmden!A1975</f>
        <v>70907</v>
      </c>
      <c r="B1976" s="9">
        <f t="shared" si="150"/>
        <v>7</v>
      </c>
      <c r="C1976" s="9">
        <f t="shared" si="151"/>
        <v>0</v>
      </c>
      <c r="D1976" s="7" t="str">
        <f>Gmden!D1975</f>
        <v>Eben am Achensee</v>
      </c>
      <c r="E1976" s="8">
        <f>Gmden!E1975</f>
        <v>3023</v>
      </c>
      <c r="F1976" s="40">
        <f>Gmden!N1975</f>
        <v>0</v>
      </c>
      <c r="G1976" s="8">
        <f t="shared" si="152"/>
        <v>0</v>
      </c>
      <c r="H1976" s="25">
        <f>ROUND(Anteile!$B$29/'Abs3'!$G$2107*'Abs3'!G1976,0)</f>
        <v>0</v>
      </c>
      <c r="I1976" s="40">
        <f>Gmden!O1975</f>
        <v>0</v>
      </c>
      <c r="J1976" s="8">
        <f t="shared" si="153"/>
        <v>0</v>
      </c>
      <c r="K1976" s="25">
        <f>ROUND(Anteile!$B$30/'Abs3'!$J$2107*'Abs3'!J1976,0)</f>
        <v>0</v>
      </c>
      <c r="L1976" s="8">
        <f>Gmden!M1975</f>
        <v>4892866.4594981717</v>
      </c>
      <c r="M1976" s="8">
        <f ca="1">IF(AND(E1976&gt;10000,Gmden!J1975=500,Gmden!K1975=500),MAX(0,OFFSET('Fk Abs3'!$E$7,'Abs3'!C1976,0)*0.95*E1976-L1976),0)</f>
        <v>0</v>
      </c>
      <c r="N1976" s="25">
        <f ca="1">ROUND(Anteile!$B$31/'Abs3'!$M$2107*'Abs3'!M1976,0)</f>
        <v>0</v>
      </c>
      <c r="O1976" s="27"/>
      <c r="P1976" s="25">
        <f t="shared" ca="1" si="154"/>
        <v>0</v>
      </c>
    </row>
    <row r="1977" spans="1:16" x14ac:dyDescent="0.25">
      <c r="A1977" s="9">
        <f>Gmden!A1976</f>
        <v>70908</v>
      </c>
      <c r="B1977" s="9">
        <f t="shared" si="150"/>
        <v>7</v>
      </c>
      <c r="C1977" s="9">
        <f t="shared" si="151"/>
        <v>0</v>
      </c>
      <c r="D1977" s="7" t="str">
        <f>Gmden!D1976</f>
        <v>Finkenberg</v>
      </c>
      <c r="E1977" s="8">
        <f>Gmden!E1976</f>
        <v>1446</v>
      </c>
      <c r="F1977" s="40">
        <f>Gmden!N1976</f>
        <v>0</v>
      </c>
      <c r="G1977" s="8">
        <f t="shared" si="152"/>
        <v>0</v>
      </c>
      <c r="H1977" s="25">
        <f>ROUND(Anteile!$B$29/'Abs3'!$G$2107*'Abs3'!G1977,0)</f>
        <v>0</v>
      </c>
      <c r="I1977" s="40">
        <f>Gmden!O1976</f>
        <v>0</v>
      </c>
      <c r="J1977" s="8">
        <f t="shared" si="153"/>
        <v>0</v>
      </c>
      <c r="K1977" s="25">
        <f>ROUND(Anteile!$B$30/'Abs3'!$J$2107*'Abs3'!J1977,0)</f>
        <v>0</v>
      </c>
      <c r="L1977" s="8">
        <f>Gmden!M1976</f>
        <v>2187575.139612312</v>
      </c>
      <c r="M1977" s="8">
        <f ca="1">IF(AND(E1977&gt;10000,Gmden!J1976=500,Gmden!K1976=500),MAX(0,OFFSET('Fk Abs3'!$E$7,'Abs3'!C1977,0)*0.95*E1977-L1977),0)</f>
        <v>0</v>
      </c>
      <c r="N1977" s="25">
        <f ca="1">ROUND(Anteile!$B$31/'Abs3'!$M$2107*'Abs3'!M1977,0)</f>
        <v>0</v>
      </c>
      <c r="O1977" s="27"/>
      <c r="P1977" s="25">
        <f t="shared" ca="1" si="154"/>
        <v>0</v>
      </c>
    </row>
    <row r="1978" spans="1:16" x14ac:dyDescent="0.25">
      <c r="A1978" s="9">
        <f>Gmden!A1977</f>
        <v>70909</v>
      </c>
      <c r="B1978" s="9">
        <f t="shared" si="150"/>
        <v>7</v>
      </c>
      <c r="C1978" s="9">
        <f t="shared" si="151"/>
        <v>0</v>
      </c>
      <c r="D1978" s="7" t="str">
        <f>Gmden!D1977</f>
        <v>Fügen</v>
      </c>
      <c r="E1978" s="8">
        <f>Gmden!E1977</f>
        <v>3976</v>
      </c>
      <c r="F1978" s="40">
        <f>Gmden!N1977</f>
        <v>0</v>
      </c>
      <c r="G1978" s="8">
        <f t="shared" si="152"/>
        <v>0</v>
      </c>
      <c r="H1978" s="25">
        <f>ROUND(Anteile!$B$29/'Abs3'!$G$2107*'Abs3'!G1978,0)</f>
        <v>0</v>
      </c>
      <c r="I1978" s="40">
        <f>Gmden!O1977</f>
        <v>0</v>
      </c>
      <c r="J1978" s="8">
        <f t="shared" si="153"/>
        <v>0</v>
      </c>
      <c r="K1978" s="25">
        <f>ROUND(Anteile!$B$30/'Abs3'!$J$2107*'Abs3'!J1978,0)</f>
        <v>0</v>
      </c>
      <c r="L1978" s="8">
        <f>Gmden!M1977</f>
        <v>5866877.8258255571</v>
      </c>
      <c r="M1978" s="8">
        <f ca="1">IF(AND(E1978&gt;10000,Gmden!J1977=500,Gmden!K1977=500),MAX(0,OFFSET('Fk Abs3'!$E$7,'Abs3'!C1978,0)*0.95*E1978-L1978),0)</f>
        <v>0</v>
      </c>
      <c r="N1978" s="25">
        <f ca="1">ROUND(Anteile!$B$31/'Abs3'!$M$2107*'Abs3'!M1978,0)</f>
        <v>0</v>
      </c>
      <c r="O1978" s="27"/>
      <c r="P1978" s="25">
        <f t="shared" ca="1" si="154"/>
        <v>0</v>
      </c>
    </row>
    <row r="1979" spans="1:16" x14ac:dyDescent="0.25">
      <c r="A1979" s="9">
        <f>Gmden!A1978</f>
        <v>70910</v>
      </c>
      <c r="B1979" s="9">
        <f t="shared" si="150"/>
        <v>7</v>
      </c>
      <c r="C1979" s="9">
        <f t="shared" si="151"/>
        <v>0</v>
      </c>
      <c r="D1979" s="7" t="str">
        <f>Gmden!D1978</f>
        <v>Fügenberg</v>
      </c>
      <c r="E1979" s="8">
        <f>Gmden!E1978</f>
        <v>1356</v>
      </c>
      <c r="F1979" s="40">
        <f>Gmden!N1978</f>
        <v>0</v>
      </c>
      <c r="G1979" s="8">
        <f t="shared" si="152"/>
        <v>0</v>
      </c>
      <c r="H1979" s="25">
        <f>ROUND(Anteile!$B$29/'Abs3'!$G$2107*'Abs3'!G1979,0)</f>
        <v>0</v>
      </c>
      <c r="I1979" s="40">
        <f>Gmden!O1978</f>
        <v>0</v>
      </c>
      <c r="J1979" s="8">
        <f t="shared" si="153"/>
        <v>0</v>
      </c>
      <c r="K1979" s="25">
        <f>ROUND(Anteile!$B$30/'Abs3'!$J$2107*'Abs3'!J1979,0)</f>
        <v>0</v>
      </c>
      <c r="L1979" s="8">
        <f>Gmden!M1978</f>
        <v>1711145.9697896568</v>
      </c>
      <c r="M1979" s="8">
        <f ca="1">IF(AND(E1979&gt;10000,Gmden!J1978=500,Gmden!K1978=500),MAX(0,OFFSET('Fk Abs3'!$E$7,'Abs3'!C1979,0)*0.95*E1979-L1979),0)</f>
        <v>0</v>
      </c>
      <c r="N1979" s="25">
        <f ca="1">ROUND(Anteile!$B$31/'Abs3'!$M$2107*'Abs3'!M1979,0)</f>
        <v>0</v>
      </c>
      <c r="O1979" s="27"/>
      <c r="P1979" s="25">
        <f t="shared" ca="1" si="154"/>
        <v>0</v>
      </c>
    </row>
    <row r="1980" spans="1:16" x14ac:dyDescent="0.25">
      <c r="A1980" s="9">
        <f>Gmden!A1979</f>
        <v>70911</v>
      </c>
      <c r="B1980" s="9">
        <f t="shared" si="150"/>
        <v>7</v>
      </c>
      <c r="C1980" s="9">
        <f t="shared" si="151"/>
        <v>0</v>
      </c>
      <c r="D1980" s="7" t="str">
        <f>Gmden!D1979</f>
        <v>Gallzein</v>
      </c>
      <c r="E1980" s="8">
        <f>Gmden!E1979</f>
        <v>643</v>
      </c>
      <c r="F1980" s="40">
        <f>Gmden!N1979</f>
        <v>0</v>
      </c>
      <c r="G1980" s="8">
        <f t="shared" si="152"/>
        <v>0</v>
      </c>
      <c r="H1980" s="25">
        <f>ROUND(Anteile!$B$29/'Abs3'!$G$2107*'Abs3'!G1980,0)</f>
        <v>0</v>
      </c>
      <c r="I1980" s="40">
        <f>Gmden!O1979</f>
        <v>0</v>
      </c>
      <c r="J1980" s="8">
        <f t="shared" si="153"/>
        <v>0</v>
      </c>
      <c r="K1980" s="25">
        <f>ROUND(Anteile!$B$30/'Abs3'!$J$2107*'Abs3'!J1980,0)</f>
        <v>0</v>
      </c>
      <c r="L1980" s="8">
        <f>Gmden!M1979</f>
        <v>650606.27982304059</v>
      </c>
      <c r="M1980" s="8">
        <f ca="1">IF(AND(E1980&gt;10000,Gmden!J1979=500,Gmden!K1979=500),MAX(0,OFFSET('Fk Abs3'!$E$7,'Abs3'!C1980,0)*0.95*E1980-L1980),0)</f>
        <v>0</v>
      </c>
      <c r="N1980" s="25">
        <f ca="1">ROUND(Anteile!$B$31/'Abs3'!$M$2107*'Abs3'!M1980,0)</f>
        <v>0</v>
      </c>
      <c r="O1980" s="27"/>
      <c r="P1980" s="25">
        <f t="shared" ca="1" si="154"/>
        <v>0</v>
      </c>
    </row>
    <row r="1981" spans="1:16" x14ac:dyDescent="0.25">
      <c r="A1981" s="9">
        <f>Gmden!A1980</f>
        <v>70912</v>
      </c>
      <c r="B1981" s="9">
        <f t="shared" si="150"/>
        <v>7</v>
      </c>
      <c r="C1981" s="9">
        <f t="shared" si="151"/>
        <v>0</v>
      </c>
      <c r="D1981" s="7" t="str">
        <f>Gmden!D1980</f>
        <v>Gerlos</v>
      </c>
      <c r="E1981" s="8">
        <f>Gmden!E1980</f>
        <v>777</v>
      </c>
      <c r="F1981" s="40">
        <f>Gmden!N1980</f>
        <v>0</v>
      </c>
      <c r="G1981" s="8">
        <f t="shared" si="152"/>
        <v>0</v>
      </c>
      <c r="H1981" s="25">
        <f>ROUND(Anteile!$B$29/'Abs3'!$G$2107*'Abs3'!G1981,0)</f>
        <v>0</v>
      </c>
      <c r="I1981" s="40">
        <f>Gmden!O1980</f>
        <v>0</v>
      </c>
      <c r="J1981" s="8">
        <f t="shared" si="153"/>
        <v>0</v>
      </c>
      <c r="K1981" s="25">
        <f>ROUND(Anteile!$B$30/'Abs3'!$J$2107*'Abs3'!J1981,0)</f>
        <v>0</v>
      </c>
      <c r="L1981" s="8">
        <f>Gmden!M1980</f>
        <v>1885961.1302950897</v>
      </c>
      <c r="M1981" s="8">
        <f ca="1">IF(AND(E1981&gt;10000,Gmden!J1980=500,Gmden!K1980=500),MAX(0,OFFSET('Fk Abs3'!$E$7,'Abs3'!C1981,0)*0.95*E1981-L1981),0)</f>
        <v>0</v>
      </c>
      <c r="N1981" s="25">
        <f ca="1">ROUND(Anteile!$B$31/'Abs3'!$M$2107*'Abs3'!M1981,0)</f>
        <v>0</v>
      </c>
      <c r="O1981" s="27"/>
      <c r="P1981" s="25">
        <f t="shared" ca="1" si="154"/>
        <v>0</v>
      </c>
    </row>
    <row r="1982" spans="1:16" x14ac:dyDescent="0.25">
      <c r="A1982" s="9">
        <f>Gmden!A1981</f>
        <v>70913</v>
      </c>
      <c r="B1982" s="9">
        <f t="shared" si="150"/>
        <v>7</v>
      </c>
      <c r="C1982" s="9">
        <f t="shared" si="151"/>
        <v>0</v>
      </c>
      <c r="D1982" s="7" t="str">
        <f>Gmden!D1981</f>
        <v>Gerlosberg</v>
      </c>
      <c r="E1982" s="8">
        <f>Gmden!E1981</f>
        <v>468</v>
      </c>
      <c r="F1982" s="40">
        <f>Gmden!N1981</f>
        <v>0</v>
      </c>
      <c r="G1982" s="8">
        <f t="shared" si="152"/>
        <v>0</v>
      </c>
      <c r="H1982" s="25">
        <f>ROUND(Anteile!$B$29/'Abs3'!$G$2107*'Abs3'!G1982,0)</f>
        <v>0</v>
      </c>
      <c r="I1982" s="40">
        <f>Gmden!O1981</f>
        <v>0</v>
      </c>
      <c r="J1982" s="8">
        <f t="shared" si="153"/>
        <v>0</v>
      </c>
      <c r="K1982" s="25">
        <f>ROUND(Anteile!$B$30/'Abs3'!$J$2107*'Abs3'!J1982,0)</f>
        <v>0</v>
      </c>
      <c r="L1982" s="8">
        <f>Gmden!M1981</f>
        <v>508895.19569812389</v>
      </c>
      <c r="M1982" s="8">
        <f ca="1">IF(AND(E1982&gt;10000,Gmden!J1981=500,Gmden!K1981=500),MAX(0,OFFSET('Fk Abs3'!$E$7,'Abs3'!C1982,0)*0.95*E1982-L1982),0)</f>
        <v>0</v>
      </c>
      <c r="N1982" s="25">
        <f ca="1">ROUND(Anteile!$B$31/'Abs3'!$M$2107*'Abs3'!M1982,0)</f>
        <v>0</v>
      </c>
      <c r="O1982" s="27"/>
      <c r="P1982" s="25">
        <f t="shared" ca="1" si="154"/>
        <v>0</v>
      </c>
    </row>
    <row r="1983" spans="1:16" x14ac:dyDescent="0.25">
      <c r="A1983" s="9">
        <f>Gmden!A1982</f>
        <v>70914</v>
      </c>
      <c r="B1983" s="9">
        <f t="shared" si="150"/>
        <v>7</v>
      </c>
      <c r="C1983" s="9">
        <f t="shared" si="151"/>
        <v>0</v>
      </c>
      <c r="D1983" s="7" t="str">
        <f>Gmden!D1982</f>
        <v>Hainzenberg</v>
      </c>
      <c r="E1983" s="8">
        <f>Gmden!E1982</f>
        <v>704</v>
      </c>
      <c r="F1983" s="40">
        <f>Gmden!N1982</f>
        <v>0</v>
      </c>
      <c r="G1983" s="8">
        <f t="shared" si="152"/>
        <v>0</v>
      </c>
      <c r="H1983" s="25">
        <f>ROUND(Anteile!$B$29/'Abs3'!$G$2107*'Abs3'!G1983,0)</f>
        <v>0</v>
      </c>
      <c r="I1983" s="40">
        <f>Gmden!O1982</f>
        <v>0</v>
      </c>
      <c r="J1983" s="8">
        <f t="shared" si="153"/>
        <v>0</v>
      </c>
      <c r="K1983" s="25">
        <f>ROUND(Anteile!$B$30/'Abs3'!$J$2107*'Abs3'!J1983,0)</f>
        <v>0</v>
      </c>
      <c r="L1983" s="8">
        <f>Gmden!M1982</f>
        <v>777172.69166240748</v>
      </c>
      <c r="M1983" s="8">
        <f ca="1">IF(AND(E1983&gt;10000,Gmden!J1982=500,Gmden!K1982=500),MAX(0,OFFSET('Fk Abs3'!$E$7,'Abs3'!C1983,0)*0.95*E1983-L1983),0)</f>
        <v>0</v>
      </c>
      <c r="N1983" s="25">
        <f ca="1">ROUND(Anteile!$B$31/'Abs3'!$M$2107*'Abs3'!M1983,0)</f>
        <v>0</v>
      </c>
      <c r="O1983" s="27"/>
      <c r="P1983" s="25">
        <f t="shared" ca="1" si="154"/>
        <v>0</v>
      </c>
    </row>
    <row r="1984" spans="1:16" x14ac:dyDescent="0.25">
      <c r="A1984" s="9">
        <f>Gmden!A1983</f>
        <v>70915</v>
      </c>
      <c r="B1984" s="9">
        <f t="shared" si="150"/>
        <v>7</v>
      </c>
      <c r="C1984" s="9">
        <f t="shared" si="151"/>
        <v>0</v>
      </c>
      <c r="D1984" s="7" t="str">
        <f>Gmden!D1983</f>
        <v>Hart im Zillertal</v>
      </c>
      <c r="E1984" s="8">
        <f>Gmden!E1983</f>
        <v>1563</v>
      </c>
      <c r="F1984" s="40">
        <f>Gmden!N1983</f>
        <v>0</v>
      </c>
      <c r="G1984" s="8">
        <f t="shared" si="152"/>
        <v>0</v>
      </c>
      <c r="H1984" s="25">
        <f>ROUND(Anteile!$B$29/'Abs3'!$G$2107*'Abs3'!G1984,0)</f>
        <v>0</v>
      </c>
      <c r="I1984" s="40">
        <f>Gmden!O1983</f>
        <v>0</v>
      </c>
      <c r="J1984" s="8">
        <f t="shared" si="153"/>
        <v>0</v>
      </c>
      <c r="K1984" s="25">
        <f>ROUND(Anteile!$B$30/'Abs3'!$J$2107*'Abs3'!J1984,0)</f>
        <v>0</v>
      </c>
      <c r="L1984" s="8">
        <f>Gmden!M1983</f>
        <v>1578117.0936510344</v>
      </c>
      <c r="M1984" s="8">
        <f ca="1">IF(AND(E1984&gt;10000,Gmden!J1983=500,Gmden!K1983=500),MAX(0,OFFSET('Fk Abs3'!$E$7,'Abs3'!C1984,0)*0.95*E1984-L1984),0)</f>
        <v>0</v>
      </c>
      <c r="N1984" s="25">
        <f ca="1">ROUND(Anteile!$B$31/'Abs3'!$M$2107*'Abs3'!M1984,0)</f>
        <v>0</v>
      </c>
      <c r="O1984" s="27"/>
      <c r="P1984" s="25">
        <f t="shared" ca="1" si="154"/>
        <v>0</v>
      </c>
    </row>
    <row r="1985" spans="1:16" x14ac:dyDescent="0.25">
      <c r="A1985" s="9">
        <f>Gmden!A1984</f>
        <v>70916</v>
      </c>
      <c r="B1985" s="9">
        <f t="shared" si="150"/>
        <v>7</v>
      </c>
      <c r="C1985" s="9">
        <f t="shared" si="151"/>
        <v>0</v>
      </c>
      <c r="D1985" s="7" t="str">
        <f>Gmden!D1984</f>
        <v>Hippach</v>
      </c>
      <c r="E1985" s="8">
        <f>Gmden!E1984</f>
        <v>1406</v>
      </c>
      <c r="F1985" s="40">
        <f>Gmden!N1984</f>
        <v>0</v>
      </c>
      <c r="G1985" s="8">
        <f t="shared" si="152"/>
        <v>0</v>
      </c>
      <c r="H1985" s="25">
        <f>ROUND(Anteile!$B$29/'Abs3'!$G$2107*'Abs3'!G1985,0)</f>
        <v>0</v>
      </c>
      <c r="I1985" s="40">
        <f>Gmden!O1984</f>
        <v>0</v>
      </c>
      <c r="J1985" s="8">
        <f t="shared" si="153"/>
        <v>0</v>
      </c>
      <c r="K1985" s="25">
        <f>ROUND(Anteile!$B$30/'Abs3'!$J$2107*'Abs3'!J1985,0)</f>
        <v>0</v>
      </c>
      <c r="L1985" s="8">
        <f>Gmden!M1984</f>
        <v>1600760.802363503</v>
      </c>
      <c r="M1985" s="8">
        <f ca="1">IF(AND(E1985&gt;10000,Gmden!J1984=500,Gmden!K1984=500),MAX(0,OFFSET('Fk Abs3'!$E$7,'Abs3'!C1985,0)*0.95*E1985-L1985),0)</f>
        <v>0</v>
      </c>
      <c r="N1985" s="25">
        <f ca="1">ROUND(Anteile!$B$31/'Abs3'!$M$2107*'Abs3'!M1985,0)</f>
        <v>0</v>
      </c>
      <c r="O1985" s="27"/>
      <c r="P1985" s="25">
        <f t="shared" ca="1" si="154"/>
        <v>0</v>
      </c>
    </row>
    <row r="1986" spans="1:16" x14ac:dyDescent="0.25">
      <c r="A1986" s="9">
        <f>Gmden!A1985</f>
        <v>70917</v>
      </c>
      <c r="B1986" s="9">
        <f t="shared" si="150"/>
        <v>7</v>
      </c>
      <c r="C1986" s="9">
        <f t="shared" si="151"/>
        <v>0</v>
      </c>
      <c r="D1986" s="7" t="str">
        <f>Gmden!D1985</f>
        <v>Jenbach</v>
      </c>
      <c r="E1986" s="8">
        <f>Gmden!E1985</f>
        <v>6938</v>
      </c>
      <c r="F1986" s="40">
        <f>Gmden!N1985</f>
        <v>0</v>
      </c>
      <c r="G1986" s="8">
        <f t="shared" si="152"/>
        <v>0</v>
      </c>
      <c r="H1986" s="25">
        <f>ROUND(Anteile!$B$29/'Abs3'!$G$2107*'Abs3'!G1986,0)</f>
        <v>0</v>
      </c>
      <c r="I1986" s="40">
        <f>Gmden!O1985</f>
        <v>0</v>
      </c>
      <c r="J1986" s="8">
        <f t="shared" si="153"/>
        <v>0</v>
      </c>
      <c r="K1986" s="25">
        <f>ROUND(Anteile!$B$30/'Abs3'!$J$2107*'Abs3'!J1986,0)</f>
        <v>0</v>
      </c>
      <c r="L1986" s="8">
        <f>Gmden!M1985</f>
        <v>10574724.031396486</v>
      </c>
      <c r="M1986" s="8">
        <f ca="1">IF(AND(E1986&gt;10000,Gmden!J1985=500,Gmden!K1985=500),MAX(0,OFFSET('Fk Abs3'!$E$7,'Abs3'!C1986,0)*0.95*E1986-L1986),0)</f>
        <v>0</v>
      </c>
      <c r="N1986" s="25">
        <f ca="1">ROUND(Anteile!$B$31/'Abs3'!$M$2107*'Abs3'!M1986,0)</f>
        <v>0</v>
      </c>
      <c r="O1986" s="27"/>
      <c r="P1986" s="25">
        <f t="shared" ca="1" si="154"/>
        <v>0</v>
      </c>
    </row>
    <row r="1987" spans="1:16" x14ac:dyDescent="0.25">
      <c r="A1987" s="9">
        <f>Gmden!A1986</f>
        <v>70918</v>
      </c>
      <c r="B1987" s="9">
        <f t="shared" si="150"/>
        <v>7</v>
      </c>
      <c r="C1987" s="9">
        <f t="shared" si="151"/>
        <v>0</v>
      </c>
      <c r="D1987" s="7" t="str">
        <f>Gmden!D1986</f>
        <v>Kaltenbach</v>
      </c>
      <c r="E1987" s="8">
        <f>Gmden!E1986</f>
        <v>1255</v>
      </c>
      <c r="F1987" s="40">
        <f>Gmden!N1986</f>
        <v>0</v>
      </c>
      <c r="G1987" s="8">
        <f t="shared" si="152"/>
        <v>0</v>
      </c>
      <c r="H1987" s="25">
        <f>ROUND(Anteile!$B$29/'Abs3'!$G$2107*'Abs3'!G1987,0)</f>
        <v>0</v>
      </c>
      <c r="I1987" s="40">
        <f>Gmden!O1986</f>
        <v>0</v>
      </c>
      <c r="J1987" s="8">
        <f t="shared" si="153"/>
        <v>0</v>
      </c>
      <c r="K1987" s="25">
        <f>ROUND(Anteile!$B$30/'Abs3'!$J$2107*'Abs3'!J1987,0)</f>
        <v>0</v>
      </c>
      <c r="L1987" s="8">
        <f>Gmden!M1986</f>
        <v>2180943.1557035781</v>
      </c>
      <c r="M1987" s="8">
        <f ca="1">IF(AND(E1987&gt;10000,Gmden!J1986=500,Gmden!K1986=500),MAX(0,OFFSET('Fk Abs3'!$E$7,'Abs3'!C1987,0)*0.95*E1987-L1987),0)</f>
        <v>0</v>
      </c>
      <c r="N1987" s="25">
        <f ca="1">ROUND(Anteile!$B$31/'Abs3'!$M$2107*'Abs3'!M1987,0)</f>
        <v>0</v>
      </c>
      <c r="O1987" s="27"/>
      <c r="P1987" s="25">
        <f t="shared" ca="1" si="154"/>
        <v>0</v>
      </c>
    </row>
    <row r="1988" spans="1:16" x14ac:dyDescent="0.25">
      <c r="A1988" s="9">
        <f>Gmden!A1987</f>
        <v>70920</v>
      </c>
      <c r="B1988" s="9">
        <f t="shared" si="150"/>
        <v>7</v>
      </c>
      <c r="C1988" s="9">
        <f t="shared" si="151"/>
        <v>0</v>
      </c>
      <c r="D1988" s="7" t="str">
        <f>Gmden!D1987</f>
        <v>Mayrhofen</v>
      </c>
      <c r="E1988" s="8">
        <f>Gmden!E1987</f>
        <v>3799</v>
      </c>
      <c r="F1988" s="40">
        <f>Gmden!N1987</f>
        <v>0</v>
      </c>
      <c r="G1988" s="8">
        <f t="shared" si="152"/>
        <v>0</v>
      </c>
      <c r="H1988" s="25">
        <f>ROUND(Anteile!$B$29/'Abs3'!$G$2107*'Abs3'!G1988,0)</f>
        <v>0</v>
      </c>
      <c r="I1988" s="40">
        <f>Gmden!O1987</f>
        <v>0</v>
      </c>
      <c r="J1988" s="8">
        <f t="shared" si="153"/>
        <v>0</v>
      </c>
      <c r="K1988" s="25">
        <f>ROUND(Anteile!$B$30/'Abs3'!$J$2107*'Abs3'!J1988,0)</f>
        <v>0</v>
      </c>
      <c r="L1988" s="8">
        <f>Gmden!M1987</f>
        <v>7065899.0480819633</v>
      </c>
      <c r="M1988" s="8">
        <f ca="1">IF(AND(E1988&gt;10000,Gmden!J1987=500,Gmden!K1987=500),MAX(0,OFFSET('Fk Abs3'!$E$7,'Abs3'!C1988,0)*0.95*E1988-L1988),0)</f>
        <v>0</v>
      </c>
      <c r="N1988" s="25">
        <f ca="1">ROUND(Anteile!$B$31/'Abs3'!$M$2107*'Abs3'!M1988,0)</f>
        <v>0</v>
      </c>
      <c r="O1988" s="27"/>
      <c r="P1988" s="25">
        <f t="shared" ca="1" si="154"/>
        <v>0</v>
      </c>
    </row>
    <row r="1989" spans="1:16" x14ac:dyDescent="0.25">
      <c r="A1989" s="9">
        <f>Gmden!A1988</f>
        <v>70921</v>
      </c>
      <c r="B1989" s="9">
        <f t="shared" si="150"/>
        <v>7</v>
      </c>
      <c r="C1989" s="9">
        <f t="shared" si="151"/>
        <v>0</v>
      </c>
      <c r="D1989" s="7" t="str">
        <f>Gmden!D1988</f>
        <v>Pill</v>
      </c>
      <c r="E1989" s="8">
        <f>Gmden!E1988</f>
        <v>1140</v>
      </c>
      <c r="F1989" s="40">
        <f>Gmden!N1988</f>
        <v>0</v>
      </c>
      <c r="G1989" s="8">
        <f t="shared" si="152"/>
        <v>0</v>
      </c>
      <c r="H1989" s="25">
        <f>ROUND(Anteile!$B$29/'Abs3'!$G$2107*'Abs3'!G1989,0)</f>
        <v>0</v>
      </c>
      <c r="I1989" s="40">
        <f>Gmden!O1988</f>
        <v>0</v>
      </c>
      <c r="J1989" s="8">
        <f t="shared" si="153"/>
        <v>0</v>
      </c>
      <c r="K1989" s="25">
        <f>ROUND(Anteile!$B$30/'Abs3'!$J$2107*'Abs3'!J1989,0)</f>
        <v>0</v>
      </c>
      <c r="L1989" s="8">
        <f>Gmden!M1988</f>
        <v>1561752.4449905087</v>
      </c>
      <c r="M1989" s="8">
        <f ca="1">IF(AND(E1989&gt;10000,Gmden!J1988=500,Gmden!K1988=500),MAX(0,OFFSET('Fk Abs3'!$E$7,'Abs3'!C1989,0)*0.95*E1989-L1989),0)</f>
        <v>0</v>
      </c>
      <c r="N1989" s="25">
        <f ca="1">ROUND(Anteile!$B$31/'Abs3'!$M$2107*'Abs3'!M1989,0)</f>
        <v>0</v>
      </c>
      <c r="O1989" s="27"/>
      <c r="P1989" s="25">
        <f t="shared" ca="1" si="154"/>
        <v>0</v>
      </c>
    </row>
    <row r="1990" spans="1:16" x14ac:dyDescent="0.25">
      <c r="A1990" s="9">
        <f>Gmden!A1989</f>
        <v>70922</v>
      </c>
      <c r="B1990" s="9">
        <f t="shared" si="150"/>
        <v>7</v>
      </c>
      <c r="C1990" s="9">
        <f t="shared" si="151"/>
        <v>0</v>
      </c>
      <c r="D1990" s="7" t="str">
        <f>Gmden!D1989</f>
        <v>Ramsau im Zillertal</v>
      </c>
      <c r="E1990" s="8">
        <f>Gmden!E1989</f>
        <v>1588</v>
      </c>
      <c r="F1990" s="40">
        <f>Gmden!N1989</f>
        <v>0</v>
      </c>
      <c r="G1990" s="8">
        <f t="shared" si="152"/>
        <v>0</v>
      </c>
      <c r="H1990" s="25">
        <f>ROUND(Anteile!$B$29/'Abs3'!$G$2107*'Abs3'!G1990,0)</f>
        <v>0</v>
      </c>
      <c r="I1990" s="40">
        <f>Gmden!O1989</f>
        <v>0</v>
      </c>
      <c r="J1990" s="8">
        <f t="shared" si="153"/>
        <v>0</v>
      </c>
      <c r="K1990" s="25">
        <f>ROUND(Anteile!$B$30/'Abs3'!$J$2107*'Abs3'!J1990,0)</f>
        <v>0</v>
      </c>
      <c r="L1990" s="8">
        <f>Gmden!M1989</f>
        <v>2297628.6732600182</v>
      </c>
      <c r="M1990" s="8">
        <f ca="1">IF(AND(E1990&gt;10000,Gmden!J1989=500,Gmden!K1989=500),MAX(0,OFFSET('Fk Abs3'!$E$7,'Abs3'!C1990,0)*0.95*E1990-L1990),0)</f>
        <v>0</v>
      </c>
      <c r="N1990" s="25">
        <f ca="1">ROUND(Anteile!$B$31/'Abs3'!$M$2107*'Abs3'!M1990,0)</f>
        <v>0</v>
      </c>
      <c r="O1990" s="27"/>
      <c r="P1990" s="25">
        <f t="shared" ca="1" si="154"/>
        <v>0</v>
      </c>
    </row>
    <row r="1991" spans="1:16" x14ac:dyDescent="0.25">
      <c r="A1991" s="9">
        <f>Gmden!A1990</f>
        <v>70923</v>
      </c>
      <c r="B1991" s="9">
        <f t="shared" si="150"/>
        <v>7</v>
      </c>
      <c r="C1991" s="9">
        <f t="shared" si="151"/>
        <v>0</v>
      </c>
      <c r="D1991" s="7" t="str">
        <f>Gmden!D1990</f>
        <v>Ried im Zillertal</v>
      </c>
      <c r="E1991" s="8">
        <f>Gmden!E1990</f>
        <v>1258</v>
      </c>
      <c r="F1991" s="40">
        <f>Gmden!N1990</f>
        <v>0</v>
      </c>
      <c r="G1991" s="8">
        <f t="shared" si="152"/>
        <v>0</v>
      </c>
      <c r="H1991" s="25">
        <f>ROUND(Anteile!$B$29/'Abs3'!$G$2107*'Abs3'!G1991,0)</f>
        <v>0</v>
      </c>
      <c r="I1991" s="40">
        <f>Gmden!O1990</f>
        <v>0</v>
      </c>
      <c r="J1991" s="8">
        <f t="shared" si="153"/>
        <v>0</v>
      </c>
      <c r="K1991" s="25">
        <f>ROUND(Anteile!$B$30/'Abs3'!$J$2107*'Abs3'!J1991,0)</f>
        <v>0</v>
      </c>
      <c r="L1991" s="8">
        <f>Gmden!M1990</f>
        <v>1775061.119662185</v>
      </c>
      <c r="M1991" s="8">
        <f ca="1">IF(AND(E1991&gt;10000,Gmden!J1990=500,Gmden!K1990=500),MAX(0,OFFSET('Fk Abs3'!$E$7,'Abs3'!C1991,0)*0.95*E1991-L1991),0)</f>
        <v>0</v>
      </c>
      <c r="N1991" s="25">
        <f ca="1">ROUND(Anteile!$B$31/'Abs3'!$M$2107*'Abs3'!M1991,0)</f>
        <v>0</v>
      </c>
      <c r="O1991" s="27"/>
      <c r="P1991" s="25">
        <f t="shared" ca="1" si="154"/>
        <v>0</v>
      </c>
    </row>
    <row r="1992" spans="1:16" x14ac:dyDescent="0.25">
      <c r="A1992" s="9">
        <f>Gmden!A1991</f>
        <v>70924</v>
      </c>
      <c r="B1992" s="9">
        <f t="shared" ref="B1992:B2055" si="155">INT(A1992/10000)</f>
        <v>7</v>
      </c>
      <c r="C1992" s="9">
        <f t="shared" ref="C1992:C2055" si="156">IF(E1992&lt;=10000,0,IF(E1992&lt;=20000,1,IF(E1992&lt;=50000,2,3)))</f>
        <v>0</v>
      </c>
      <c r="D1992" s="7" t="str">
        <f>Gmden!D1991</f>
        <v>Rohrberg</v>
      </c>
      <c r="E1992" s="8">
        <f>Gmden!E1991</f>
        <v>553</v>
      </c>
      <c r="F1992" s="40">
        <f>Gmden!N1991</f>
        <v>0</v>
      </c>
      <c r="G1992" s="8">
        <f t="shared" ref="G1992:G2055" si="157">IF(AND(E1992&gt;$G$5,F1992=1),E1992,0)</f>
        <v>0</v>
      </c>
      <c r="H1992" s="25">
        <f>ROUND(Anteile!$B$29/'Abs3'!$G$2107*'Abs3'!G1992,0)</f>
        <v>0</v>
      </c>
      <c r="I1992" s="40">
        <f>Gmden!O1991</f>
        <v>0</v>
      </c>
      <c r="J1992" s="8">
        <f t="shared" ref="J1992:J2055" si="158">IF(I1992=1,E1992,0)</f>
        <v>0</v>
      </c>
      <c r="K1992" s="25">
        <f>ROUND(Anteile!$B$30/'Abs3'!$J$2107*'Abs3'!J1992,0)</f>
        <v>0</v>
      </c>
      <c r="L1992" s="8">
        <f>Gmden!M1991</f>
        <v>726731.98611316388</v>
      </c>
      <c r="M1992" s="8">
        <f ca="1">IF(AND(E1992&gt;10000,Gmden!J1991=500,Gmden!K1991=500),MAX(0,OFFSET('Fk Abs3'!$E$7,'Abs3'!C1992,0)*0.95*E1992-L1992),0)</f>
        <v>0</v>
      </c>
      <c r="N1992" s="25">
        <f ca="1">ROUND(Anteile!$B$31/'Abs3'!$M$2107*'Abs3'!M1992,0)</f>
        <v>0</v>
      </c>
      <c r="O1992" s="27"/>
      <c r="P1992" s="25">
        <f t="shared" ref="P1992:P2055" ca="1" si="159">H1992+K1992+N1992+O1992</f>
        <v>0</v>
      </c>
    </row>
    <row r="1993" spans="1:16" x14ac:dyDescent="0.25">
      <c r="A1993" s="9">
        <f>Gmden!A1992</f>
        <v>70925</v>
      </c>
      <c r="B1993" s="9">
        <f t="shared" si="155"/>
        <v>7</v>
      </c>
      <c r="C1993" s="9">
        <f t="shared" si="156"/>
        <v>0</v>
      </c>
      <c r="D1993" s="7" t="str">
        <f>Gmden!D1992</f>
        <v>Schlitters</v>
      </c>
      <c r="E1993" s="8">
        <f>Gmden!E1992</f>
        <v>1450</v>
      </c>
      <c r="F1993" s="40">
        <f>Gmden!N1992</f>
        <v>0</v>
      </c>
      <c r="G1993" s="8">
        <f t="shared" si="157"/>
        <v>0</v>
      </c>
      <c r="H1993" s="25">
        <f>ROUND(Anteile!$B$29/'Abs3'!$G$2107*'Abs3'!G1993,0)</f>
        <v>0</v>
      </c>
      <c r="I1993" s="40">
        <f>Gmden!O1992</f>
        <v>0</v>
      </c>
      <c r="J1993" s="8">
        <f t="shared" si="158"/>
        <v>0</v>
      </c>
      <c r="K1993" s="25">
        <f>ROUND(Anteile!$B$30/'Abs3'!$J$2107*'Abs3'!J1993,0)</f>
        <v>0</v>
      </c>
      <c r="L1993" s="8">
        <f>Gmden!M1992</f>
        <v>1619871.7404787827</v>
      </c>
      <c r="M1993" s="8">
        <f ca="1">IF(AND(E1993&gt;10000,Gmden!J1992=500,Gmden!K1992=500),MAX(0,OFFSET('Fk Abs3'!$E$7,'Abs3'!C1993,0)*0.95*E1993-L1993),0)</f>
        <v>0</v>
      </c>
      <c r="N1993" s="25">
        <f ca="1">ROUND(Anteile!$B$31/'Abs3'!$M$2107*'Abs3'!M1993,0)</f>
        <v>0</v>
      </c>
      <c r="O1993" s="27"/>
      <c r="P1993" s="25">
        <f t="shared" ca="1" si="159"/>
        <v>0</v>
      </c>
    </row>
    <row r="1994" spans="1:16" x14ac:dyDescent="0.25">
      <c r="A1994" s="9">
        <f>Gmden!A1993</f>
        <v>70926</v>
      </c>
      <c r="B1994" s="9">
        <f t="shared" si="155"/>
        <v>7</v>
      </c>
      <c r="C1994" s="9">
        <f t="shared" si="156"/>
        <v>1</v>
      </c>
      <c r="D1994" s="7" t="str">
        <f>Gmden!D1993</f>
        <v>Schwaz</v>
      </c>
      <c r="E1994" s="8">
        <f>Gmden!E1993</f>
        <v>13245</v>
      </c>
      <c r="F1994" s="40">
        <f>Gmden!N1993</f>
        <v>0</v>
      </c>
      <c r="G1994" s="8">
        <f t="shared" si="157"/>
        <v>0</v>
      </c>
      <c r="H1994" s="25">
        <f>ROUND(Anteile!$B$29/'Abs3'!$G$2107*'Abs3'!G1994,0)</f>
        <v>0</v>
      </c>
      <c r="I1994" s="40">
        <f>Gmden!O1993</f>
        <v>0</v>
      </c>
      <c r="J1994" s="8">
        <f t="shared" si="158"/>
        <v>0</v>
      </c>
      <c r="K1994" s="25">
        <f>ROUND(Anteile!$B$30/'Abs3'!$J$2107*'Abs3'!J1994,0)</f>
        <v>0</v>
      </c>
      <c r="L1994" s="8">
        <f>Gmden!M1993</f>
        <v>19793048.92156864</v>
      </c>
      <c r="M1994" s="8">
        <f ca="1">IF(AND(E1994&gt;10000,Gmden!J1993=500,Gmden!K1993=500),MAX(0,OFFSET('Fk Abs3'!$E$7,'Abs3'!C1994,0)*0.95*E1994-L1994),0)</f>
        <v>0</v>
      </c>
      <c r="N1994" s="25">
        <f ca="1">ROUND(Anteile!$B$31/'Abs3'!$M$2107*'Abs3'!M1994,0)</f>
        <v>0</v>
      </c>
      <c r="O1994" s="27"/>
      <c r="P1994" s="25">
        <f t="shared" ca="1" si="159"/>
        <v>0</v>
      </c>
    </row>
    <row r="1995" spans="1:16" x14ac:dyDescent="0.25">
      <c r="A1995" s="9">
        <f>Gmden!A1994</f>
        <v>70927</v>
      </c>
      <c r="B1995" s="9">
        <f t="shared" si="155"/>
        <v>7</v>
      </c>
      <c r="C1995" s="9">
        <f t="shared" si="156"/>
        <v>0</v>
      </c>
      <c r="D1995" s="7" t="str">
        <f>Gmden!D1994</f>
        <v>Schwendau</v>
      </c>
      <c r="E1995" s="8">
        <f>Gmden!E1994</f>
        <v>1625</v>
      </c>
      <c r="F1995" s="40">
        <f>Gmden!N1994</f>
        <v>0</v>
      </c>
      <c r="G1995" s="8">
        <f t="shared" si="157"/>
        <v>0</v>
      </c>
      <c r="H1995" s="25">
        <f>ROUND(Anteile!$B$29/'Abs3'!$G$2107*'Abs3'!G1995,0)</f>
        <v>0</v>
      </c>
      <c r="I1995" s="40">
        <f>Gmden!O1994</f>
        <v>0</v>
      </c>
      <c r="J1995" s="8">
        <f t="shared" si="158"/>
        <v>0</v>
      </c>
      <c r="K1995" s="25">
        <f>ROUND(Anteile!$B$30/'Abs3'!$J$2107*'Abs3'!J1995,0)</f>
        <v>0</v>
      </c>
      <c r="L1995" s="8">
        <f>Gmden!M1994</f>
        <v>2074824.6265147021</v>
      </c>
      <c r="M1995" s="8">
        <f ca="1">IF(AND(E1995&gt;10000,Gmden!J1994=500,Gmden!K1994=500),MAX(0,OFFSET('Fk Abs3'!$E$7,'Abs3'!C1995,0)*0.95*E1995-L1995),0)</f>
        <v>0</v>
      </c>
      <c r="N1995" s="25">
        <f ca="1">ROUND(Anteile!$B$31/'Abs3'!$M$2107*'Abs3'!M1995,0)</f>
        <v>0</v>
      </c>
      <c r="O1995" s="27"/>
      <c r="P1995" s="25">
        <f t="shared" ca="1" si="159"/>
        <v>0</v>
      </c>
    </row>
    <row r="1996" spans="1:16" x14ac:dyDescent="0.25">
      <c r="A1996" s="9">
        <f>Gmden!A1995</f>
        <v>70928</v>
      </c>
      <c r="B1996" s="9">
        <f t="shared" si="155"/>
        <v>7</v>
      </c>
      <c r="C1996" s="9">
        <f t="shared" si="156"/>
        <v>0</v>
      </c>
      <c r="D1996" s="7" t="str">
        <f>Gmden!D1995</f>
        <v>Stans</v>
      </c>
      <c r="E1996" s="8">
        <f>Gmden!E1995</f>
        <v>1928</v>
      </c>
      <c r="F1996" s="40">
        <f>Gmden!N1995</f>
        <v>0</v>
      </c>
      <c r="G1996" s="8">
        <f t="shared" si="157"/>
        <v>0</v>
      </c>
      <c r="H1996" s="25">
        <f>ROUND(Anteile!$B$29/'Abs3'!$G$2107*'Abs3'!G1996,0)</f>
        <v>0</v>
      </c>
      <c r="I1996" s="40">
        <f>Gmden!O1995</f>
        <v>0</v>
      </c>
      <c r="J1996" s="8">
        <f t="shared" si="158"/>
        <v>0</v>
      </c>
      <c r="K1996" s="25">
        <f>ROUND(Anteile!$B$30/'Abs3'!$J$2107*'Abs3'!J1996,0)</f>
        <v>0</v>
      </c>
      <c r="L1996" s="8">
        <f>Gmden!M1995</f>
        <v>2910710.3488817057</v>
      </c>
      <c r="M1996" s="8">
        <f ca="1">IF(AND(E1996&gt;10000,Gmden!J1995=500,Gmden!K1995=500),MAX(0,OFFSET('Fk Abs3'!$E$7,'Abs3'!C1996,0)*0.95*E1996-L1996),0)</f>
        <v>0</v>
      </c>
      <c r="N1996" s="25">
        <f ca="1">ROUND(Anteile!$B$31/'Abs3'!$M$2107*'Abs3'!M1996,0)</f>
        <v>0</v>
      </c>
      <c r="O1996" s="27"/>
      <c r="P1996" s="25">
        <f t="shared" ca="1" si="159"/>
        <v>0</v>
      </c>
    </row>
    <row r="1997" spans="1:16" x14ac:dyDescent="0.25">
      <c r="A1997" s="9">
        <f>Gmden!A1996</f>
        <v>70929</v>
      </c>
      <c r="B1997" s="9">
        <f t="shared" si="155"/>
        <v>7</v>
      </c>
      <c r="C1997" s="9">
        <f t="shared" si="156"/>
        <v>0</v>
      </c>
      <c r="D1997" s="7" t="str">
        <f>Gmden!D1996</f>
        <v>Steinberg am Rofan</v>
      </c>
      <c r="E1997" s="8">
        <f>Gmden!E1996</f>
        <v>283</v>
      </c>
      <c r="F1997" s="40">
        <f>Gmden!N1996</f>
        <v>0</v>
      </c>
      <c r="G1997" s="8">
        <f t="shared" si="157"/>
        <v>0</v>
      </c>
      <c r="H1997" s="25">
        <f>ROUND(Anteile!$B$29/'Abs3'!$G$2107*'Abs3'!G1997,0)</f>
        <v>0</v>
      </c>
      <c r="I1997" s="40">
        <f>Gmden!O1996</f>
        <v>0</v>
      </c>
      <c r="J1997" s="8">
        <f t="shared" si="158"/>
        <v>0</v>
      </c>
      <c r="K1997" s="25">
        <f>ROUND(Anteile!$B$30/'Abs3'!$J$2107*'Abs3'!J1997,0)</f>
        <v>0</v>
      </c>
      <c r="L1997" s="8">
        <f>Gmden!M1996</f>
        <v>311317.52893624012</v>
      </c>
      <c r="M1997" s="8">
        <f ca="1">IF(AND(E1997&gt;10000,Gmden!J1996=500,Gmden!K1996=500),MAX(0,OFFSET('Fk Abs3'!$E$7,'Abs3'!C1997,0)*0.95*E1997-L1997),0)</f>
        <v>0</v>
      </c>
      <c r="N1997" s="25">
        <f ca="1">ROUND(Anteile!$B$31/'Abs3'!$M$2107*'Abs3'!M1997,0)</f>
        <v>0</v>
      </c>
      <c r="O1997" s="27"/>
      <c r="P1997" s="25">
        <f t="shared" ca="1" si="159"/>
        <v>0</v>
      </c>
    </row>
    <row r="1998" spans="1:16" x14ac:dyDescent="0.25">
      <c r="A1998" s="9">
        <f>Gmden!A1997</f>
        <v>70930</v>
      </c>
      <c r="B1998" s="9">
        <f t="shared" si="155"/>
        <v>7</v>
      </c>
      <c r="C1998" s="9">
        <f t="shared" si="156"/>
        <v>0</v>
      </c>
      <c r="D1998" s="7" t="str">
        <f>Gmden!D1997</f>
        <v>Strass im Zillertal</v>
      </c>
      <c r="E1998" s="8">
        <f>Gmden!E1997</f>
        <v>826</v>
      </c>
      <c r="F1998" s="40">
        <f>Gmden!N1997</f>
        <v>0</v>
      </c>
      <c r="G1998" s="8">
        <f t="shared" si="157"/>
        <v>0</v>
      </c>
      <c r="H1998" s="25">
        <f>ROUND(Anteile!$B$29/'Abs3'!$G$2107*'Abs3'!G1998,0)</f>
        <v>0</v>
      </c>
      <c r="I1998" s="40">
        <f>Gmden!O1997</f>
        <v>0</v>
      </c>
      <c r="J1998" s="8">
        <f t="shared" si="158"/>
        <v>0</v>
      </c>
      <c r="K1998" s="25">
        <f>ROUND(Anteile!$B$30/'Abs3'!$J$2107*'Abs3'!J1998,0)</f>
        <v>0</v>
      </c>
      <c r="L1998" s="8">
        <f>Gmden!M1997</f>
        <v>1423437.1927425934</v>
      </c>
      <c r="M1998" s="8">
        <f ca="1">IF(AND(E1998&gt;10000,Gmden!J1997=500,Gmden!K1997=500),MAX(0,OFFSET('Fk Abs3'!$E$7,'Abs3'!C1998,0)*0.95*E1998-L1998),0)</f>
        <v>0</v>
      </c>
      <c r="N1998" s="25">
        <f ca="1">ROUND(Anteile!$B$31/'Abs3'!$M$2107*'Abs3'!M1998,0)</f>
        <v>0</v>
      </c>
      <c r="O1998" s="27"/>
      <c r="P1998" s="25">
        <f t="shared" ca="1" si="159"/>
        <v>0</v>
      </c>
    </row>
    <row r="1999" spans="1:16" x14ac:dyDescent="0.25">
      <c r="A1999" s="9">
        <f>Gmden!A1998</f>
        <v>70931</v>
      </c>
      <c r="B1999" s="9">
        <f t="shared" si="155"/>
        <v>7</v>
      </c>
      <c r="C1999" s="9">
        <f t="shared" si="156"/>
        <v>0</v>
      </c>
      <c r="D1999" s="7" t="str">
        <f>Gmden!D1998</f>
        <v>Stumm</v>
      </c>
      <c r="E1999" s="8">
        <f>Gmden!E1998</f>
        <v>1852</v>
      </c>
      <c r="F1999" s="40">
        <f>Gmden!N1998</f>
        <v>0</v>
      </c>
      <c r="G1999" s="8">
        <f t="shared" si="157"/>
        <v>0</v>
      </c>
      <c r="H1999" s="25">
        <f>ROUND(Anteile!$B$29/'Abs3'!$G$2107*'Abs3'!G1999,0)</f>
        <v>0</v>
      </c>
      <c r="I1999" s="40">
        <f>Gmden!O1998</f>
        <v>0</v>
      </c>
      <c r="J1999" s="8">
        <f t="shared" si="158"/>
        <v>0</v>
      </c>
      <c r="K1999" s="25">
        <f>ROUND(Anteile!$B$30/'Abs3'!$J$2107*'Abs3'!J1999,0)</f>
        <v>0</v>
      </c>
      <c r="L1999" s="8">
        <f>Gmden!M1998</f>
        <v>2223320.1891794228</v>
      </c>
      <c r="M1999" s="8">
        <f ca="1">IF(AND(E1999&gt;10000,Gmden!J1998=500,Gmden!K1998=500),MAX(0,OFFSET('Fk Abs3'!$E$7,'Abs3'!C1999,0)*0.95*E1999-L1999),0)</f>
        <v>0</v>
      </c>
      <c r="N1999" s="25">
        <f ca="1">ROUND(Anteile!$B$31/'Abs3'!$M$2107*'Abs3'!M1999,0)</f>
        <v>0</v>
      </c>
      <c r="O1999" s="27"/>
      <c r="P1999" s="25">
        <f t="shared" ca="1" si="159"/>
        <v>0</v>
      </c>
    </row>
    <row r="2000" spans="1:16" x14ac:dyDescent="0.25">
      <c r="A2000" s="9">
        <f>Gmden!A1999</f>
        <v>70932</v>
      </c>
      <c r="B2000" s="9">
        <f t="shared" si="155"/>
        <v>7</v>
      </c>
      <c r="C2000" s="9">
        <f t="shared" si="156"/>
        <v>0</v>
      </c>
      <c r="D2000" s="7" t="str">
        <f>Gmden!D1999</f>
        <v>Stummerberg</v>
      </c>
      <c r="E2000" s="8">
        <f>Gmden!E1999</f>
        <v>849</v>
      </c>
      <c r="F2000" s="40">
        <f>Gmden!N1999</f>
        <v>0</v>
      </c>
      <c r="G2000" s="8">
        <f t="shared" si="157"/>
        <v>0</v>
      </c>
      <c r="H2000" s="25">
        <f>ROUND(Anteile!$B$29/'Abs3'!$G$2107*'Abs3'!G2000,0)</f>
        <v>0</v>
      </c>
      <c r="I2000" s="40">
        <f>Gmden!O1999</f>
        <v>0</v>
      </c>
      <c r="J2000" s="8">
        <f t="shared" si="158"/>
        <v>0</v>
      </c>
      <c r="K2000" s="25">
        <f>ROUND(Anteile!$B$30/'Abs3'!$J$2107*'Abs3'!J2000,0)</f>
        <v>0</v>
      </c>
      <c r="L2000" s="8">
        <f>Gmden!M1999</f>
        <v>847267.6174087656</v>
      </c>
      <c r="M2000" s="8">
        <f ca="1">IF(AND(E2000&gt;10000,Gmden!J1999=500,Gmden!K1999=500),MAX(0,OFFSET('Fk Abs3'!$E$7,'Abs3'!C2000,0)*0.95*E2000-L2000),0)</f>
        <v>0</v>
      </c>
      <c r="N2000" s="25">
        <f ca="1">ROUND(Anteile!$B$31/'Abs3'!$M$2107*'Abs3'!M2000,0)</f>
        <v>0</v>
      </c>
      <c r="O2000" s="27"/>
      <c r="P2000" s="25">
        <f t="shared" ca="1" si="159"/>
        <v>0</v>
      </c>
    </row>
    <row r="2001" spans="1:16" x14ac:dyDescent="0.25">
      <c r="A2001" s="9">
        <f>Gmden!A2000</f>
        <v>70933</v>
      </c>
      <c r="B2001" s="9">
        <f t="shared" si="155"/>
        <v>7</v>
      </c>
      <c r="C2001" s="9">
        <f t="shared" si="156"/>
        <v>0</v>
      </c>
      <c r="D2001" s="7" t="str">
        <f>Gmden!D2000</f>
        <v>Terfens</v>
      </c>
      <c r="E2001" s="8">
        <f>Gmden!E2000</f>
        <v>2116</v>
      </c>
      <c r="F2001" s="40">
        <f>Gmden!N2000</f>
        <v>0</v>
      </c>
      <c r="G2001" s="8">
        <f t="shared" si="157"/>
        <v>0</v>
      </c>
      <c r="H2001" s="25">
        <f>ROUND(Anteile!$B$29/'Abs3'!$G$2107*'Abs3'!G2001,0)</f>
        <v>0</v>
      </c>
      <c r="I2001" s="40">
        <f>Gmden!O2000</f>
        <v>0</v>
      </c>
      <c r="J2001" s="8">
        <f t="shared" si="158"/>
        <v>0</v>
      </c>
      <c r="K2001" s="25">
        <f>ROUND(Anteile!$B$30/'Abs3'!$J$2107*'Abs3'!J2001,0)</f>
        <v>0</v>
      </c>
      <c r="L2001" s="8">
        <f>Gmden!M2000</f>
        <v>2650179.9473053282</v>
      </c>
      <c r="M2001" s="8">
        <f ca="1">IF(AND(E2001&gt;10000,Gmden!J2000=500,Gmden!K2000=500),MAX(0,OFFSET('Fk Abs3'!$E$7,'Abs3'!C2001,0)*0.95*E2001-L2001),0)</f>
        <v>0</v>
      </c>
      <c r="N2001" s="25">
        <f ca="1">ROUND(Anteile!$B$31/'Abs3'!$M$2107*'Abs3'!M2001,0)</f>
        <v>0</v>
      </c>
      <c r="O2001" s="27"/>
      <c r="P2001" s="25">
        <f t="shared" ca="1" si="159"/>
        <v>0</v>
      </c>
    </row>
    <row r="2002" spans="1:16" x14ac:dyDescent="0.25">
      <c r="A2002" s="9">
        <f>Gmden!A2001</f>
        <v>70934</v>
      </c>
      <c r="B2002" s="9">
        <f t="shared" si="155"/>
        <v>7</v>
      </c>
      <c r="C2002" s="9">
        <f t="shared" si="156"/>
        <v>0</v>
      </c>
      <c r="D2002" s="7" t="str">
        <f>Gmden!D2001</f>
        <v>Tux</v>
      </c>
      <c r="E2002" s="8">
        <f>Gmden!E2001</f>
        <v>1910</v>
      </c>
      <c r="F2002" s="40">
        <f>Gmden!N2001</f>
        <v>0</v>
      </c>
      <c r="G2002" s="8">
        <f t="shared" si="157"/>
        <v>0</v>
      </c>
      <c r="H2002" s="25">
        <f>ROUND(Anteile!$B$29/'Abs3'!$G$2107*'Abs3'!G2002,0)</f>
        <v>0</v>
      </c>
      <c r="I2002" s="40">
        <f>Gmden!O2001</f>
        <v>0</v>
      </c>
      <c r="J2002" s="8">
        <f t="shared" si="158"/>
        <v>0</v>
      </c>
      <c r="K2002" s="25">
        <f>ROUND(Anteile!$B$30/'Abs3'!$J$2107*'Abs3'!J2002,0)</f>
        <v>0</v>
      </c>
      <c r="L2002" s="8">
        <f>Gmden!M2001</f>
        <v>3746240.5327887898</v>
      </c>
      <c r="M2002" s="8">
        <f ca="1">IF(AND(E2002&gt;10000,Gmden!J2001=500,Gmden!K2001=500),MAX(0,OFFSET('Fk Abs3'!$E$7,'Abs3'!C2002,0)*0.95*E2002-L2002),0)</f>
        <v>0</v>
      </c>
      <c r="N2002" s="25">
        <f ca="1">ROUND(Anteile!$B$31/'Abs3'!$M$2107*'Abs3'!M2002,0)</f>
        <v>0</v>
      </c>
      <c r="O2002" s="27"/>
      <c r="P2002" s="25">
        <f t="shared" ca="1" si="159"/>
        <v>0</v>
      </c>
    </row>
    <row r="2003" spans="1:16" x14ac:dyDescent="0.25">
      <c r="A2003" s="9">
        <f>Gmden!A2002</f>
        <v>70935</v>
      </c>
      <c r="B2003" s="9">
        <f t="shared" si="155"/>
        <v>7</v>
      </c>
      <c r="C2003" s="9">
        <f t="shared" si="156"/>
        <v>0</v>
      </c>
      <c r="D2003" s="7" t="str">
        <f>Gmden!D2002</f>
        <v>Uderns</v>
      </c>
      <c r="E2003" s="8">
        <f>Gmden!E2002</f>
        <v>1685</v>
      </c>
      <c r="F2003" s="40">
        <f>Gmden!N2002</f>
        <v>0</v>
      </c>
      <c r="G2003" s="8">
        <f t="shared" si="157"/>
        <v>0</v>
      </c>
      <c r="H2003" s="25">
        <f>ROUND(Anteile!$B$29/'Abs3'!$G$2107*'Abs3'!G2003,0)</f>
        <v>0</v>
      </c>
      <c r="I2003" s="40">
        <f>Gmden!O2002</f>
        <v>0</v>
      </c>
      <c r="J2003" s="8">
        <f t="shared" si="158"/>
        <v>0</v>
      </c>
      <c r="K2003" s="25">
        <f>ROUND(Anteile!$B$30/'Abs3'!$J$2107*'Abs3'!J2003,0)</f>
        <v>0</v>
      </c>
      <c r="L2003" s="8">
        <f>Gmden!M2002</f>
        <v>2068437.2239941007</v>
      </c>
      <c r="M2003" s="8">
        <f ca="1">IF(AND(E2003&gt;10000,Gmden!J2002=500,Gmden!K2002=500),MAX(0,OFFSET('Fk Abs3'!$E$7,'Abs3'!C2003,0)*0.95*E2003-L2003),0)</f>
        <v>0</v>
      </c>
      <c r="N2003" s="25">
        <f ca="1">ROUND(Anteile!$B$31/'Abs3'!$M$2107*'Abs3'!M2003,0)</f>
        <v>0</v>
      </c>
      <c r="O2003" s="27"/>
      <c r="P2003" s="25">
        <f t="shared" ca="1" si="159"/>
        <v>0</v>
      </c>
    </row>
    <row r="2004" spans="1:16" x14ac:dyDescent="0.25">
      <c r="A2004" s="9">
        <f>Gmden!A2003</f>
        <v>70936</v>
      </c>
      <c r="B2004" s="9">
        <f t="shared" si="155"/>
        <v>7</v>
      </c>
      <c r="C2004" s="9">
        <f t="shared" si="156"/>
        <v>0</v>
      </c>
      <c r="D2004" s="7" t="str">
        <f>Gmden!D2003</f>
        <v>Vomp</v>
      </c>
      <c r="E2004" s="8">
        <f>Gmden!E2003</f>
        <v>4823</v>
      </c>
      <c r="F2004" s="40">
        <f>Gmden!N2003</f>
        <v>0</v>
      </c>
      <c r="G2004" s="8">
        <f t="shared" si="157"/>
        <v>0</v>
      </c>
      <c r="H2004" s="25">
        <f>ROUND(Anteile!$B$29/'Abs3'!$G$2107*'Abs3'!G2004,0)</f>
        <v>0</v>
      </c>
      <c r="I2004" s="40">
        <f>Gmden!O2003</f>
        <v>0</v>
      </c>
      <c r="J2004" s="8">
        <f t="shared" si="158"/>
        <v>0</v>
      </c>
      <c r="K2004" s="25">
        <f>ROUND(Anteile!$B$30/'Abs3'!$J$2107*'Abs3'!J2004,0)</f>
        <v>0</v>
      </c>
      <c r="L2004" s="8">
        <f>Gmden!M2003</f>
        <v>6318135.7438738551</v>
      </c>
      <c r="M2004" s="8">
        <f ca="1">IF(AND(E2004&gt;10000,Gmden!J2003=500,Gmden!K2003=500),MAX(0,OFFSET('Fk Abs3'!$E$7,'Abs3'!C2004,0)*0.95*E2004-L2004),0)</f>
        <v>0</v>
      </c>
      <c r="N2004" s="25">
        <f ca="1">ROUND(Anteile!$B$31/'Abs3'!$M$2107*'Abs3'!M2004,0)</f>
        <v>0</v>
      </c>
      <c r="O2004" s="27"/>
      <c r="P2004" s="25">
        <f t="shared" ca="1" si="159"/>
        <v>0</v>
      </c>
    </row>
    <row r="2005" spans="1:16" x14ac:dyDescent="0.25">
      <c r="A2005" s="9">
        <f>Gmden!A2004</f>
        <v>70937</v>
      </c>
      <c r="B2005" s="9">
        <f t="shared" si="155"/>
        <v>7</v>
      </c>
      <c r="C2005" s="9">
        <f t="shared" si="156"/>
        <v>0</v>
      </c>
      <c r="D2005" s="7" t="str">
        <f>Gmden!D2004</f>
        <v>Weer</v>
      </c>
      <c r="E2005" s="8">
        <f>Gmden!E2004</f>
        <v>1522</v>
      </c>
      <c r="F2005" s="40">
        <f>Gmden!N2004</f>
        <v>0</v>
      </c>
      <c r="G2005" s="8">
        <f t="shared" si="157"/>
        <v>0</v>
      </c>
      <c r="H2005" s="25">
        <f>ROUND(Anteile!$B$29/'Abs3'!$G$2107*'Abs3'!G2005,0)</f>
        <v>0</v>
      </c>
      <c r="I2005" s="40">
        <f>Gmden!O2004</f>
        <v>0</v>
      </c>
      <c r="J2005" s="8">
        <f t="shared" si="158"/>
        <v>0</v>
      </c>
      <c r="K2005" s="25">
        <f>ROUND(Anteile!$B$30/'Abs3'!$J$2107*'Abs3'!J2005,0)</f>
        <v>0</v>
      </c>
      <c r="L2005" s="8">
        <f>Gmden!M2004</f>
        <v>1781864.7749471273</v>
      </c>
      <c r="M2005" s="8">
        <f ca="1">IF(AND(E2005&gt;10000,Gmden!J2004=500,Gmden!K2004=500),MAX(0,OFFSET('Fk Abs3'!$E$7,'Abs3'!C2005,0)*0.95*E2005-L2005),0)</f>
        <v>0</v>
      </c>
      <c r="N2005" s="25">
        <f ca="1">ROUND(Anteile!$B$31/'Abs3'!$M$2107*'Abs3'!M2005,0)</f>
        <v>0</v>
      </c>
      <c r="O2005" s="27"/>
      <c r="P2005" s="25">
        <f t="shared" ca="1" si="159"/>
        <v>0</v>
      </c>
    </row>
    <row r="2006" spans="1:16" x14ac:dyDescent="0.25">
      <c r="A2006" s="9">
        <f>Gmden!A2005</f>
        <v>70938</v>
      </c>
      <c r="B2006" s="9">
        <f t="shared" si="155"/>
        <v>7</v>
      </c>
      <c r="C2006" s="9">
        <f t="shared" si="156"/>
        <v>0</v>
      </c>
      <c r="D2006" s="7" t="str">
        <f>Gmden!D2005</f>
        <v>Weerberg</v>
      </c>
      <c r="E2006" s="8">
        <f>Gmden!E2005</f>
        <v>2418</v>
      </c>
      <c r="F2006" s="40">
        <f>Gmden!N2005</f>
        <v>0</v>
      </c>
      <c r="G2006" s="8">
        <f t="shared" si="157"/>
        <v>0</v>
      </c>
      <c r="H2006" s="25">
        <f>ROUND(Anteile!$B$29/'Abs3'!$G$2107*'Abs3'!G2006,0)</f>
        <v>0</v>
      </c>
      <c r="I2006" s="40">
        <f>Gmden!O2005</f>
        <v>0</v>
      </c>
      <c r="J2006" s="8">
        <f t="shared" si="158"/>
        <v>0</v>
      </c>
      <c r="K2006" s="25">
        <f>ROUND(Anteile!$B$30/'Abs3'!$J$2107*'Abs3'!J2006,0)</f>
        <v>0</v>
      </c>
      <c r="L2006" s="8">
        <f>Gmden!M2005</f>
        <v>2389065.2990130298</v>
      </c>
      <c r="M2006" s="8">
        <f ca="1">IF(AND(E2006&gt;10000,Gmden!J2005=500,Gmden!K2005=500),MAX(0,OFFSET('Fk Abs3'!$E$7,'Abs3'!C2006,0)*0.95*E2006-L2006),0)</f>
        <v>0</v>
      </c>
      <c r="N2006" s="25">
        <f ca="1">ROUND(Anteile!$B$31/'Abs3'!$M$2107*'Abs3'!M2006,0)</f>
        <v>0</v>
      </c>
      <c r="O2006" s="27"/>
      <c r="P2006" s="25">
        <f t="shared" ca="1" si="159"/>
        <v>0</v>
      </c>
    </row>
    <row r="2007" spans="1:16" x14ac:dyDescent="0.25">
      <c r="A2007" s="9">
        <f>Gmden!A2006</f>
        <v>70939</v>
      </c>
      <c r="B2007" s="9">
        <f t="shared" si="155"/>
        <v>7</v>
      </c>
      <c r="C2007" s="9">
        <f t="shared" si="156"/>
        <v>0</v>
      </c>
      <c r="D2007" s="7" t="str">
        <f>Gmden!D2006</f>
        <v>Wiesing</v>
      </c>
      <c r="E2007" s="8">
        <f>Gmden!E2006</f>
        <v>2055</v>
      </c>
      <c r="F2007" s="40">
        <f>Gmden!N2006</f>
        <v>0</v>
      </c>
      <c r="G2007" s="8">
        <f t="shared" si="157"/>
        <v>0</v>
      </c>
      <c r="H2007" s="25">
        <f>ROUND(Anteile!$B$29/'Abs3'!$G$2107*'Abs3'!G2007,0)</f>
        <v>0</v>
      </c>
      <c r="I2007" s="40">
        <f>Gmden!O2006</f>
        <v>0</v>
      </c>
      <c r="J2007" s="8">
        <f t="shared" si="158"/>
        <v>0</v>
      </c>
      <c r="K2007" s="25">
        <f>ROUND(Anteile!$B$30/'Abs3'!$J$2107*'Abs3'!J2007,0)</f>
        <v>0</v>
      </c>
      <c r="L2007" s="8">
        <f>Gmden!M2006</f>
        <v>2305617.0766765056</v>
      </c>
      <c r="M2007" s="8">
        <f ca="1">IF(AND(E2007&gt;10000,Gmden!J2006=500,Gmden!K2006=500),MAX(0,OFFSET('Fk Abs3'!$E$7,'Abs3'!C2007,0)*0.95*E2007-L2007),0)</f>
        <v>0</v>
      </c>
      <c r="N2007" s="25">
        <f ca="1">ROUND(Anteile!$B$31/'Abs3'!$M$2107*'Abs3'!M2007,0)</f>
        <v>0</v>
      </c>
      <c r="O2007" s="27"/>
      <c r="P2007" s="25">
        <f t="shared" ca="1" si="159"/>
        <v>0</v>
      </c>
    </row>
    <row r="2008" spans="1:16" x14ac:dyDescent="0.25">
      <c r="A2008" s="9">
        <f>Gmden!A2007</f>
        <v>70940</v>
      </c>
      <c r="B2008" s="9">
        <f t="shared" si="155"/>
        <v>7</v>
      </c>
      <c r="C2008" s="9">
        <f t="shared" si="156"/>
        <v>0</v>
      </c>
      <c r="D2008" s="7" t="str">
        <f>Gmden!D2007</f>
        <v>Zell am Ziller</v>
      </c>
      <c r="E2008" s="8">
        <f>Gmden!E2007</f>
        <v>1753</v>
      </c>
      <c r="F2008" s="40">
        <f>Gmden!N2007</f>
        <v>0</v>
      </c>
      <c r="G2008" s="8">
        <f t="shared" si="157"/>
        <v>0</v>
      </c>
      <c r="H2008" s="25">
        <f>ROUND(Anteile!$B$29/'Abs3'!$G$2107*'Abs3'!G2008,0)</f>
        <v>0</v>
      </c>
      <c r="I2008" s="40">
        <f>Gmden!O2007</f>
        <v>0</v>
      </c>
      <c r="J2008" s="8">
        <f t="shared" si="158"/>
        <v>0</v>
      </c>
      <c r="K2008" s="25">
        <f>ROUND(Anteile!$B$30/'Abs3'!$J$2107*'Abs3'!J2008,0)</f>
        <v>0</v>
      </c>
      <c r="L2008" s="8">
        <f>Gmden!M2007</f>
        <v>2697021.7211587871</v>
      </c>
      <c r="M2008" s="8">
        <f ca="1">IF(AND(E2008&gt;10000,Gmden!J2007=500,Gmden!K2007=500),MAX(0,OFFSET('Fk Abs3'!$E$7,'Abs3'!C2008,0)*0.95*E2008-L2008),0)</f>
        <v>0</v>
      </c>
      <c r="N2008" s="25">
        <f ca="1">ROUND(Anteile!$B$31/'Abs3'!$M$2107*'Abs3'!M2008,0)</f>
        <v>0</v>
      </c>
      <c r="O2008" s="27"/>
      <c r="P2008" s="25">
        <f t="shared" ca="1" si="159"/>
        <v>0</v>
      </c>
    </row>
    <row r="2009" spans="1:16" x14ac:dyDescent="0.25">
      <c r="A2009" s="9">
        <f>Gmden!A2008</f>
        <v>70941</v>
      </c>
      <c r="B2009" s="9">
        <f t="shared" si="155"/>
        <v>7</v>
      </c>
      <c r="C2009" s="9">
        <f t="shared" si="156"/>
        <v>0</v>
      </c>
      <c r="D2009" s="7" t="str">
        <f>Gmden!D2008</f>
        <v>Zellberg</v>
      </c>
      <c r="E2009" s="8">
        <f>Gmden!E2008</f>
        <v>646</v>
      </c>
      <c r="F2009" s="40">
        <f>Gmden!N2008</f>
        <v>0</v>
      </c>
      <c r="G2009" s="8">
        <f t="shared" si="157"/>
        <v>0</v>
      </c>
      <c r="H2009" s="25">
        <f>ROUND(Anteile!$B$29/'Abs3'!$G$2107*'Abs3'!G2009,0)</f>
        <v>0</v>
      </c>
      <c r="I2009" s="40">
        <f>Gmden!O2008</f>
        <v>0</v>
      </c>
      <c r="J2009" s="8">
        <f t="shared" si="158"/>
        <v>0</v>
      </c>
      <c r="K2009" s="25">
        <f>ROUND(Anteile!$B$30/'Abs3'!$J$2107*'Abs3'!J2009,0)</f>
        <v>0</v>
      </c>
      <c r="L2009" s="8">
        <f>Gmden!M2008</f>
        <v>906662.01095953269</v>
      </c>
      <c r="M2009" s="8">
        <f ca="1">IF(AND(E2009&gt;10000,Gmden!J2008=500,Gmden!K2008=500),MAX(0,OFFSET('Fk Abs3'!$E$7,'Abs3'!C2009,0)*0.95*E2009-L2009),0)</f>
        <v>0</v>
      </c>
      <c r="N2009" s="25">
        <f ca="1">ROUND(Anteile!$B$31/'Abs3'!$M$2107*'Abs3'!M2009,0)</f>
        <v>0</v>
      </c>
      <c r="O2009" s="27"/>
      <c r="P2009" s="25">
        <f t="shared" ca="1" si="159"/>
        <v>0</v>
      </c>
    </row>
    <row r="2010" spans="1:16" x14ac:dyDescent="0.25">
      <c r="A2010" s="9">
        <f>Gmden!A2009</f>
        <v>80101</v>
      </c>
      <c r="B2010" s="9">
        <f t="shared" si="155"/>
        <v>8</v>
      </c>
      <c r="C2010" s="9">
        <f t="shared" si="156"/>
        <v>0</v>
      </c>
      <c r="D2010" s="7" t="str">
        <f>Gmden!D2009</f>
        <v>Bartholomäberg</v>
      </c>
      <c r="E2010" s="8">
        <f>Gmden!E2009</f>
        <v>2266</v>
      </c>
      <c r="F2010" s="40">
        <f>Gmden!N2009</f>
        <v>0</v>
      </c>
      <c r="G2010" s="8">
        <f t="shared" si="157"/>
        <v>0</v>
      </c>
      <c r="H2010" s="25">
        <f>ROUND(Anteile!$B$29/'Abs3'!$G$2107*'Abs3'!G2010,0)</f>
        <v>0</v>
      </c>
      <c r="I2010" s="40">
        <f>Gmden!O2009</f>
        <v>0</v>
      </c>
      <c r="J2010" s="8">
        <f t="shared" si="158"/>
        <v>0</v>
      </c>
      <c r="K2010" s="25">
        <f>ROUND(Anteile!$B$30/'Abs3'!$J$2107*'Abs3'!J2010,0)</f>
        <v>0</v>
      </c>
      <c r="L2010" s="8">
        <f>Gmden!M2009</f>
        <v>2594220.1265730034</v>
      </c>
      <c r="M2010" s="8">
        <f ca="1">IF(AND(E2010&gt;10000,Gmden!J2009=500,Gmden!K2009=500),MAX(0,OFFSET('Fk Abs3'!$E$7,'Abs3'!C2010,0)*0.95*E2010-L2010),0)</f>
        <v>0</v>
      </c>
      <c r="N2010" s="25">
        <f ca="1">ROUND(Anteile!$B$31/'Abs3'!$M$2107*'Abs3'!M2010,0)</f>
        <v>0</v>
      </c>
      <c r="O2010" s="27"/>
      <c r="P2010" s="25">
        <f t="shared" ca="1" si="159"/>
        <v>0</v>
      </c>
    </row>
    <row r="2011" spans="1:16" x14ac:dyDescent="0.25">
      <c r="A2011" s="9">
        <f>Gmden!A2010</f>
        <v>80102</v>
      </c>
      <c r="B2011" s="9">
        <f t="shared" si="155"/>
        <v>8</v>
      </c>
      <c r="C2011" s="9">
        <f t="shared" si="156"/>
        <v>0</v>
      </c>
      <c r="D2011" s="7" t="str">
        <f>Gmden!D2010</f>
        <v>Blons</v>
      </c>
      <c r="E2011" s="8">
        <f>Gmden!E2010</f>
        <v>329</v>
      </c>
      <c r="F2011" s="40">
        <f>Gmden!N2010</f>
        <v>0</v>
      </c>
      <c r="G2011" s="8">
        <f t="shared" si="157"/>
        <v>0</v>
      </c>
      <c r="H2011" s="25">
        <f>ROUND(Anteile!$B$29/'Abs3'!$G$2107*'Abs3'!G2011,0)</f>
        <v>0</v>
      </c>
      <c r="I2011" s="40">
        <f>Gmden!O2010</f>
        <v>0</v>
      </c>
      <c r="J2011" s="8">
        <f t="shared" si="158"/>
        <v>0</v>
      </c>
      <c r="K2011" s="25">
        <f>ROUND(Anteile!$B$30/'Abs3'!$J$2107*'Abs3'!J2011,0)</f>
        <v>0</v>
      </c>
      <c r="L2011" s="8">
        <f>Gmden!M2010</f>
        <v>339739.85596631275</v>
      </c>
      <c r="M2011" s="8">
        <f ca="1">IF(AND(E2011&gt;10000,Gmden!J2010=500,Gmden!K2010=500),MAX(0,OFFSET('Fk Abs3'!$E$7,'Abs3'!C2011,0)*0.95*E2011-L2011),0)</f>
        <v>0</v>
      </c>
      <c r="N2011" s="25">
        <f ca="1">ROUND(Anteile!$B$31/'Abs3'!$M$2107*'Abs3'!M2011,0)</f>
        <v>0</v>
      </c>
      <c r="O2011" s="27"/>
      <c r="P2011" s="25">
        <f t="shared" ca="1" si="159"/>
        <v>0</v>
      </c>
    </row>
    <row r="2012" spans="1:16" x14ac:dyDescent="0.25">
      <c r="A2012" s="9">
        <f>Gmden!A2011</f>
        <v>80103</v>
      </c>
      <c r="B2012" s="9">
        <f t="shared" si="155"/>
        <v>8</v>
      </c>
      <c r="C2012" s="9">
        <f t="shared" si="156"/>
        <v>1</v>
      </c>
      <c r="D2012" s="7" t="str">
        <f>Gmden!D2011</f>
        <v>Bludenz</v>
      </c>
      <c r="E2012" s="8">
        <f>Gmden!E2011</f>
        <v>13992</v>
      </c>
      <c r="F2012" s="40">
        <f>Gmden!N2011</f>
        <v>0</v>
      </c>
      <c r="G2012" s="8">
        <f t="shared" si="157"/>
        <v>0</v>
      </c>
      <c r="H2012" s="25">
        <f>ROUND(Anteile!$B$29/'Abs3'!$G$2107*'Abs3'!G2012,0)</f>
        <v>0</v>
      </c>
      <c r="I2012" s="40">
        <f>Gmden!O2011</f>
        <v>0</v>
      </c>
      <c r="J2012" s="8">
        <f t="shared" si="158"/>
        <v>0</v>
      </c>
      <c r="K2012" s="25">
        <f>ROUND(Anteile!$B$30/'Abs3'!$J$2107*'Abs3'!J2012,0)</f>
        <v>0</v>
      </c>
      <c r="L2012" s="8">
        <f>Gmden!M2011</f>
        <v>20332486.935478423</v>
      </c>
      <c r="M2012" s="8">
        <f ca="1">IF(AND(E2012&gt;10000,Gmden!J2011=500,Gmden!K2011=500),MAX(0,OFFSET('Fk Abs3'!$E$7,'Abs3'!C2012,0)*0.95*E2012-L2012),0)</f>
        <v>0</v>
      </c>
      <c r="N2012" s="25">
        <f ca="1">ROUND(Anteile!$B$31/'Abs3'!$M$2107*'Abs3'!M2012,0)</f>
        <v>0</v>
      </c>
      <c r="O2012" s="27"/>
      <c r="P2012" s="25">
        <f t="shared" ca="1" si="159"/>
        <v>0</v>
      </c>
    </row>
    <row r="2013" spans="1:16" x14ac:dyDescent="0.25">
      <c r="A2013" s="9">
        <f>Gmden!A2012</f>
        <v>80104</v>
      </c>
      <c r="B2013" s="9">
        <f t="shared" si="155"/>
        <v>8</v>
      </c>
      <c r="C2013" s="9">
        <f t="shared" si="156"/>
        <v>0</v>
      </c>
      <c r="D2013" s="7" t="str">
        <f>Gmden!D2012</f>
        <v>Bludesch</v>
      </c>
      <c r="E2013" s="8">
        <f>Gmden!E2012</f>
        <v>2266</v>
      </c>
      <c r="F2013" s="40">
        <f>Gmden!N2012</f>
        <v>0</v>
      </c>
      <c r="G2013" s="8">
        <f t="shared" si="157"/>
        <v>0</v>
      </c>
      <c r="H2013" s="25">
        <f>ROUND(Anteile!$B$29/'Abs3'!$G$2107*'Abs3'!G2013,0)</f>
        <v>0</v>
      </c>
      <c r="I2013" s="40">
        <f>Gmden!O2012</f>
        <v>0</v>
      </c>
      <c r="J2013" s="8">
        <f t="shared" si="158"/>
        <v>0</v>
      </c>
      <c r="K2013" s="25">
        <f>ROUND(Anteile!$B$30/'Abs3'!$J$2107*'Abs3'!J2013,0)</f>
        <v>0</v>
      </c>
      <c r="L2013" s="8">
        <f>Gmden!M2012</f>
        <v>2881723.9544826057</v>
      </c>
      <c r="M2013" s="8">
        <f ca="1">IF(AND(E2013&gt;10000,Gmden!J2012=500,Gmden!K2012=500),MAX(0,OFFSET('Fk Abs3'!$E$7,'Abs3'!C2013,0)*0.95*E2013-L2013),0)</f>
        <v>0</v>
      </c>
      <c r="N2013" s="25">
        <f ca="1">ROUND(Anteile!$B$31/'Abs3'!$M$2107*'Abs3'!M2013,0)</f>
        <v>0</v>
      </c>
      <c r="O2013" s="27"/>
      <c r="P2013" s="25">
        <f t="shared" ca="1" si="159"/>
        <v>0</v>
      </c>
    </row>
    <row r="2014" spans="1:16" x14ac:dyDescent="0.25">
      <c r="A2014" s="9">
        <f>Gmden!A2013</f>
        <v>80105</v>
      </c>
      <c r="B2014" s="9">
        <f t="shared" si="155"/>
        <v>8</v>
      </c>
      <c r="C2014" s="9">
        <f t="shared" si="156"/>
        <v>0</v>
      </c>
      <c r="D2014" s="7" t="str">
        <f>Gmden!D2013</f>
        <v>Brand</v>
      </c>
      <c r="E2014" s="8">
        <f>Gmden!E2013</f>
        <v>677</v>
      </c>
      <c r="F2014" s="40">
        <f>Gmden!N2013</f>
        <v>0</v>
      </c>
      <c r="G2014" s="8">
        <f t="shared" si="157"/>
        <v>0</v>
      </c>
      <c r="H2014" s="25">
        <f>ROUND(Anteile!$B$29/'Abs3'!$G$2107*'Abs3'!G2014,0)</f>
        <v>0</v>
      </c>
      <c r="I2014" s="40">
        <f>Gmden!O2013</f>
        <v>0</v>
      </c>
      <c r="J2014" s="8">
        <f t="shared" si="158"/>
        <v>0</v>
      </c>
      <c r="K2014" s="25">
        <f>ROUND(Anteile!$B$30/'Abs3'!$J$2107*'Abs3'!J2014,0)</f>
        <v>0</v>
      </c>
      <c r="L2014" s="8">
        <f>Gmden!M2013</f>
        <v>1271287.4265503366</v>
      </c>
      <c r="M2014" s="8">
        <f ca="1">IF(AND(E2014&gt;10000,Gmden!J2013=500,Gmden!K2013=500),MAX(0,OFFSET('Fk Abs3'!$E$7,'Abs3'!C2014,0)*0.95*E2014-L2014),0)</f>
        <v>0</v>
      </c>
      <c r="N2014" s="25">
        <f ca="1">ROUND(Anteile!$B$31/'Abs3'!$M$2107*'Abs3'!M2014,0)</f>
        <v>0</v>
      </c>
      <c r="O2014" s="27"/>
      <c r="P2014" s="25">
        <f t="shared" ca="1" si="159"/>
        <v>0</v>
      </c>
    </row>
    <row r="2015" spans="1:16" x14ac:dyDescent="0.25">
      <c r="A2015" s="9">
        <f>Gmden!A2014</f>
        <v>80106</v>
      </c>
      <c r="B2015" s="9">
        <f t="shared" si="155"/>
        <v>8</v>
      </c>
      <c r="C2015" s="9">
        <f t="shared" si="156"/>
        <v>0</v>
      </c>
      <c r="D2015" s="7" t="str">
        <f>Gmden!D2014</f>
        <v>Bürs</v>
      </c>
      <c r="E2015" s="8">
        <f>Gmden!E2014</f>
        <v>3188</v>
      </c>
      <c r="F2015" s="40">
        <f>Gmden!N2014</f>
        <v>0</v>
      </c>
      <c r="G2015" s="8">
        <f t="shared" si="157"/>
        <v>0</v>
      </c>
      <c r="H2015" s="25">
        <f>ROUND(Anteile!$B$29/'Abs3'!$G$2107*'Abs3'!G2015,0)</f>
        <v>0</v>
      </c>
      <c r="I2015" s="40">
        <f>Gmden!O2014</f>
        <v>0</v>
      </c>
      <c r="J2015" s="8">
        <f t="shared" si="158"/>
        <v>0</v>
      </c>
      <c r="K2015" s="25">
        <f>ROUND(Anteile!$B$30/'Abs3'!$J$2107*'Abs3'!J2015,0)</f>
        <v>0</v>
      </c>
      <c r="L2015" s="8">
        <f>Gmden!M2014</f>
        <v>5240477.9371198714</v>
      </c>
      <c r="M2015" s="8">
        <f ca="1">IF(AND(E2015&gt;10000,Gmden!J2014=500,Gmden!K2014=500),MAX(0,OFFSET('Fk Abs3'!$E$7,'Abs3'!C2015,0)*0.95*E2015-L2015),0)</f>
        <v>0</v>
      </c>
      <c r="N2015" s="25">
        <f ca="1">ROUND(Anteile!$B$31/'Abs3'!$M$2107*'Abs3'!M2015,0)</f>
        <v>0</v>
      </c>
      <c r="O2015" s="27"/>
      <c r="P2015" s="25">
        <f t="shared" ca="1" si="159"/>
        <v>0</v>
      </c>
    </row>
    <row r="2016" spans="1:16" x14ac:dyDescent="0.25">
      <c r="A2016" s="9">
        <f>Gmden!A2015</f>
        <v>80107</v>
      </c>
      <c r="B2016" s="9">
        <f t="shared" si="155"/>
        <v>8</v>
      </c>
      <c r="C2016" s="9">
        <f t="shared" si="156"/>
        <v>0</v>
      </c>
      <c r="D2016" s="7" t="str">
        <f>Gmden!D2015</f>
        <v>Bürserberg</v>
      </c>
      <c r="E2016" s="8">
        <f>Gmden!E2015</f>
        <v>514</v>
      </c>
      <c r="F2016" s="40">
        <f>Gmden!N2015</f>
        <v>0</v>
      </c>
      <c r="G2016" s="8">
        <f t="shared" si="157"/>
        <v>0</v>
      </c>
      <c r="H2016" s="25">
        <f>ROUND(Anteile!$B$29/'Abs3'!$G$2107*'Abs3'!G2016,0)</f>
        <v>0</v>
      </c>
      <c r="I2016" s="40">
        <f>Gmden!O2015</f>
        <v>0</v>
      </c>
      <c r="J2016" s="8">
        <f t="shared" si="158"/>
        <v>0</v>
      </c>
      <c r="K2016" s="25">
        <f>ROUND(Anteile!$B$30/'Abs3'!$J$2107*'Abs3'!J2016,0)</f>
        <v>0</v>
      </c>
      <c r="L2016" s="8">
        <f>Gmden!M2015</f>
        <v>731761.89692615264</v>
      </c>
      <c r="M2016" s="8">
        <f ca="1">IF(AND(E2016&gt;10000,Gmden!J2015=500,Gmden!K2015=500),MAX(0,OFFSET('Fk Abs3'!$E$7,'Abs3'!C2016,0)*0.95*E2016-L2016),0)</f>
        <v>0</v>
      </c>
      <c r="N2016" s="25">
        <f ca="1">ROUND(Anteile!$B$31/'Abs3'!$M$2107*'Abs3'!M2016,0)</f>
        <v>0</v>
      </c>
      <c r="O2016" s="27"/>
      <c r="P2016" s="25">
        <f t="shared" ca="1" si="159"/>
        <v>0</v>
      </c>
    </row>
    <row r="2017" spans="1:16" x14ac:dyDescent="0.25">
      <c r="A2017" s="9">
        <f>Gmden!A2016</f>
        <v>80108</v>
      </c>
      <c r="B2017" s="9">
        <f t="shared" si="155"/>
        <v>8</v>
      </c>
      <c r="C2017" s="9">
        <f t="shared" si="156"/>
        <v>0</v>
      </c>
      <c r="D2017" s="7" t="str">
        <f>Gmden!D2016</f>
        <v>Dalaas</v>
      </c>
      <c r="E2017" s="8">
        <f>Gmden!E2016</f>
        <v>1549</v>
      </c>
      <c r="F2017" s="40">
        <f>Gmden!N2016</f>
        <v>0</v>
      </c>
      <c r="G2017" s="8">
        <f t="shared" si="157"/>
        <v>0</v>
      </c>
      <c r="H2017" s="25">
        <f>ROUND(Anteile!$B$29/'Abs3'!$G$2107*'Abs3'!G2017,0)</f>
        <v>0</v>
      </c>
      <c r="I2017" s="40">
        <f>Gmden!O2016</f>
        <v>0</v>
      </c>
      <c r="J2017" s="8">
        <f t="shared" si="158"/>
        <v>0</v>
      </c>
      <c r="K2017" s="25">
        <f>ROUND(Anteile!$B$30/'Abs3'!$J$2107*'Abs3'!J2017,0)</f>
        <v>0</v>
      </c>
      <c r="L2017" s="8">
        <f>Gmden!M2016</f>
        <v>1664108.2473948004</v>
      </c>
      <c r="M2017" s="8">
        <f ca="1">IF(AND(E2017&gt;10000,Gmden!J2016=500,Gmden!K2016=500),MAX(0,OFFSET('Fk Abs3'!$E$7,'Abs3'!C2017,0)*0.95*E2017-L2017),0)</f>
        <v>0</v>
      </c>
      <c r="N2017" s="25">
        <f ca="1">ROUND(Anteile!$B$31/'Abs3'!$M$2107*'Abs3'!M2017,0)</f>
        <v>0</v>
      </c>
      <c r="O2017" s="27"/>
      <c r="P2017" s="25">
        <f t="shared" ca="1" si="159"/>
        <v>0</v>
      </c>
    </row>
    <row r="2018" spans="1:16" x14ac:dyDescent="0.25">
      <c r="A2018" s="9">
        <f>Gmden!A2017</f>
        <v>80109</v>
      </c>
      <c r="B2018" s="9">
        <f t="shared" si="155"/>
        <v>8</v>
      </c>
      <c r="C2018" s="9">
        <f t="shared" si="156"/>
        <v>0</v>
      </c>
      <c r="D2018" s="7" t="str">
        <f>Gmden!D2017</f>
        <v>Fontanella</v>
      </c>
      <c r="E2018" s="8">
        <f>Gmden!E2017</f>
        <v>438</v>
      </c>
      <c r="F2018" s="40">
        <f>Gmden!N2017</f>
        <v>0</v>
      </c>
      <c r="G2018" s="8">
        <f t="shared" si="157"/>
        <v>0</v>
      </c>
      <c r="H2018" s="25">
        <f>ROUND(Anteile!$B$29/'Abs3'!$G$2107*'Abs3'!G2018,0)</f>
        <v>0</v>
      </c>
      <c r="I2018" s="40">
        <f>Gmden!O2017</f>
        <v>0</v>
      </c>
      <c r="J2018" s="8">
        <f t="shared" si="158"/>
        <v>0</v>
      </c>
      <c r="K2018" s="25">
        <f>ROUND(Anteile!$B$30/'Abs3'!$J$2107*'Abs3'!J2018,0)</f>
        <v>0</v>
      </c>
      <c r="L2018" s="8">
        <f>Gmden!M2017</f>
        <v>571788.24733171123</v>
      </c>
      <c r="M2018" s="8">
        <f ca="1">IF(AND(E2018&gt;10000,Gmden!J2017=500,Gmden!K2017=500),MAX(0,OFFSET('Fk Abs3'!$E$7,'Abs3'!C2018,0)*0.95*E2018-L2018),0)</f>
        <v>0</v>
      </c>
      <c r="N2018" s="25">
        <f ca="1">ROUND(Anteile!$B$31/'Abs3'!$M$2107*'Abs3'!M2018,0)</f>
        <v>0</v>
      </c>
      <c r="O2018" s="27"/>
      <c r="P2018" s="25">
        <f t="shared" ca="1" si="159"/>
        <v>0</v>
      </c>
    </row>
    <row r="2019" spans="1:16" x14ac:dyDescent="0.25">
      <c r="A2019" s="9">
        <f>Gmden!A2018</f>
        <v>80110</v>
      </c>
      <c r="B2019" s="9">
        <f t="shared" si="155"/>
        <v>8</v>
      </c>
      <c r="C2019" s="9">
        <f t="shared" si="156"/>
        <v>0</v>
      </c>
      <c r="D2019" s="7" t="str">
        <f>Gmden!D2018</f>
        <v>Gaschurn</v>
      </c>
      <c r="E2019" s="8">
        <f>Gmden!E2018</f>
        <v>1465</v>
      </c>
      <c r="F2019" s="40">
        <f>Gmden!N2018</f>
        <v>0</v>
      </c>
      <c r="G2019" s="8">
        <f t="shared" si="157"/>
        <v>0</v>
      </c>
      <c r="H2019" s="25">
        <f>ROUND(Anteile!$B$29/'Abs3'!$G$2107*'Abs3'!G2019,0)</f>
        <v>0</v>
      </c>
      <c r="I2019" s="40">
        <f>Gmden!O2018</f>
        <v>0</v>
      </c>
      <c r="J2019" s="8">
        <f t="shared" si="158"/>
        <v>0</v>
      </c>
      <c r="K2019" s="25">
        <f>ROUND(Anteile!$B$30/'Abs3'!$J$2107*'Abs3'!J2019,0)</f>
        <v>0</v>
      </c>
      <c r="L2019" s="8">
        <f>Gmden!M2018</f>
        <v>3186385.037093495</v>
      </c>
      <c r="M2019" s="8">
        <f ca="1">IF(AND(E2019&gt;10000,Gmden!J2018=500,Gmden!K2018=500),MAX(0,OFFSET('Fk Abs3'!$E$7,'Abs3'!C2019,0)*0.95*E2019-L2019),0)</f>
        <v>0</v>
      </c>
      <c r="N2019" s="25">
        <f ca="1">ROUND(Anteile!$B$31/'Abs3'!$M$2107*'Abs3'!M2019,0)</f>
        <v>0</v>
      </c>
      <c r="O2019" s="27"/>
      <c r="P2019" s="25">
        <f t="shared" ca="1" si="159"/>
        <v>0</v>
      </c>
    </row>
    <row r="2020" spans="1:16" x14ac:dyDescent="0.25">
      <c r="A2020" s="9">
        <f>Gmden!A2019</f>
        <v>80111</v>
      </c>
      <c r="B2020" s="9">
        <f t="shared" si="155"/>
        <v>8</v>
      </c>
      <c r="C2020" s="9">
        <f t="shared" si="156"/>
        <v>0</v>
      </c>
      <c r="D2020" s="7" t="str">
        <f>Gmden!D2019</f>
        <v>Innerbraz</v>
      </c>
      <c r="E2020" s="8">
        <f>Gmden!E2019</f>
        <v>935</v>
      </c>
      <c r="F2020" s="40">
        <f>Gmden!N2019</f>
        <v>0</v>
      </c>
      <c r="G2020" s="8">
        <f t="shared" si="157"/>
        <v>0</v>
      </c>
      <c r="H2020" s="25">
        <f>ROUND(Anteile!$B$29/'Abs3'!$G$2107*'Abs3'!G2020,0)</f>
        <v>0</v>
      </c>
      <c r="I2020" s="40">
        <f>Gmden!O2019</f>
        <v>0</v>
      </c>
      <c r="J2020" s="8">
        <f t="shared" si="158"/>
        <v>0</v>
      </c>
      <c r="K2020" s="25">
        <f>ROUND(Anteile!$B$30/'Abs3'!$J$2107*'Abs3'!J2020,0)</f>
        <v>0</v>
      </c>
      <c r="L2020" s="8">
        <f>Gmden!M2019</f>
        <v>968248.82462587324</v>
      </c>
      <c r="M2020" s="8">
        <f ca="1">IF(AND(E2020&gt;10000,Gmden!J2019=500,Gmden!K2019=500),MAX(0,OFFSET('Fk Abs3'!$E$7,'Abs3'!C2020,0)*0.95*E2020-L2020),0)</f>
        <v>0</v>
      </c>
      <c r="N2020" s="25">
        <f ca="1">ROUND(Anteile!$B$31/'Abs3'!$M$2107*'Abs3'!M2020,0)</f>
        <v>0</v>
      </c>
      <c r="O2020" s="27"/>
      <c r="P2020" s="25">
        <f t="shared" ca="1" si="159"/>
        <v>0</v>
      </c>
    </row>
    <row r="2021" spans="1:16" x14ac:dyDescent="0.25">
      <c r="A2021" s="9">
        <f>Gmden!A2020</f>
        <v>80112</v>
      </c>
      <c r="B2021" s="9">
        <f t="shared" si="155"/>
        <v>8</v>
      </c>
      <c r="C2021" s="9">
        <f t="shared" si="156"/>
        <v>0</v>
      </c>
      <c r="D2021" s="7" t="str">
        <f>Gmden!D2020</f>
        <v>Klösterle</v>
      </c>
      <c r="E2021" s="8">
        <f>Gmden!E2020</f>
        <v>663</v>
      </c>
      <c r="F2021" s="40">
        <f>Gmden!N2020</f>
        <v>0</v>
      </c>
      <c r="G2021" s="8">
        <f t="shared" si="157"/>
        <v>0</v>
      </c>
      <c r="H2021" s="25">
        <f>ROUND(Anteile!$B$29/'Abs3'!$G$2107*'Abs3'!G2021,0)</f>
        <v>0</v>
      </c>
      <c r="I2021" s="40">
        <f>Gmden!O2020</f>
        <v>0</v>
      </c>
      <c r="J2021" s="8">
        <f t="shared" si="158"/>
        <v>0</v>
      </c>
      <c r="K2021" s="25">
        <f>ROUND(Anteile!$B$30/'Abs3'!$J$2107*'Abs3'!J2021,0)</f>
        <v>0</v>
      </c>
      <c r="L2021" s="8">
        <f>Gmden!M2020</f>
        <v>1172982.3257391762</v>
      </c>
      <c r="M2021" s="8">
        <f ca="1">IF(AND(E2021&gt;10000,Gmden!J2020=500,Gmden!K2020=500),MAX(0,OFFSET('Fk Abs3'!$E$7,'Abs3'!C2021,0)*0.95*E2021-L2021),0)</f>
        <v>0</v>
      </c>
      <c r="N2021" s="25">
        <f ca="1">ROUND(Anteile!$B$31/'Abs3'!$M$2107*'Abs3'!M2021,0)</f>
        <v>0</v>
      </c>
      <c r="O2021" s="27"/>
      <c r="P2021" s="25">
        <f t="shared" ca="1" si="159"/>
        <v>0</v>
      </c>
    </row>
    <row r="2022" spans="1:16" x14ac:dyDescent="0.25">
      <c r="A2022" s="9">
        <f>Gmden!A2021</f>
        <v>80113</v>
      </c>
      <c r="B2022" s="9">
        <f t="shared" si="155"/>
        <v>8</v>
      </c>
      <c r="C2022" s="9">
        <f t="shared" si="156"/>
        <v>0</v>
      </c>
      <c r="D2022" s="7" t="str">
        <f>Gmden!D2021</f>
        <v>Lech</v>
      </c>
      <c r="E2022" s="8">
        <f>Gmden!E2021</f>
        <v>1498</v>
      </c>
      <c r="F2022" s="40">
        <f>Gmden!N2021</f>
        <v>0</v>
      </c>
      <c r="G2022" s="8">
        <f t="shared" si="157"/>
        <v>0</v>
      </c>
      <c r="H2022" s="25">
        <f>ROUND(Anteile!$B$29/'Abs3'!$G$2107*'Abs3'!G2022,0)</f>
        <v>0</v>
      </c>
      <c r="I2022" s="40">
        <f>Gmden!O2021</f>
        <v>0</v>
      </c>
      <c r="J2022" s="8">
        <f t="shared" si="158"/>
        <v>0</v>
      </c>
      <c r="K2022" s="25">
        <f>ROUND(Anteile!$B$30/'Abs3'!$J$2107*'Abs3'!J2022,0)</f>
        <v>0</v>
      </c>
      <c r="L2022" s="8">
        <f>Gmden!M2021</f>
        <v>5772086.7492395286</v>
      </c>
      <c r="M2022" s="8">
        <f ca="1">IF(AND(E2022&gt;10000,Gmden!J2021=500,Gmden!K2021=500),MAX(0,OFFSET('Fk Abs3'!$E$7,'Abs3'!C2022,0)*0.95*E2022-L2022),0)</f>
        <v>0</v>
      </c>
      <c r="N2022" s="25">
        <f ca="1">ROUND(Anteile!$B$31/'Abs3'!$M$2107*'Abs3'!M2022,0)</f>
        <v>0</v>
      </c>
      <c r="O2022" s="27"/>
      <c r="P2022" s="25">
        <f t="shared" ca="1" si="159"/>
        <v>0</v>
      </c>
    </row>
    <row r="2023" spans="1:16" x14ac:dyDescent="0.25">
      <c r="A2023" s="9">
        <f>Gmden!A2022</f>
        <v>80114</v>
      </c>
      <c r="B2023" s="9">
        <f t="shared" si="155"/>
        <v>8</v>
      </c>
      <c r="C2023" s="9">
        <f t="shared" si="156"/>
        <v>0</v>
      </c>
      <c r="D2023" s="7" t="str">
        <f>Gmden!D2022</f>
        <v>Lorüns</v>
      </c>
      <c r="E2023" s="8">
        <f>Gmden!E2022</f>
        <v>272</v>
      </c>
      <c r="F2023" s="40">
        <f>Gmden!N2022</f>
        <v>0</v>
      </c>
      <c r="G2023" s="8">
        <f t="shared" si="157"/>
        <v>0</v>
      </c>
      <c r="H2023" s="25">
        <f>ROUND(Anteile!$B$29/'Abs3'!$G$2107*'Abs3'!G2023,0)</f>
        <v>0</v>
      </c>
      <c r="I2023" s="40">
        <f>Gmden!O2022</f>
        <v>0</v>
      </c>
      <c r="J2023" s="8">
        <f t="shared" si="158"/>
        <v>0</v>
      </c>
      <c r="K2023" s="25">
        <f>ROUND(Anteile!$B$30/'Abs3'!$J$2107*'Abs3'!J2023,0)</f>
        <v>0</v>
      </c>
      <c r="L2023" s="8">
        <f>Gmden!M2022</f>
        <v>340471.03698011121</v>
      </c>
      <c r="M2023" s="8">
        <f ca="1">IF(AND(E2023&gt;10000,Gmden!J2022=500,Gmden!K2022=500),MAX(0,OFFSET('Fk Abs3'!$E$7,'Abs3'!C2023,0)*0.95*E2023-L2023),0)</f>
        <v>0</v>
      </c>
      <c r="N2023" s="25">
        <f ca="1">ROUND(Anteile!$B$31/'Abs3'!$M$2107*'Abs3'!M2023,0)</f>
        <v>0</v>
      </c>
      <c r="O2023" s="27"/>
      <c r="P2023" s="25">
        <f t="shared" ca="1" si="159"/>
        <v>0</v>
      </c>
    </row>
    <row r="2024" spans="1:16" x14ac:dyDescent="0.25">
      <c r="A2024" s="9">
        <f>Gmden!A2023</f>
        <v>80115</v>
      </c>
      <c r="B2024" s="9">
        <f t="shared" si="155"/>
        <v>8</v>
      </c>
      <c r="C2024" s="9">
        <f t="shared" si="156"/>
        <v>0</v>
      </c>
      <c r="D2024" s="7" t="str">
        <f>Gmden!D2023</f>
        <v>Ludesch</v>
      </c>
      <c r="E2024" s="8">
        <f>Gmden!E2023</f>
        <v>3394</v>
      </c>
      <c r="F2024" s="40">
        <f>Gmden!N2023</f>
        <v>0</v>
      </c>
      <c r="G2024" s="8">
        <f t="shared" si="157"/>
        <v>0</v>
      </c>
      <c r="H2024" s="25">
        <f>ROUND(Anteile!$B$29/'Abs3'!$G$2107*'Abs3'!G2024,0)</f>
        <v>0</v>
      </c>
      <c r="I2024" s="40">
        <f>Gmden!O2023</f>
        <v>0</v>
      </c>
      <c r="J2024" s="8">
        <f t="shared" si="158"/>
        <v>0</v>
      </c>
      <c r="K2024" s="25">
        <f>ROUND(Anteile!$B$30/'Abs3'!$J$2107*'Abs3'!J2024,0)</f>
        <v>0</v>
      </c>
      <c r="L2024" s="8">
        <f>Gmden!M2023</f>
        <v>4028518.0861206297</v>
      </c>
      <c r="M2024" s="8">
        <f ca="1">IF(AND(E2024&gt;10000,Gmden!J2023=500,Gmden!K2023=500),MAX(0,OFFSET('Fk Abs3'!$E$7,'Abs3'!C2024,0)*0.95*E2024-L2024),0)</f>
        <v>0</v>
      </c>
      <c r="N2024" s="25">
        <f ca="1">ROUND(Anteile!$B$31/'Abs3'!$M$2107*'Abs3'!M2024,0)</f>
        <v>0</v>
      </c>
      <c r="O2024" s="27"/>
      <c r="P2024" s="25">
        <f t="shared" ca="1" si="159"/>
        <v>0</v>
      </c>
    </row>
    <row r="2025" spans="1:16" x14ac:dyDescent="0.25">
      <c r="A2025" s="9">
        <f>Gmden!A2024</f>
        <v>80116</v>
      </c>
      <c r="B2025" s="9">
        <f t="shared" si="155"/>
        <v>8</v>
      </c>
      <c r="C2025" s="9">
        <f t="shared" si="156"/>
        <v>0</v>
      </c>
      <c r="D2025" s="7" t="str">
        <f>Gmden!D2024</f>
        <v>Nenzing</v>
      </c>
      <c r="E2025" s="8">
        <f>Gmden!E2024</f>
        <v>6031</v>
      </c>
      <c r="F2025" s="40">
        <f>Gmden!N2024</f>
        <v>0</v>
      </c>
      <c r="G2025" s="8">
        <f t="shared" si="157"/>
        <v>0</v>
      </c>
      <c r="H2025" s="25">
        <f>ROUND(Anteile!$B$29/'Abs3'!$G$2107*'Abs3'!G2025,0)</f>
        <v>0</v>
      </c>
      <c r="I2025" s="40">
        <f>Gmden!O2024</f>
        <v>0</v>
      </c>
      <c r="J2025" s="8">
        <f t="shared" si="158"/>
        <v>0</v>
      </c>
      <c r="K2025" s="25">
        <f>ROUND(Anteile!$B$30/'Abs3'!$J$2107*'Abs3'!J2025,0)</f>
        <v>0</v>
      </c>
      <c r="L2025" s="8">
        <f>Gmden!M2024</f>
        <v>11100026.16298198</v>
      </c>
      <c r="M2025" s="8">
        <f ca="1">IF(AND(E2025&gt;10000,Gmden!J2024=500,Gmden!K2024=500),MAX(0,OFFSET('Fk Abs3'!$E$7,'Abs3'!C2025,0)*0.95*E2025-L2025),0)</f>
        <v>0</v>
      </c>
      <c r="N2025" s="25">
        <f ca="1">ROUND(Anteile!$B$31/'Abs3'!$M$2107*'Abs3'!M2025,0)</f>
        <v>0</v>
      </c>
      <c r="O2025" s="27"/>
      <c r="P2025" s="25">
        <f t="shared" ca="1" si="159"/>
        <v>0</v>
      </c>
    </row>
    <row r="2026" spans="1:16" x14ac:dyDescent="0.25">
      <c r="A2026" s="9">
        <f>Gmden!A2025</f>
        <v>80117</v>
      </c>
      <c r="B2026" s="9">
        <f t="shared" si="155"/>
        <v>8</v>
      </c>
      <c r="C2026" s="9">
        <f t="shared" si="156"/>
        <v>0</v>
      </c>
      <c r="D2026" s="7" t="str">
        <f>Gmden!D2025</f>
        <v>Nüziders</v>
      </c>
      <c r="E2026" s="8">
        <f>Gmden!E2025</f>
        <v>4867</v>
      </c>
      <c r="F2026" s="40">
        <f>Gmden!N2025</f>
        <v>0</v>
      </c>
      <c r="G2026" s="8">
        <f t="shared" si="157"/>
        <v>0</v>
      </c>
      <c r="H2026" s="25">
        <f>ROUND(Anteile!$B$29/'Abs3'!$G$2107*'Abs3'!G2026,0)</f>
        <v>0</v>
      </c>
      <c r="I2026" s="40">
        <f>Gmden!O2025</f>
        <v>0</v>
      </c>
      <c r="J2026" s="8">
        <f t="shared" si="158"/>
        <v>0</v>
      </c>
      <c r="K2026" s="25">
        <f>ROUND(Anteile!$B$30/'Abs3'!$J$2107*'Abs3'!J2026,0)</f>
        <v>0</v>
      </c>
      <c r="L2026" s="8">
        <f>Gmden!M2025</f>
        <v>6456091.940612033</v>
      </c>
      <c r="M2026" s="8">
        <f ca="1">IF(AND(E2026&gt;10000,Gmden!J2025=500,Gmden!K2025=500),MAX(0,OFFSET('Fk Abs3'!$E$7,'Abs3'!C2026,0)*0.95*E2026-L2026),0)</f>
        <v>0</v>
      </c>
      <c r="N2026" s="25">
        <f ca="1">ROUND(Anteile!$B$31/'Abs3'!$M$2107*'Abs3'!M2026,0)</f>
        <v>0</v>
      </c>
      <c r="O2026" s="27"/>
      <c r="P2026" s="25">
        <f t="shared" ca="1" si="159"/>
        <v>0</v>
      </c>
    </row>
    <row r="2027" spans="1:16" x14ac:dyDescent="0.25">
      <c r="A2027" s="9">
        <f>Gmden!A2026</f>
        <v>80118</v>
      </c>
      <c r="B2027" s="9">
        <f t="shared" si="155"/>
        <v>8</v>
      </c>
      <c r="C2027" s="9">
        <f t="shared" si="156"/>
        <v>0</v>
      </c>
      <c r="D2027" s="7" t="str">
        <f>Gmden!D2026</f>
        <v>Raggal</v>
      </c>
      <c r="E2027" s="8">
        <f>Gmden!E2026</f>
        <v>847</v>
      </c>
      <c r="F2027" s="40">
        <f>Gmden!N2026</f>
        <v>0</v>
      </c>
      <c r="G2027" s="8">
        <f t="shared" si="157"/>
        <v>0</v>
      </c>
      <c r="H2027" s="25">
        <f>ROUND(Anteile!$B$29/'Abs3'!$G$2107*'Abs3'!G2027,0)</f>
        <v>0</v>
      </c>
      <c r="I2027" s="40">
        <f>Gmden!O2026</f>
        <v>0</v>
      </c>
      <c r="J2027" s="8">
        <f t="shared" si="158"/>
        <v>0</v>
      </c>
      <c r="K2027" s="25">
        <f>ROUND(Anteile!$B$30/'Abs3'!$J$2107*'Abs3'!J2027,0)</f>
        <v>0</v>
      </c>
      <c r="L2027" s="8">
        <f>Gmden!M2026</f>
        <v>908497.84460259264</v>
      </c>
      <c r="M2027" s="8">
        <f ca="1">IF(AND(E2027&gt;10000,Gmden!J2026=500,Gmden!K2026=500),MAX(0,OFFSET('Fk Abs3'!$E$7,'Abs3'!C2027,0)*0.95*E2027-L2027),0)</f>
        <v>0</v>
      </c>
      <c r="N2027" s="25">
        <f ca="1">ROUND(Anteile!$B$31/'Abs3'!$M$2107*'Abs3'!M2027,0)</f>
        <v>0</v>
      </c>
      <c r="O2027" s="27"/>
      <c r="P2027" s="25">
        <f t="shared" ca="1" si="159"/>
        <v>0</v>
      </c>
    </row>
    <row r="2028" spans="1:16" x14ac:dyDescent="0.25">
      <c r="A2028" s="9">
        <f>Gmden!A2027</f>
        <v>80119</v>
      </c>
      <c r="B2028" s="9">
        <f t="shared" si="155"/>
        <v>8</v>
      </c>
      <c r="C2028" s="9">
        <f t="shared" si="156"/>
        <v>0</v>
      </c>
      <c r="D2028" s="7" t="str">
        <f>Gmden!D2027</f>
        <v>St. Anton im Montafon</v>
      </c>
      <c r="E2028" s="8">
        <f>Gmden!E2027</f>
        <v>732</v>
      </c>
      <c r="F2028" s="40">
        <f>Gmden!N2027</f>
        <v>0</v>
      </c>
      <c r="G2028" s="8">
        <f t="shared" si="157"/>
        <v>0</v>
      </c>
      <c r="H2028" s="25">
        <f>ROUND(Anteile!$B$29/'Abs3'!$G$2107*'Abs3'!G2028,0)</f>
        <v>0</v>
      </c>
      <c r="I2028" s="40">
        <f>Gmden!O2027</f>
        <v>0</v>
      </c>
      <c r="J2028" s="8">
        <f t="shared" si="158"/>
        <v>0</v>
      </c>
      <c r="K2028" s="25">
        <f>ROUND(Anteile!$B$30/'Abs3'!$J$2107*'Abs3'!J2028,0)</f>
        <v>0</v>
      </c>
      <c r="L2028" s="8">
        <f>Gmden!M2027</f>
        <v>800349.11612525512</v>
      </c>
      <c r="M2028" s="8">
        <f ca="1">IF(AND(E2028&gt;10000,Gmden!J2027=500,Gmden!K2027=500),MAX(0,OFFSET('Fk Abs3'!$E$7,'Abs3'!C2028,0)*0.95*E2028-L2028),0)</f>
        <v>0</v>
      </c>
      <c r="N2028" s="25">
        <f ca="1">ROUND(Anteile!$B$31/'Abs3'!$M$2107*'Abs3'!M2028,0)</f>
        <v>0</v>
      </c>
      <c r="O2028" s="27"/>
      <c r="P2028" s="25">
        <f t="shared" ca="1" si="159"/>
        <v>0</v>
      </c>
    </row>
    <row r="2029" spans="1:16" x14ac:dyDescent="0.25">
      <c r="A2029" s="9">
        <f>Gmden!A2028</f>
        <v>80120</v>
      </c>
      <c r="B2029" s="9">
        <f t="shared" si="155"/>
        <v>8</v>
      </c>
      <c r="C2029" s="9">
        <f t="shared" si="156"/>
        <v>0</v>
      </c>
      <c r="D2029" s="7" t="str">
        <f>Gmden!D2028</f>
        <v>St. Gallenkirch</v>
      </c>
      <c r="E2029" s="8">
        <f>Gmden!E2028</f>
        <v>2128</v>
      </c>
      <c r="F2029" s="40">
        <f>Gmden!N2028</f>
        <v>0</v>
      </c>
      <c r="G2029" s="8">
        <f t="shared" si="157"/>
        <v>0</v>
      </c>
      <c r="H2029" s="25">
        <f>ROUND(Anteile!$B$29/'Abs3'!$G$2107*'Abs3'!G2029,0)</f>
        <v>0</v>
      </c>
      <c r="I2029" s="40">
        <f>Gmden!O2028</f>
        <v>0</v>
      </c>
      <c r="J2029" s="8">
        <f t="shared" si="158"/>
        <v>0</v>
      </c>
      <c r="K2029" s="25">
        <f>ROUND(Anteile!$B$30/'Abs3'!$J$2107*'Abs3'!J2029,0)</f>
        <v>0</v>
      </c>
      <c r="L2029" s="8">
        <f>Gmden!M2028</f>
        <v>3386262.1299494994</v>
      </c>
      <c r="M2029" s="8">
        <f ca="1">IF(AND(E2029&gt;10000,Gmden!J2028=500,Gmden!K2028=500),MAX(0,OFFSET('Fk Abs3'!$E$7,'Abs3'!C2029,0)*0.95*E2029-L2029),0)</f>
        <v>0</v>
      </c>
      <c r="N2029" s="25">
        <f ca="1">ROUND(Anteile!$B$31/'Abs3'!$M$2107*'Abs3'!M2029,0)</f>
        <v>0</v>
      </c>
      <c r="O2029" s="27"/>
      <c r="P2029" s="25">
        <f t="shared" ca="1" si="159"/>
        <v>0</v>
      </c>
    </row>
    <row r="2030" spans="1:16" x14ac:dyDescent="0.25">
      <c r="A2030" s="9">
        <f>Gmden!A2029</f>
        <v>80121</v>
      </c>
      <c r="B2030" s="9">
        <f t="shared" si="155"/>
        <v>8</v>
      </c>
      <c r="C2030" s="9">
        <f t="shared" si="156"/>
        <v>0</v>
      </c>
      <c r="D2030" s="7" t="str">
        <f>Gmden!D2029</f>
        <v>St. Gerold</v>
      </c>
      <c r="E2030" s="8">
        <f>Gmden!E2029</f>
        <v>351</v>
      </c>
      <c r="F2030" s="40">
        <f>Gmden!N2029</f>
        <v>0</v>
      </c>
      <c r="G2030" s="8">
        <f t="shared" si="157"/>
        <v>0</v>
      </c>
      <c r="H2030" s="25">
        <f>ROUND(Anteile!$B$29/'Abs3'!$G$2107*'Abs3'!G2030,0)</f>
        <v>0</v>
      </c>
      <c r="I2030" s="40">
        <f>Gmden!O2029</f>
        <v>0</v>
      </c>
      <c r="J2030" s="8">
        <f t="shared" si="158"/>
        <v>0</v>
      </c>
      <c r="K2030" s="25">
        <f>ROUND(Anteile!$B$30/'Abs3'!$J$2107*'Abs3'!J2030,0)</f>
        <v>0</v>
      </c>
      <c r="L2030" s="8">
        <f>Gmden!M2029</f>
        <v>364752.02717339649</v>
      </c>
      <c r="M2030" s="8">
        <f ca="1">IF(AND(E2030&gt;10000,Gmden!J2029=500,Gmden!K2029=500),MAX(0,OFFSET('Fk Abs3'!$E$7,'Abs3'!C2030,0)*0.95*E2030-L2030),0)</f>
        <v>0</v>
      </c>
      <c r="N2030" s="25">
        <f ca="1">ROUND(Anteile!$B$31/'Abs3'!$M$2107*'Abs3'!M2030,0)</f>
        <v>0</v>
      </c>
      <c r="O2030" s="27"/>
      <c r="P2030" s="25">
        <f t="shared" ca="1" si="159"/>
        <v>0</v>
      </c>
    </row>
    <row r="2031" spans="1:16" x14ac:dyDescent="0.25">
      <c r="A2031" s="9">
        <f>Gmden!A2030</f>
        <v>80122</v>
      </c>
      <c r="B2031" s="9">
        <f t="shared" si="155"/>
        <v>8</v>
      </c>
      <c r="C2031" s="9">
        <f t="shared" si="156"/>
        <v>0</v>
      </c>
      <c r="D2031" s="7" t="str">
        <f>Gmden!D2030</f>
        <v>Schruns</v>
      </c>
      <c r="E2031" s="8">
        <f>Gmden!E2030</f>
        <v>3633</v>
      </c>
      <c r="F2031" s="40">
        <f>Gmden!N2030</f>
        <v>0</v>
      </c>
      <c r="G2031" s="8">
        <f t="shared" si="157"/>
        <v>0</v>
      </c>
      <c r="H2031" s="25">
        <f>ROUND(Anteile!$B$29/'Abs3'!$G$2107*'Abs3'!G2031,0)</f>
        <v>0</v>
      </c>
      <c r="I2031" s="40">
        <f>Gmden!O2030</f>
        <v>0</v>
      </c>
      <c r="J2031" s="8">
        <f t="shared" si="158"/>
        <v>0</v>
      </c>
      <c r="K2031" s="25">
        <f>ROUND(Anteile!$B$30/'Abs3'!$J$2107*'Abs3'!J2031,0)</f>
        <v>0</v>
      </c>
      <c r="L2031" s="8">
        <f>Gmden!M2030</f>
        <v>6059747.9730724525</v>
      </c>
      <c r="M2031" s="8">
        <f ca="1">IF(AND(E2031&gt;10000,Gmden!J2030=500,Gmden!K2030=500),MAX(0,OFFSET('Fk Abs3'!$E$7,'Abs3'!C2031,0)*0.95*E2031-L2031),0)</f>
        <v>0</v>
      </c>
      <c r="N2031" s="25">
        <f ca="1">ROUND(Anteile!$B$31/'Abs3'!$M$2107*'Abs3'!M2031,0)</f>
        <v>0</v>
      </c>
      <c r="O2031" s="27"/>
      <c r="P2031" s="25">
        <f t="shared" ca="1" si="159"/>
        <v>0</v>
      </c>
    </row>
    <row r="2032" spans="1:16" x14ac:dyDescent="0.25">
      <c r="A2032" s="9">
        <f>Gmden!A2031</f>
        <v>80123</v>
      </c>
      <c r="B2032" s="9">
        <f t="shared" si="155"/>
        <v>8</v>
      </c>
      <c r="C2032" s="9">
        <f t="shared" si="156"/>
        <v>0</v>
      </c>
      <c r="D2032" s="7" t="str">
        <f>Gmden!D2031</f>
        <v>Silbertal</v>
      </c>
      <c r="E2032" s="8">
        <f>Gmden!E2031</f>
        <v>846</v>
      </c>
      <c r="F2032" s="40">
        <f>Gmden!N2031</f>
        <v>0</v>
      </c>
      <c r="G2032" s="8">
        <f t="shared" si="157"/>
        <v>0</v>
      </c>
      <c r="H2032" s="25">
        <f>ROUND(Anteile!$B$29/'Abs3'!$G$2107*'Abs3'!G2032,0)</f>
        <v>0</v>
      </c>
      <c r="I2032" s="40">
        <f>Gmden!O2031</f>
        <v>0</v>
      </c>
      <c r="J2032" s="8">
        <f t="shared" si="158"/>
        <v>0</v>
      </c>
      <c r="K2032" s="25">
        <f>ROUND(Anteile!$B$30/'Abs3'!$J$2107*'Abs3'!J2032,0)</f>
        <v>0</v>
      </c>
      <c r="L2032" s="8">
        <f>Gmden!M2031</f>
        <v>986290.7454013594</v>
      </c>
      <c r="M2032" s="8">
        <f ca="1">IF(AND(E2032&gt;10000,Gmden!J2031=500,Gmden!K2031=500),MAX(0,OFFSET('Fk Abs3'!$E$7,'Abs3'!C2032,0)*0.95*E2032-L2032),0)</f>
        <v>0</v>
      </c>
      <c r="N2032" s="25">
        <f ca="1">ROUND(Anteile!$B$31/'Abs3'!$M$2107*'Abs3'!M2032,0)</f>
        <v>0</v>
      </c>
      <c r="O2032" s="27"/>
      <c r="P2032" s="25">
        <f t="shared" ca="1" si="159"/>
        <v>0</v>
      </c>
    </row>
    <row r="2033" spans="1:16" x14ac:dyDescent="0.25">
      <c r="A2033" s="9">
        <f>Gmden!A2032</f>
        <v>80124</v>
      </c>
      <c r="B2033" s="9">
        <f t="shared" si="155"/>
        <v>8</v>
      </c>
      <c r="C2033" s="9">
        <f t="shared" si="156"/>
        <v>0</v>
      </c>
      <c r="D2033" s="7" t="str">
        <f>Gmden!D2032</f>
        <v>Sonntag</v>
      </c>
      <c r="E2033" s="8">
        <f>Gmden!E2032</f>
        <v>685</v>
      </c>
      <c r="F2033" s="40">
        <f>Gmden!N2032</f>
        <v>0</v>
      </c>
      <c r="G2033" s="8">
        <f t="shared" si="157"/>
        <v>0</v>
      </c>
      <c r="H2033" s="25">
        <f>ROUND(Anteile!$B$29/'Abs3'!$G$2107*'Abs3'!G2033,0)</f>
        <v>0</v>
      </c>
      <c r="I2033" s="40">
        <f>Gmden!O2032</f>
        <v>0</v>
      </c>
      <c r="J2033" s="8">
        <f t="shared" si="158"/>
        <v>0</v>
      </c>
      <c r="K2033" s="25">
        <f>ROUND(Anteile!$B$30/'Abs3'!$J$2107*'Abs3'!J2033,0)</f>
        <v>0</v>
      </c>
      <c r="L2033" s="8">
        <f>Gmden!M2032</f>
        <v>793082.20778771467</v>
      </c>
      <c r="M2033" s="8">
        <f ca="1">IF(AND(E2033&gt;10000,Gmden!J2032=500,Gmden!K2032=500),MAX(0,OFFSET('Fk Abs3'!$E$7,'Abs3'!C2033,0)*0.95*E2033-L2033),0)</f>
        <v>0</v>
      </c>
      <c r="N2033" s="25">
        <f ca="1">ROUND(Anteile!$B$31/'Abs3'!$M$2107*'Abs3'!M2033,0)</f>
        <v>0</v>
      </c>
      <c r="O2033" s="27"/>
      <c r="P2033" s="25">
        <f t="shared" ca="1" si="159"/>
        <v>0</v>
      </c>
    </row>
    <row r="2034" spans="1:16" x14ac:dyDescent="0.25">
      <c r="A2034" s="9">
        <f>Gmden!A2033</f>
        <v>80125</v>
      </c>
      <c r="B2034" s="9">
        <f t="shared" si="155"/>
        <v>8</v>
      </c>
      <c r="C2034" s="9">
        <f t="shared" si="156"/>
        <v>0</v>
      </c>
      <c r="D2034" s="7" t="str">
        <f>Gmden!D2033</f>
        <v>Stallehr</v>
      </c>
      <c r="E2034" s="8">
        <f>Gmden!E2033</f>
        <v>283</v>
      </c>
      <c r="F2034" s="40">
        <f>Gmden!N2033</f>
        <v>0</v>
      </c>
      <c r="G2034" s="8">
        <f t="shared" si="157"/>
        <v>0</v>
      </c>
      <c r="H2034" s="25">
        <f>ROUND(Anteile!$B$29/'Abs3'!$G$2107*'Abs3'!G2034,0)</f>
        <v>0</v>
      </c>
      <c r="I2034" s="40">
        <f>Gmden!O2033</f>
        <v>0</v>
      </c>
      <c r="J2034" s="8">
        <f t="shared" si="158"/>
        <v>0</v>
      </c>
      <c r="K2034" s="25">
        <f>ROUND(Anteile!$B$30/'Abs3'!$J$2107*'Abs3'!J2034,0)</f>
        <v>0</v>
      </c>
      <c r="L2034" s="8">
        <f>Gmden!M2033</f>
        <v>342951.22558033222</v>
      </c>
      <c r="M2034" s="8">
        <f ca="1">IF(AND(E2034&gt;10000,Gmden!J2033=500,Gmden!K2033=500),MAX(0,OFFSET('Fk Abs3'!$E$7,'Abs3'!C2034,0)*0.95*E2034-L2034),0)</f>
        <v>0</v>
      </c>
      <c r="N2034" s="25">
        <f ca="1">ROUND(Anteile!$B$31/'Abs3'!$M$2107*'Abs3'!M2034,0)</f>
        <v>0</v>
      </c>
      <c r="O2034" s="27"/>
      <c r="P2034" s="25">
        <f t="shared" ca="1" si="159"/>
        <v>0</v>
      </c>
    </row>
    <row r="2035" spans="1:16" x14ac:dyDescent="0.25">
      <c r="A2035" s="9">
        <f>Gmden!A2034</f>
        <v>80126</v>
      </c>
      <c r="B2035" s="9">
        <f t="shared" si="155"/>
        <v>8</v>
      </c>
      <c r="C2035" s="9">
        <f t="shared" si="156"/>
        <v>0</v>
      </c>
      <c r="D2035" s="7" t="str">
        <f>Gmden!D2034</f>
        <v>Thüringen</v>
      </c>
      <c r="E2035" s="8">
        <f>Gmden!E2034</f>
        <v>2114</v>
      </c>
      <c r="F2035" s="40">
        <f>Gmden!N2034</f>
        <v>0</v>
      </c>
      <c r="G2035" s="8">
        <f t="shared" si="157"/>
        <v>0</v>
      </c>
      <c r="H2035" s="25">
        <f>ROUND(Anteile!$B$29/'Abs3'!$G$2107*'Abs3'!G2035,0)</f>
        <v>0</v>
      </c>
      <c r="I2035" s="40">
        <f>Gmden!O2034</f>
        <v>0</v>
      </c>
      <c r="J2035" s="8">
        <f t="shared" si="158"/>
        <v>0</v>
      </c>
      <c r="K2035" s="25">
        <f>ROUND(Anteile!$B$30/'Abs3'!$J$2107*'Abs3'!J2035,0)</f>
        <v>0</v>
      </c>
      <c r="L2035" s="8">
        <f>Gmden!M2034</f>
        <v>2993458.6314010862</v>
      </c>
      <c r="M2035" s="8">
        <f ca="1">IF(AND(E2035&gt;10000,Gmden!J2034=500,Gmden!K2034=500),MAX(0,OFFSET('Fk Abs3'!$E$7,'Abs3'!C2035,0)*0.95*E2035-L2035),0)</f>
        <v>0</v>
      </c>
      <c r="N2035" s="25">
        <f ca="1">ROUND(Anteile!$B$31/'Abs3'!$M$2107*'Abs3'!M2035,0)</f>
        <v>0</v>
      </c>
      <c r="O2035" s="27"/>
      <c r="P2035" s="25">
        <f t="shared" ca="1" si="159"/>
        <v>0</v>
      </c>
    </row>
    <row r="2036" spans="1:16" x14ac:dyDescent="0.25">
      <c r="A2036" s="9">
        <f>Gmden!A2035</f>
        <v>80127</v>
      </c>
      <c r="B2036" s="9">
        <f t="shared" si="155"/>
        <v>8</v>
      </c>
      <c r="C2036" s="9">
        <f t="shared" si="156"/>
        <v>0</v>
      </c>
      <c r="D2036" s="7" t="str">
        <f>Gmden!D2035</f>
        <v>Thüringerberg</v>
      </c>
      <c r="E2036" s="8">
        <f>Gmden!E2035</f>
        <v>682</v>
      </c>
      <c r="F2036" s="40">
        <f>Gmden!N2035</f>
        <v>0</v>
      </c>
      <c r="G2036" s="8">
        <f t="shared" si="157"/>
        <v>0</v>
      </c>
      <c r="H2036" s="25">
        <f>ROUND(Anteile!$B$29/'Abs3'!$G$2107*'Abs3'!G2036,0)</f>
        <v>0</v>
      </c>
      <c r="I2036" s="40">
        <f>Gmden!O2035</f>
        <v>0</v>
      </c>
      <c r="J2036" s="8">
        <f t="shared" si="158"/>
        <v>0</v>
      </c>
      <c r="K2036" s="25">
        <f>ROUND(Anteile!$B$30/'Abs3'!$J$2107*'Abs3'!J2036,0)</f>
        <v>0</v>
      </c>
      <c r="L2036" s="8">
        <f>Gmden!M2035</f>
        <v>741496.84821568418</v>
      </c>
      <c r="M2036" s="8">
        <f ca="1">IF(AND(E2036&gt;10000,Gmden!J2035=500,Gmden!K2035=500),MAX(0,OFFSET('Fk Abs3'!$E$7,'Abs3'!C2036,0)*0.95*E2036-L2036),0)</f>
        <v>0</v>
      </c>
      <c r="N2036" s="25">
        <f ca="1">ROUND(Anteile!$B$31/'Abs3'!$M$2107*'Abs3'!M2036,0)</f>
        <v>0</v>
      </c>
      <c r="O2036" s="27"/>
      <c r="P2036" s="25">
        <f t="shared" ca="1" si="159"/>
        <v>0</v>
      </c>
    </row>
    <row r="2037" spans="1:16" x14ac:dyDescent="0.25">
      <c r="A2037" s="9">
        <f>Gmden!A2036</f>
        <v>80128</v>
      </c>
      <c r="B2037" s="9">
        <f t="shared" si="155"/>
        <v>8</v>
      </c>
      <c r="C2037" s="9">
        <f t="shared" si="156"/>
        <v>0</v>
      </c>
      <c r="D2037" s="7" t="str">
        <f>Gmden!D2036</f>
        <v>Tschagguns</v>
      </c>
      <c r="E2037" s="8">
        <f>Gmden!E2036</f>
        <v>2182</v>
      </c>
      <c r="F2037" s="40">
        <f>Gmden!N2036</f>
        <v>0</v>
      </c>
      <c r="G2037" s="8">
        <f t="shared" si="157"/>
        <v>0</v>
      </c>
      <c r="H2037" s="25">
        <f>ROUND(Anteile!$B$29/'Abs3'!$G$2107*'Abs3'!G2037,0)</f>
        <v>0</v>
      </c>
      <c r="I2037" s="40">
        <f>Gmden!O2036</f>
        <v>0</v>
      </c>
      <c r="J2037" s="8">
        <f t="shared" si="158"/>
        <v>0</v>
      </c>
      <c r="K2037" s="25">
        <f>ROUND(Anteile!$B$30/'Abs3'!$J$2107*'Abs3'!J2037,0)</f>
        <v>0</v>
      </c>
      <c r="L2037" s="8">
        <f>Gmden!M2036</f>
        <v>2784864.3835796895</v>
      </c>
      <c r="M2037" s="8">
        <f ca="1">IF(AND(E2037&gt;10000,Gmden!J2036=500,Gmden!K2036=500),MAX(0,OFFSET('Fk Abs3'!$E$7,'Abs3'!C2037,0)*0.95*E2037-L2037),0)</f>
        <v>0</v>
      </c>
      <c r="N2037" s="25">
        <f ca="1">ROUND(Anteile!$B$31/'Abs3'!$M$2107*'Abs3'!M2037,0)</f>
        <v>0</v>
      </c>
      <c r="O2037" s="27"/>
      <c r="P2037" s="25">
        <f t="shared" ca="1" si="159"/>
        <v>0</v>
      </c>
    </row>
    <row r="2038" spans="1:16" x14ac:dyDescent="0.25">
      <c r="A2038" s="9">
        <f>Gmden!A2037</f>
        <v>80129</v>
      </c>
      <c r="B2038" s="9">
        <f t="shared" si="155"/>
        <v>8</v>
      </c>
      <c r="C2038" s="9">
        <f t="shared" si="156"/>
        <v>0</v>
      </c>
      <c r="D2038" s="7" t="str">
        <f>Gmden!D2037</f>
        <v>Vandans</v>
      </c>
      <c r="E2038" s="8">
        <f>Gmden!E2037</f>
        <v>2595</v>
      </c>
      <c r="F2038" s="40">
        <f>Gmden!N2037</f>
        <v>0</v>
      </c>
      <c r="G2038" s="8">
        <f t="shared" si="157"/>
        <v>0</v>
      </c>
      <c r="H2038" s="25">
        <f>ROUND(Anteile!$B$29/'Abs3'!$G$2107*'Abs3'!G2038,0)</f>
        <v>0</v>
      </c>
      <c r="I2038" s="40">
        <f>Gmden!O2037</f>
        <v>0</v>
      </c>
      <c r="J2038" s="8">
        <f t="shared" si="158"/>
        <v>0</v>
      </c>
      <c r="K2038" s="25">
        <f>ROUND(Anteile!$B$30/'Abs3'!$J$2107*'Abs3'!J2038,0)</f>
        <v>0</v>
      </c>
      <c r="L2038" s="8">
        <f>Gmden!M2037</f>
        <v>3372910.9687835071</v>
      </c>
      <c r="M2038" s="8">
        <f ca="1">IF(AND(E2038&gt;10000,Gmden!J2037=500,Gmden!K2037=500),MAX(0,OFFSET('Fk Abs3'!$E$7,'Abs3'!C2038,0)*0.95*E2038-L2038),0)</f>
        <v>0</v>
      </c>
      <c r="N2038" s="25">
        <f ca="1">ROUND(Anteile!$B$31/'Abs3'!$M$2107*'Abs3'!M2038,0)</f>
        <v>0</v>
      </c>
      <c r="O2038" s="27"/>
      <c r="P2038" s="25">
        <f t="shared" ca="1" si="159"/>
        <v>0</v>
      </c>
    </row>
    <row r="2039" spans="1:16" x14ac:dyDescent="0.25">
      <c r="A2039" s="9">
        <f>Gmden!A2038</f>
        <v>80201</v>
      </c>
      <c r="B2039" s="9">
        <f t="shared" si="155"/>
        <v>8</v>
      </c>
      <c r="C2039" s="9">
        <f t="shared" si="156"/>
        <v>0</v>
      </c>
      <c r="D2039" s="7" t="str">
        <f>Gmden!D2038</f>
        <v>Alberschwende</v>
      </c>
      <c r="E2039" s="8">
        <f>Gmden!E2038</f>
        <v>3167</v>
      </c>
      <c r="F2039" s="40">
        <f>Gmden!N2038</f>
        <v>0</v>
      </c>
      <c r="G2039" s="8">
        <f t="shared" si="157"/>
        <v>0</v>
      </c>
      <c r="H2039" s="25">
        <f>ROUND(Anteile!$B$29/'Abs3'!$G$2107*'Abs3'!G2039,0)</f>
        <v>0</v>
      </c>
      <c r="I2039" s="40">
        <f>Gmden!O2038</f>
        <v>0</v>
      </c>
      <c r="J2039" s="8">
        <f t="shared" si="158"/>
        <v>0</v>
      </c>
      <c r="K2039" s="25">
        <f>ROUND(Anteile!$B$30/'Abs3'!$J$2107*'Abs3'!J2039,0)</f>
        <v>0</v>
      </c>
      <c r="L2039" s="8">
        <f>Gmden!M2038</f>
        <v>3585675.7229233836</v>
      </c>
      <c r="M2039" s="8">
        <f ca="1">IF(AND(E2039&gt;10000,Gmden!J2038=500,Gmden!K2038=500),MAX(0,OFFSET('Fk Abs3'!$E$7,'Abs3'!C2039,0)*0.95*E2039-L2039),0)</f>
        <v>0</v>
      </c>
      <c r="N2039" s="25">
        <f ca="1">ROUND(Anteile!$B$31/'Abs3'!$M$2107*'Abs3'!M2039,0)</f>
        <v>0</v>
      </c>
      <c r="O2039" s="27"/>
      <c r="P2039" s="25">
        <f t="shared" ca="1" si="159"/>
        <v>0</v>
      </c>
    </row>
    <row r="2040" spans="1:16" x14ac:dyDescent="0.25">
      <c r="A2040" s="9">
        <f>Gmden!A2039</f>
        <v>80202</v>
      </c>
      <c r="B2040" s="9">
        <f t="shared" si="155"/>
        <v>8</v>
      </c>
      <c r="C2040" s="9">
        <f t="shared" si="156"/>
        <v>0</v>
      </c>
      <c r="D2040" s="7" t="str">
        <f>Gmden!D2039</f>
        <v>Andelsbuch</v>
      </c>
      <c r="E2040" s="8">
        <f>Gmden!E2039</f>
        <v>2394</v>
      </c>
      <c r="F2040" s="40">
        <f>Gmden!N2039</f>
        <v>0</v>
      </c>
      <c r="G2040" s="8">
        <f t="shared" si="157"/>
        <v>0</v>
      </c>
      <c r="H2040" s="25">
        <f>ROUND(Anteile!$B$29/'Abs3'!$G$2107*'Abs3'!G2040,0)</f>
        <v>0</v>
      </c>
      <c r="I2040" s="40">
        <f>Gmden!O2039</f>
        <v>0</v>
      </c>
      <c r="J2040" s="8">
        <f t="shared" si="158"/>
        <v>0</v>
      </c>
      <c r="K2040" s="25">
        <f>ROUND(Anteile!$B$30/'Abs3'!$J$2107*'Abs3'!J2040,0)</f>
        <v>0</v>
      </c>
      <c r="L2040" s="8">
        <f>Gmden!M2039</f>
        <v>3067693.6477046469</v>
      </c>
      <c r="M2040" s="8">
        <f ca="1">IF(AND(E2040&gt;10000,Gmden!J2039=500,Gmden!K2039=500),MAX(0,OFFSET('Fk Abs3'!$E$7,'Abs3'!C2040,0)*0.95*E2040-L2040),0)</f>
        <v>0</v>
      </c>
      <c r="N2040" s="25">
        <f ca="1">ROUND(Anteile!$B$31/'Abs3'!$M$2107*'Abs3'!M2040,0)</f>
        <v>0</v>
      </c>
      <c r="O2040" s="27"/>
      <c r="P2040" s="25">
        <f t="shared" ca="1" si="159"/>
        <v>0</v>
      </c>
    </row>
    <row r="2041" spans="1:16" x14ac:dyDescent="0.25">
      <c r="A2041" s="9">
        <f>Gmden!A2040</f>
        <v>80203</v>
      </c>
      <c r="B2041" s="9">
        <f t="shared" si="155"/>
        <v>8</v>
      </c>
      <c r="C2041" s="9">
        <f t="shared" si="156"/>
        <v>0</v>
      </c>
      <c r="D2041" s="7" t="str">
        <f>Gmden!D2040</f>
        <v>Au</v>
      </c>
      <c r="E2041" s="8">
        <f>Gmden!E2040</f>
        <v>1692</v>
      </c>
      <c r="F2041" s="40">
        <f>Gmden!N2040</f>
        <v>0</v>
      </c>
      <c r="G2041" s="8">
        <f t="shared" si="157"/>
        <v>0</v>
      </c>
      <c r="H2041" s="25">
        <f>ROUND(Anteile!$B$29/'Abs3'!$G$2107*'Abs3'!G2041,0)</f>
        <v>0</v>
      </c>
      <c r="I2041" s="40">
        <f>Gmden!O2040</f>
        <v>0</v>
      </c>
      <c r="J2041" s="8">
        <f t="shared" si="158"/>
        <v>0</v>
      </c>
      <c r="K2041" s="25">
        <f>ROUND(Anteile!$B$30/'Abs3'!$J$2107*'Abs3'!J2041,0)</f>
        <v>0</v>
      </c>
      <c r="L2041" s="8">
        <f>Gmden!M2040</f>
        <v>2345069.1481110044</v>
      </c>
      <c r="M2041" s="8">
        <f ca="1">IF(AND(E2041&gt;10000,Gmden!J2040=500,Gmden!K2040=500),MAX(0,OFFSET('Fk Abs3'!$E$7,'Abs3'!C2041,0)*0.95*E2041-L2041),0)</f>
        <v>0</v>
      </c>
      <c r="N2041" s="25">
        <f ca="1">ROUND(Anteile!$B$31/'Abs3'!$M$2107*'Abs3'!M2041,0)</f>
        <v>0</v>
      </c>
      <c r="O2041" s="27"/>
      <c r="P2041" s="25">
        <f t="shared" ca="1" si="159"/>
        <v>0</v>
      </c>
    </row>
    <row r="2042" spans="1:16" x14ac:dyDescent="0.25">
      <c r="A2042" s="9">
        <f>Gmden!A2041</f>
        <v>80204</v>
      </c>
      <c r="B2042" s="9">
        <f t="shared" si="155"/>
        <v>8</v>
      </c>
      <c r="C2042" s="9">
        <f t="shared" si="156"/>
        <v>0</v>
      </c>
      <c r="D2042" s="7" t="str">
        <f>Gmden!D2041</f>
        <v>Bezau</v>
      </c>
      <c r="E2042" s="8">
        <f>Gmden!E2041</f>
        <v>2004</v>
      </c>
      <c r="F2042" s="40">
        <f>Gmden!N2041</f>
        <v>0</v>
      </c>
      <c r="G2042" s="8">
        <f t="shared" si="157"/>
        <v>0</v>
      </c>
      <c r="H2042" s="25">
        <f>ROUND(Anteile!$B$29/'Abs3'!$G$2107*'Abs3'!G2042,0)</f>
        <v>0</v>
      </c>
      <c r="I2042" s="40">
        <f>Gmden!O2041</f>
        <v>0</v>
      </c>
      <c r="J2042" s="8">
        <f t="shared" si="158"/>
        <v>0</v>
      </c>
      <c r="K2042" s="25">
        <f>ROUND(Anteile!$B$30/'Abs3'!$J$2107*'Abs3'!J2042,0)</f>
        <v>0</v>
      </c>
      <c r="L2042" s="8">
        <f>Gmden!M2041</f>
        <v>2676922.3022091263</v>
      </c>
      <c r="M2042" s="8">
        <f ca="1">IF(AND(E2042&gt;10000,Gmden!J2041=500,Gmden!K2041=500),MAX(0,OFFSET('Fk Abs3'!$E$7,'Abs3'!C2042,0)*0.95*E2042-L2042),0)</f>
        <v>0</v>
      </c>
      <c r="N2042" s="25">
        <f ca="1">ROUND(Anteile!$B$31/'Abs3'!$M$2107*'Abs3'!M2042,0)</f>
        <v>0</v>
      </c>
      <c r="O2042" s="27"/>
      <c r="P2042" s="25">
        <f t="shared" ca="1" si="159"/>
        <v>0</v>
      </c>
    </row>
    <row r="2043" spans="1:16" x14ac:dyDescent="0.25">
      <c r="A2043" s="9">
        <f>Gmden!A2042</f>
        <v>80205</v>
      </c>
      <c r="B2043" s="9">
        <f t="shared" si="155"/>
        <v>8</v>
      </c>
      <c r="C2043" s="9">
        <f t="shared" si="156"/>
        <v>0</v>
      </c>
      <c r="D2043" s="7" t="str">
        <f>Gmden!D2042</f>
        <v>Bildstein</v>
      </c>
      <c r="E2043" s="8">
        <f>Gmden!E2042</f>
        <v>726</v>
      </c>
      <c r="F2043" s="40">
        <f>Gmden!N2042</f>
        <v>0</v>
      </c>
      <c r="G2043" s="8">
        <f t="shared" si="157"/>
        <v>0</v>
      </c>
      <c r="H2043" s="25">
        <f>ROUND(Anteile!$B$29/'Abs3'!$G$2107*'Abs3'!G2043,0)</f>
        <v>0</v>
      </c>
      <c r="I2043" s="40">
        <f>Gmden!O2042</f>
        <v>0</v>
      </c>
      <c r="J2043" s="8">
        <f t="shared" si="158"/>
        <v>0</v>
      </c>
      <c r="K2043" s="25">
        <f>ROUND(Anteile!$B$30/'Abs3'!$J$2107*'Abs3'!J2043,0)</f>
        <v>0</v>
      </c>
      <c r="L2043" s="8">
        <f>Gmden!M2042</f>
        <v>731367.40323717427</v>
      </c>
      <c r="M2043" s="8">
        <f ca="1">IF(AND(E2043&gt;10000,Gmden!J2042=500,Gmden!K2042=500),MAX(0,OFFSET('Fk Abs3'!$E$7,'Abs3'!C2043,0)*0.95*E2043-L2043),0)</f>
        <v>0</v>
      </c>
      <c r="N2043" s="25">
        <f ca="1">ROUND(Anteile!$B$31/'Abs3'!$M$2107*'Abs3'!M2043,0)</f>
        <v>0</v>
      </c>
      <c r="O2043" s="27"/>
      <c r="P2043" s="25">
        <f t="shared" ca="1" si="159"/>
        <v>0</v>
      </c>
    </row>
    <row r="2044" spans="1:16" x14ac:dyDescent="0.25">
      <c r="A2044" s="9">
        <f>Gmden!A2043</f>
        <v>80206</v>
      </c>
      <c r="B2044" s="9">
        <f t="shared" si="155"/>
        <v>8</v>
      </c>
      <c r="C2044" s="9">
        <f t="shared" si="156"/>
        <v>0</v>
      </c>
      <c r="D2044" s="7" t="str">
        <f>Gmden!D2043</f>
        <v>Bizau</v>
      </c>
      <c r="E2044" s="8">
        <f>Gmden!E2043</f>
        <v>1041</v>
      </c>
      <c r="F2044" s="40">
        <f>Gmden!N2043</f>
        <v>0</v>
      </c>
      <c r="G2044" s="8">
        <f t="shared" si="157"/>
        <v>0</v>
      </c>
      <c r="H2044" s="25">
        <f>ROUND(Anteile!$B$29/'Abs3'!$G$2107*'Abs3'!G2044,0)</f>
        <v>0</v>
      </c>
      <c r="I2044" s="40">
        <f>Gmden!O2043</f>
        <v>0</v>
      </c>
      <c r="J2044" s="8">
        <f t="shared" si="158"/>
        <v>0</v>
      </c>
      <c r="K2044" s="25">
        <f>ROUND(Anteile!$B$30/'Abs3'!$J$2107*'Abs3'!J2044,0)</f>
        <v>0</v>
      </c>
      <c r="L2044" s="8">
        <f>Gmden!M2043</f>
        <v>1249205.7610653224</v>
      </c>
      <c r="M2044" s="8">
        <f ca="1">IF(AND(E2044&gt;10000,Gmden!J2043=500,Gmden!K2043=500),MAX(0,OFFSET('Fk Abs3'!$E$7,'Abs3'!C2044,0)*0.95*E2044-L2044),0)</f>
        <v>0</v>
      </c>
      <c r="N2044" s="25">
        <f ca="1">ROUND(Anteile!$B$31/'Abs3'!$M$2107*'Abs3'!M2044,0)</f>
        <v>0</v>
      </c>
      <c r="O2044" s="27"/>
      <c r="P2044" s="25">
        <f t="shared" ca="1" si="159"/>
        <v>0</v>
      </c>
    </row>
    <row r="2045" spans="1:16" x14ac:dyDescent="0.25">
      <c r="A2045" s="9">
        <f>Gmden!A2044</f>
        <v>80207</v>
      </c>
      <c r="B2045" s="9">
        <f t="shared" si="155"/>
        <v>8</v>
      </c>
      <c r="C2045" s="9">
        <f t="shared" si="156"/>
        <v>2</v>
      </c>
      <c r="D2045" s="7" t="str">
        <f>Gmden!D2044</f>
        <v>Bregenz</v>
      </c>
      <c r="E2045" s="8">
        <f>Gmden!E2044</f>
        <v>28743</v>
      </c>
      <c r="F2045" s="40">
        <f>Gmden!N2044</f>
        <v>0</v>
      </c>
      <c r="G2045" s="8">
        <f t="shared" si="157"/>
        <v>0</v>
      </c>
      <c r="H2045" s="25">
        <f>ROUND(Anteile!$B$29/'Abs3'!$G$2107*'Abs3'!G2045,0)</f>
        <v>0</v>
      </c>
      <c r="I2045" s="40">
        <f>Gmden!O2044</f>
        <v>1</v>
      </c>
      <c r="J2045" s="8">
        <f t="shared" si="158"/>
        <v>28743</v>
      </c>
      <c r="K2045" s="25">
        <f>ROUND(Anteile!$B$30/'Abs3'!$J$2107*'Abs3'!J2045,0)</f>
        <v>146900</v>
      </c>
      <c r="L2045" s="8">
        <f>Gmden!M2044</f>
        <v>50130297.087687537</v>
      </c>
      <c r="M2045" s="8">
        <f ca="1">IF(AND(E2045&gt;10000,Gmden!J2044=500,Gmden!K2044=500),MAX(0,OFFSET('Fk Abs3'!$E$7,'Abs3'!C2045,0)*0.95*E2045-L2045),0)</f>
        <v>0</v>
      </c>
      <c r="N2045" s="25">
        <f ca="1">ROUND(Anteile!$B$31/'Abs3'!$M$2107*'Abs3'!M2045,0)</f>
        <v>0</v>
      </c>
      <c r="O2045" s="27"/>
      <c r="P2045" s="25">
        <f t="shared" ca="1" si="159"/>
        <v>146900</v>
      </c>
    </row>
    <row r="2046" spans="1:16" x14ac:dyDescent="0.25">
      <c r="A2046" s="9">
        <f>Gmden!A2045</f>
        <v>80208</v>
      </c>
      <c r="B2046" s="9">
        <f t="shared" si="155"/>
        <v>8</v>
      </c>
      <c r="C2046" s="9">
        <f t="shared" si="156"/>
        <v>0</v>
      </c>
      <c r="D2046" s="7" t="str">
        <f>Gmden!D2045</f>
        <v>Buch</v>
      </c>
      <c r="E2046" s="8">
        <f>Gmden!E2045</f>
        <v>588</v>
      </c>
      <c r="F2046" s="40">
        <f>Gmden!N2045</f>
        <v>0</v>
      </c>
      <c r="G2046" s="8">
        <f t="shared" si="157"/>
        <v>0</v>
      </c>
      <c r="H2046" s="25">
        <f>ROUND(Anteile!$B$29/'Abs3'!$G$2107*'Abs3'!G2046,0)</f>
        <v>0</v>
      </c>
      <c r="I2046" s="40">
        <f>Gmden!O2045</f>
        <v>0</v>
      </c>
      <c r="J2046" s="8">
        <f t="shared" si="158"/>
        <v>0</v>
      </c>
      <c r="K2046" s="25">
        <f>ROUND(Anteile!$B$30/'Abs3'!$J$2107*'Abs3'!J2046,0)</f>
        <v>0</v>
      </c>
      <c r="L2046" s="8">
        <f>Gmden!M2045</f>
        <v>568628.01407445583</v>
      </c>
      <c r="M2046" s="8">
        <f ca="1">IF(AND(E2046&gt;10000,Gmden!J2045=500,Gmden!K2045=500),MAX(0,OFFSET('Fk Abs3'!$E$7,'Abs3'!C2046,0)*0.95*E2046-L2046),0)</f>
        <v>0</v>
      </c>
      <c r="N2046" s="25">
        <f ca="1">ROUND(Anteile!$B$31/'Abs3'!$M$2107*'Abs3'!M2046,0)</f>
        <v>0</v>
      </c>
      <c r="O2046" s="27"/>
      <c r="P2046" s="25">
        <f t="shared" ca="1" si="159"/>
        <v>0</v>
      </c>
    </row>
    <row r="2047" spans="1:16" x14ac:dyDescent="0.25">
      <c r="A2047" s="9">
        <f>Gmden!A2046</f>
        <v>80209</v>
      </c>
      <c r="B2047" s="9">
        <f t="shared" si="155"/>
        <v>8</v>
      </c>
      <c r="C2047" s="9">
        <f t="shared" si="156"/>
        <v>0</v>
      </c>
      <c r="D2047" s="7" t="str">
        <f>Gmden!D2046</f>
        <v>Damüls</v>
      </c>
      <c r="E2047" s="8">
        <f>Gmden!E2046</f>
        <v>311</v>
      </c>
      <c r="F2047" s="40">
        <f>Gmden!N2046</f>
        <v>0</v>
      </c>
      <c r="G2047" s="8">
        <f t="shared" si="157"/>
        <v>0</v>
      </c>
      <c r="H2047" s="25">
        <f>ROUND(Anteile!$B$29/'Abs3'!$G$2107*'Abs3'!G2047,0)</f>
        <v>0</v>
      </c>
      <c r="I2047" s="40">
        <f>Gmden!O2046</f>
        <v>0</v>
      </c>
      <c r="J2047" s="8">
        <f t="shared" si="158"/>
        <v>0</v>
      </c>
      <c r="K2047" s="25">
        <f>ROUND(Anteile!$B$30/'Abs3'!$J$2107*'Abs3'!J2047,0)</f>
        <v>0</v>
      </c>
      <c r="L2047" s="8">
        <f>Gmden!M2046</f>
        <v>780211.12002021144</v>
      </c>
      <c r="M2047" s="8">
        <f ca="1">IF(AND(E2047&gt;10000,Gmden!J2046=500,Gmden!K2046=500),MAX(0,OFFSET('Fk Abs3'!$E$7,'Abs3'!C2047,0)*0.95*E2047-L2047),0)</f>
        <v>0</v>
      </c>
      <c r="N2047" s="25">
        <f ca="1">ROUND(Anteile!$B$31/'Abs3'!$M$2107*'Abs3'!M2047,0)</f>
        <v>0</v>
      </c>
      <c r="O2047" s="27"/>
      <c r="P2047" s="25">
        <f t="shared" ca="1" si="159"/>
        <v>0</v>
      </c>
    </row>
    <row r="2048" spans="1:16" x14ac:dyDescent="0.25">
      <c r="A2048" s="9">
        <f>Gmden!A2047</f>
        <v>80210</v>
      </c>
      <c r="B2048" s="9">
        <f t="shared" si="155"/>
        <v>8</v>
      </c>
      <c r="C2048" s="9">
        <f t="shared" si="156"/>
        <v>0</v>
      </c>
      <c r="D2048" s="7" t="str">
        <f>Gmden!D2047</f>
        <v>Doren</v>
      </c>
      <c r="E2048" s="8">
        <f>Gmden!E2047</f>
        <v>1014</v>
      </c>
      <c r="F2048" s="40">
        <f>Gmden!N2047</f>
        <v>0</v>
      </c>
      <c r="G2048" s="8">
        <f t="shared" si="157"/>
        <v>0</v>
      </c>
      <c r="H2048" s="25">
        <f>ROUND(Anteile!$B$29/'Abs3'!$G$2107*'Abs3'!G2048,0)</f>
        <v>0</v>
      </c>
      <c r="I2048" s="40">
        <f>Gmden!O2047</f>
        <v>0</v>
      </c>
      <c r="J2048" s="8">
        <f t="shared" si="158"/>
        <v>0</v>
      </c>
      <c r="K2048" s="25">
        <f>ROUND(Anteile!$B$30/'Abs3'!$J$2107*'Abs3'!J2048,0)</f>
        <v>0</v>
      </c>
      <c r="L2048" s="8">
        <f>Gmden!M2047</f>
        <v>1146753.4622521782</v>
      </c>
      <c r="M2048" s="8">
        <f ca="1">IF(AND(E2048&gt;10000,Gmden!J2047=500,Gmden!K2047=500),MAX(0,OFFSET('Fk Abs3'!$E$7,'Abs3'!C2048,0)*0.95*E2048-L2048),0)</f>
        <v>0</v>
      </c>
      <c r="N2048" s="25">
        <f ca="1">ROUND(Anteile!$B$31/'Abs3'!$M$2107*'Abs3'!M2048,0)</f>
        <v>0</v>
      </c>
      <c r="O2048" s="27"/>
      <c r="P2048" s="25">
        <f t="shared" ca="1" si="159"/>
        <v>0</v>
      </c>
    </row>
    <row r="2049" spans="1:16" x14ac:dyDescent="0.25">
      <c r="A2049" s="9">
        <f>Gmden!A2048</f>
        <v>80211</v>
      </c>
      <c r="B2049" s="9">
        <f t="shared" si="155"/>
        <v>8</v>
      </c>
      <c r="C2049" s="9">
        <f t="shared" si="156"/>
        <v>0</v>
      </c>
      <c r="D2049" s="7" t="str">
        <f>Gmden!D2048</f>
        <v>Egg</v>
      </c>
      <c r="E2049" s="8">
        <f>Gmden!E2048</f>
        <v>3473</v>
      </c>
      <c r="F2049" s="40">
        <f>Gmden!N2048</f>
        <v>0</v>
      </c>
      <c r="G2049" s="8">
        <f t="shared" si="157"/>
        <v>0</v>
      </c>
      <c r="H2049" s="25">
        <f>ROUND(Anteile!$B$29/'Abs3'!$G$2107*'Abs3'!G2049,0)</f>
        <v>0</v>
      </c>
      <c r="I2049" s="40">
        <f>Gmden!O2048</f>
        <v>0</v>
      </c>
      <c r="J2049" s="8">
        <f t="shared" si="158"/>
        <v>0</v>
      </c>
      <c r="K2049" s="25">
        <f>ROUND(Anteile!$B$30/'Abs3'!$J$2107*'Abs3'!J2049,0)</f>
        <v>0</v>
      </c>
      <c r="L2049" s="8">
        <f>Gmden!M2048</f>
        <v>4455244.7625144012</v>
      </c>
      <c r="M2049" s="8">
        <f ca="1">IF(AND(E2049&gt;10000,Gmden!J2048=500,Gmden!K2048=500),MAX(0,OFFSET('Fk Abs3'!$E$7,'Abs3'!C2049,0)*0.95*E2049-L2049),0)</f>
        <v>0</v>
      </c>
      <c r="N2049" s="25">
        <f ca="1">ROUND(Anteile!$B$31/'Abs3'!$M$2107*'Abs3'!M2049,0)</f>
        <v>0</v>
      </c>
      <c r="O2049" s="27"/>
      <c r="P2049" s="25">
        <f t="shared" ca="1" si="159"/>
        <v>0</v>
      </c>
    </row>
    <row r="2050" spans="1:16" x14ac:dyDescent="0.25">
      <c r="A2050" s="9">
        <f>Gmden!A2049</f>
        <v>80212</v>
      </c>
      <c r="B2050" s="9">
        <f t="shared" si="155"/>
        <v>8</v>
      </c>
      <c r="C2050" s="9">
        <f t="shared" si="156"/>
        <v>0</v>
      </c>
      <c r="D2050" s="7" t="str">
        <f>Gmden!D2049</f>
        <v>Eichenberg</v>
      </c>
      <c r="E2050" s="8">
        <f>Gmden!E2049</f>
        <v>411</v>
      </c>
      <c r="F2050" s="40">
        <f>Gmden!N2049</f>
        <v>0</v>
      </c>
      <c r="G2050" s="8">
        <f t="shared" si="157"/>
        <v>0</v>
      </c>
      <c r="H2050" s="25">
        <f>ROUND(Anteile!$B$29/'Abs3'!$G$2107*'Abs3'!G2050,0)</f>
        <v>0</v>
      </c>
      <c r="I2050" s="40">
        <f>Gmden!O2049</f>
        <v>0</v>
      </c>
      <c r="J2050" s="8">
        <f t="shared" si="158"/>
        <v>0</v>
      </c>
      <c r="K2050" s="25">
        <f>ROUND(Anteile!$B$30/'Abs3'!$J$2107*'Abs3'!J2050,0)</f>
        <v>0</v>
      </c>
      <c r="L2050" s="8">
        <f>Gmden!M2049</f>
        <v>444666.45967490476</v>
      </c>
      <c r="M2050" s="8">
        <f ca="1">IF(AND(E2050&gt;10000,Gmden!J2049=500,Gmden!K2049=500),MAX(0,OFFSET('Fk Abs3'!$E$7,'Abs3'!C2050,0)*0.95*E2050-L2050),0)</f>
        <v>0</v>
      </c>
      <c r="N2050" s="25">
        <f ca="1">ROUND(Anteile!$B$31/'Abs3'!$M$2107*'Abs3'!M2050,0)</f>
        <v>0</v>
      </c>
      <c r="O2050" s="27"/>
      <c r="P2050" s="25">
        <f t="shared" ca="1" si="159"/>
        <v>0</v>
      </c>
    </row>
    <row r="2051" spans="1:16" x14ac:dyDescent="0.25">
      <c r="A2051" s="9">
        <f>Gmden!A2050</f>
        <v>80213</v>
      </c>
      <c r="B2051" s="9">
        <f t="shared" si="155"/>
        <v>8</v>
      </c>
      <c r="C2051" s="9">
        <f t="shared" si="156"/>
        <v>0</v>
      </c>
      <c r="D2051" s="7" t="str">
        <f>Gmden!D2050</f>
        <v>Fußach</v>
      </c>
      <c r="E2051" s="8">
        <f>Gmden!E2050</f>
        <v>3789</v>
      </c>
      <c r="F2051" s="40">
        <f>Gmden!N2050</f>
        <v>0</v>
      </c>
      <c r="G2051" s="8">
        <f t="shared" si="157"/>
        <v>0</v>
      </c>
      <c r="H2051" s="25">
        <f>ROUND(Anteile!$B$29/'Abs3'!$G$2107*'Abs3'!G2051,0)</f>
        <v>0</v>
      </c>
      <c r="I2051" s="40">
        <f>Gmden!O2050</f>
        <v>0</v>
      </c>
      <c r="J2051" s="8">
        <f t="shared" si="158"/>
        <v>0</v>
      </c>
      <c r="K2051" s="25">
        <f>ROUND(Anteile!$B$30/'Abs3'!$J$2107*'Abs3'!J2051,0)</f>
        <v>0</v>
      </c>
      <c r="L2051" s="8">
        <f>Gmden!M2050</f>
        <v>5603728.3572730441</v>
      </c>
      <c r="M2051" s="8">
        <f ca="1">IF(AND(E2051&gt;10000,Gmden!J2050=500,Gmden!K2050=500),MAX(0,OFFSET('Fk Abs3'!$E$7,'Abs3'!C2051,0)*0.95*E2051-L2051),0)</f>
        <v>0</v>
      </c>
      <c r="N2051" s="25">
        <f ca="1">ROUND(Anteile!$B$31/'Abs3'!$M$2107*'Abs3'!M2051,0)</f>
        <v>0</v>
      </c>
      <c r="O2051" s="27"/>
      <c r="P2051" s="25">
        <f t="shared" ca="1" si="159"/>
        <v>0</v>
      </c>
    </row>
    <row r="2052" spans="1:16" x14ac:dyDescent="0.25">
      <c r="A2052" s="9">
        <f>Gmden!A2051</f>
        <v>80214</v>
      </c>
      <c r="B2052" s="9">
        <f t="shared" si="155"/>
        <v>8</v>
      </c>
      <c r="C2052" s="9">
        <f t="shared" si="156"/>
        <v>0</v>
      </c>
      <c r="D2052" s="7" t="str">
        <f>Gmden!D2051</f>
        <v>Gaißau</v>
      </c>
      <c r="E2052" s="8">
        <f>Gmden!E2051</f>
        <v>1763</v>
      </c>
      <c r="F2052" s="40">
        <f>Gmden!N2051</f>
        <v>0</v>
      </c>
      <c r="G2052" s="8">
        <f t="shared" si="157"/>
        <v>0</v>
      </c>
      <c r="H2052" s="25">
        <f>ROUND(Anteile!$B$29/'Abs3'!$G$2107*'Abs3'!G2052,0)</f>
        <v>0</v>
      </c>
      <c r="I2052" s="40">
        <f>Gmden!O2051</f>
        <v>0</v>
      </c>
      <c r="J2052" s="8">
        <f t="shared" si="158"/>
        <v>0</v>
      </c>
      <c r="K2052" s="25">
        <f>ROUND(Anteile!$B$30/'Abs3'!$J$2107*'Abs3'!J2052,0)</f>
        <v>0</v>
      </c>
      <c r="L2052" s="8">
        <f>Gmden!M2051</f>
        <v>2320783.0339226406</v>
      </c>
      <c r="M2052" s="8">
        <f ca="1">IF(AND(E2052&gt;10000,Gmden!J2051=500,Gmden!K2051=500),MAX(0,OFFSET('Fk Abs3'!$E$7,'Abs3'!C2052,0)*0.95*E2052-L2052),0)</f>
        <v>0</v>
      </c>
      <c r="N2052" s="25">
        <f ca="1">ROUND(Anteile!$B$31/'Abs3'!$M$2107*'Abs3'!M2052,0)</f>
        <v>0</v>
      </c>
      <c r="O2052" s="27"/>
      <c r="P2052" s="25">
        <f t="shared" ca="1" si="159"/>
        <v>0</v>
      </c>
    </row>
    <row r="2053" spans="1:16" x14ac:dyDescent="0.25">
      <c r="A2053" s="9">
        <f>Gmden!A2052</f>
        <v>80215</v>
      </c>
      <c r="B2053" s="9">
        <f t="shared" si="155"/>
        <v>8</v>
      </c>
      <c r="C2053" s="9">
        <f t="shared" si="156"/>
        <v>1</v>
      </c>
      <c r="D2053" s="7" t="str">
        <f>Gmden!D2052</f>
        <v>Hard</v>
      </c>
      <c r="E2053" s="8">
        <f>Gmden!E2052</f>
        <v>12926</v>
      </c>
      <c r="F2053" s="40">
        <f>Gmden!N2052</f>
        <v>0</v>
      </c>
      <c r="G2053" s="8">
        <f t="shared" si="157"/>
        <v>0</v>
      </c>
      <c r="H2053" s="25">
        <f>ROUND(Anteile!$B$29/'Abs3'!$G$2107*'Abs3'!G2053,0)</f>
        <v>0</v>
      </c>
      <c r="I2053" s="40">
        <f>Gmden!O2052</f>
        <v>0</v>
      </c>
      <c r="J2053" s="8">
        <f t="shared" si="158"/>
        <v>0</v>
      </c>
      <c r="K2053" s="25">
        <f>ROUND(Anteile!$B$30/'Abs3'!$J$2107*'Abs3'!J2053,0)</f>
        <v>0</v>
      </c>
      <c r="L2053" s="8">
        <f>Gmden!M2052</f>
        <v>18885934.508361425</v>
      </c>
      <c r="M2053" s="8">
        <f ca="1">IF(AND(E2053&gt;10000,Gmden!J2052=500,Gmden!K2052=500),MAX(0,OFFSET('Fk Abs3'!$E$7,'Abs3'!C2053,0)*0.95*E2053-L2053),0)</f>
        <v>0</v>
      </c>
      <c r="N2053" s="25">
        <f ca="1">ROUND(Anteile!$B$31/'Abs3'!$M$2107*'Abs3'!M2053,0)</f>
        <v>0</v>
      </c>
      <c r="O2053" s="27"/>
      <c r="P2053" s="25">
        <f t="shared" ca="1" si="159"/>
        <v>0</v>
      </c>
    </row>
    <row r="2054" spans="1:16" x14ac:dyDescent="0.25">
      <c r="A2054" s="9">
        <f>Gmden!A2053</f>
        <v>80216</v>
      </c>
      <c r="B2054" s="9">
        <f t="shared" si="155"/>
        <v>8</v>
      </c>
      <c r="C2054" s="9">
        <f t="shared" si="156"/>
        <v>0</v>
      </c>
      <c r="D2054" s="7" t="str">
        <f>Gmden!D2053</f>
        <v>Hittisau</v>
      </c>
      <c r="E2054" s="8">
        <f>Gmden!E2053</f>
        <v>1840</v>
      </c>
      <c r="F2054" s="40">
        <f>Gmden!N2053</f>
        <v>0</v>
      </c>
      <c r="G2054" s="8">
        <f t="shared" si="157"/>
        <v>0</v>
      </c>
      <c r="H2054" s="25">
        <f>ROUND(Anteile!$B$29/'Abs3'!$G$2107*'Abs3'!G2054,0)</f>
        <v>0</v>
      </c>
      <c r="I2054" s="40">
        <f>Gmden!O2053</f>
        <v>0</v>
      </c>
      <c r="J2054" s="8">
        <f t="shared" si="158"/>
        <v>0</v>
      </c>
      <c r="K2054" s="25">
        <f>ROUND(Anteile!$B$30/'Abs3'!$J$2107*'Abs3'!J2054,0)</f>
        <v>0</v>
      </c>
      <c r="L2054" s="8">
        <f>Gmden!M2053</f>
        <v>2319885.9336309964</v>
      </c>
      <c r="M2054" s="8">
        <f ca="1">IF(AND(E2054&gt;10000,Gmden!J2053=500,Gmden!K2053=500),MAX(0,OFFSET('Fk Abs3'!$E$7,'Abs3'!C2054,0)*0.95*E2054-L2054),0)</f>
        <v>0</v>
      </c>
      <c r="N2054" s="25">
        <f ca="1">ROUND(Anteile!$B$31/'Abs3'!$M$2107*'Abs3'!M2054,0)</f>
        <v>0</v>
      </c>
      <c r="O2054" s="27"/>
      <c r="P2054" s="25">
        <f t="shared" ca="1" si="159"/>
        <v>0</v>
      </c>
    </row>
    <row r="2055" spans="1:16" x14ac:dyDescent="0.25">
      <c r="A2055" s="9">
        <f>Gmden!A2054</f>
        <v>80217</v>
      </c>
      <c r="B2055" s="9">
        <f t="shared" si="155"/>
        <v>8</v>
      </c>
      <c r="C2055" s="9">
        <f t="shared" si="156"/>
        <v>0</v>
      </c>
      <c r="D2055" s="7" t="str">
        <f>Gmden!D2054</f>
        <v>Höchst</v>
      </c>
      <c r="E2055" s="8">
        <f>Gmden!E2054</f>
        <v>7759</v>
      </c>
      <c r="F2055" s="40">
        <f>Gmden!N2054</f>
        <v>0</v>
      </c>
      <c r="G2055" s="8">
        <f t="shared" si="157"/>
        <v>0</v>
      </c>
      <c r="H2055" s="25">
        <f>ROUND(Anteile!$B$29/'Abs3'!$G$2107*'Abs3'!G2055,0)</f>
        <v>0</v>
      </c>
      <c r="I2055" s="40">
        <f>Gmden!O2054</f>
        <v>0</v>
      </c>
      <c r="J2055" s="8">
        <f t="shared" si="158"/>
        <v>0</v>
      </c>
      <c r="K2055" s="25">
        <f>ROUND(Anteile!$B$30/'Abs3'!$J$2107*'Abs3'!J2055,0)</f>
        <v>0</v>
      </c>
      <c r="L2055" s="8">
        <f>Gmden!M2054</f>
        <v>12780601.91141383</v>
      </c>
      <c r="M2055" s="8">
        <f ca="1">IF(AND(E2055&gt;10000,Gmden!J2054=500,Gmden!K2054=500),MAX(0,OFFSET('Fk Abs3'!$E$7,'Abs3'!C2055,0)*0.95*E2055-L2055),0)</f>
        <v>0</v>
      </c>
      <c r="N2055" s="25">
        <f ca="1">ROUND(Anteile!$B$31/'Abs3'!$M$2107*'Abs3'!M2055,0)</f>
        <v>0</v>
      </c>
      <c r="O2055" s="27"/>
      <c r="P2055" s="25">
        <f t="shared" ca="1" si="159"/>
        <v>0</v>
      </c>
    </row>
    <row r="2056" spans="1:16" x14ac:dyDescent="0.25">
      <c r="A2056" s="9">
        <f>Gmden!A2055</f>
        <v>80218</v>
      </c>
      <c r="B2056" s="9">
        <f t="shared" ref="B2056:B2105" si="160">INT(A2056/10000)</f>
        <v>8</v>
      </c>
      <c r="C2056" s="9">
        <f t="shared" ref="C2056:C2105" si="161">IF(E2056&lt;=10000,0,IF(E2056&lt;=20000,1,IF(E2056&lt;=50000,2,3)))</f>
        <v>0</v>
      </c>
      <c r="D2056" s="7" t="str">
        <f>Gmden!D2055</f>
        <v>Hörbranz</v>
      </c>
      <c r="E2056" s="8">
        <f>Gmden!E2055</f>
        <v>6324</v>
      </c>
      <c r="F2056" s="40">
        <f>Gmden!N2055</f>
        <v>0</v>
      </c>
      <c r="G2056" s="8">
        <f t="shared" ref="G2056:G2105" si="162">IF(AND(E2056&gt;$G$5,F2056=1),E2056,0)</f>
        <v>0</v>
      </c>
      <c r="H2056" s="25">
        <f>ROUND(Anteile!$B$29/'Abs3'!$G$2107*'Abs3'!G2056,0)</f>
        <v>0</v>
      </c>
      <c r="I2056" s="40">
        <f>Gmden!O2055</f>
        <v>0</v>
      </c>
      <c r="J2056" s="8">
        <f t="shared" ref="J2056:J2105" si="163">IF(I2056=1,E2056,0)</f>
        <v>0</v>
      </c>
      <c r="K2056" s="25">
        <f>ROUND(Anteile!$B$30/'Abs3'!$J$2107*'Abs3'!J2056,0)</f>
        <v>0</v>
      </c>
      <c r="L2056" s="8">
        <f>Gmden!M2055</f>
        <v>7567869.5087109851</v>
      </c>
      <c r="M2056" s="8">
        <f ca="1">IF(AND(E2056&gt;10000,Gmden!J2055=500,Gmden!K2055=500),MAX(0,OFFSET('Fk Abs3'!$E$7,'Abs3'!C2056,0)*0.95*E2056-L2056),0)</f>
        <v>0</v>
      </c>
      <c r="N2056" s="25">
        <f ca="1">ROUND(Anteile!$B$31/'Abs3'!$M$2107*'Abs3'!M2056,0)</f>
        <v>0</v>
      </c>
      <c r="O2056" s="27"/>
      <c r="P2056" s="25">
        <f t="shared" ref="P2056:P2105" ca="1" si="164">H2056+K2056+N2056+O2056</f>
        <v>0</v>
      </c>
    </row>
    <row r="2057" spans="1:16" x14ac:dyDescent="0.25">
      <c r="A2057" s="9">
        <f>Gmden!A2056</f>
        <v>80219</v>
      </c>
      <c r="B2057" s="9">
        <f t="shared" si="160"/>
        <v>8</v>
      </c>
      <c r="C2057" s="9">
        <f t="shared" si="161"/>
        <v>0</v>
      </c>
      <c r="D2057" s="7" t="str">
        <f>Gmden!D2056</f>
        <v>Hohenweiler</v>
      </c>
      <c r="E2057" s="8">
        <f>Gmden!E2056</f>
        <v>1271</v>
      </c>
      <c r="F2057" s="40">
        <f>Gmden!N2056</f>
        <v>0</v>
      </c>
      <c r="G2057" s="8">
        <f t="shared" si="162"/>
        <v>0</v>
      </c>
      <c r="H2057" s="25">
        <f>ROUND(Anteile!$B$29/'Abs3'!$G$2107*'Abs3'!G2057,0)</f>
        <v>0</v>
      </c>
      <c r="I2057" s="40">
        <f>Gmden!O2056</f>
        <v>0</v>
      </c>
      <c r="J2057" s="8">
        <f t="shared" si="163"/>
        <v>0</v>
      </c>
      <c r="K2057" s="25">
        <f>ROUND(Anteile!$B$30/'Abs3'!$J$2107*'Abs3'!J2057,0)</f>
        <v>0</v>
      </c>
      <c r="L2057" s="8">
        <f>Gmden!M2056</f>
        <v>1238805.6005851252</v>
      </c>
      <c r="M2057" s="8">
        <f ca="1">IF(AND(E2057&gt;10000,Gmden!J2056=500,Gmden!K2056=500),MAX(0,OFFSET('Fk Abs3'!$E$7,'Abs3'!C2057,0)*0.95*E2057-L2057),0)</f>
        <v>0</v>
      </c>
      <c r="N2057" s="25">
        <f ca="1">ROUND(Anteile!$B$31/'Abs3'!$M$2107*'Abs3'!M2057,0)</f>
        <v>0</v>
      </c>
      <c r="O2057" s="27"/>
      <c r="P2057" s="25">
        <f t="shared" ca="1" si="164"/>
        <v>0</v>
      </c>
    </row>
    <row r="2058" spans="1:16" x14ac:dyDescent="0.25">
      <c r="A2058" s="9">
        <f>Gmden!A2057</f>
        <v>80220</v>
      </c>
      <c r="B2058" s="9">
        <f t="shared" si="160"/>
        <v>8</v>
      </c>
      <c r="C2058" s="9">
        <f t="shared" si="161"/>
        <v>0</v>
      </c>
      <c r="D2058" s="7" t="str">
        <f>Gmden!D2057</f>
        <v>Kennelbach</v>
      </c>
      <c r="E2058" s="8">
        <f>Gmden!E2057</f>
        <v>1889</v>
      </c>
      <c r="F2058" s="40">
        <f>Gmden!N2057</f>
        <v>0</v>
      </c>
      <c r="G2058" s="8">
        <f t="shared" si="162"/>
        <v>0</v>
      </c>
      <c r="H2058" s="25">
        <f>ROUND(Anteile!$B$29/'Abs3'!$G$2107*'Abs3'!G2058,0)</f>
        <v>0</v>
      </c>
      <c r="I2058" s="40">
        <f>Gmden!O2057</f>
        <v>0</v>
      </c>
      <c r="J2058" s="8">
        <f t="shared" si="163"/>
        <v>0</v>
      </c>
      <c r="K2058" s="25">
        <f>ROUND(Anteile!$B$30/'Abs3'!$J$2107*'Abs3'!J2058,0)</f>
        <v>0</v>
      </c>
      <c r="L2058" s="8">
        <f>Gmden!M2057</f>
        <v>2659728.91024765</v>
      </c>
      <c r="M2058" s="8">
        <f ca="1">IF(AND(E2058&gt;10000,Gmden!J2057=500,Gmden!K2057=500),MAX(0,OFFSET('Fk Abs3'!$E$7,'Abs3'!C2058,0)*0.95*E2058-L2058),0)</f>
        <v>0</v>
      </c>
      <c r="N2058" s="25">
        <f ca="1">ROUND(Anteile!$B$31/'Abs3'!$M$2107*'Abs3'!M2058,0)</f>
        <v>0</v>
      </c>
      <c r="O2058" s="27"/>
      <c r="P2058" s="25">
        <f t="shared" ca="1" si="164"/>
        <v>0</v>
      </c>
    </row>
    <row r="2059" spans="1:16" x14ac:dyDescent="0.25">
      <c r="A2059" s="9">
        <f>Gmden!A2058</f>
        <v>80221</v>
      </c>
      <c r="B2059" s="9">
        <f t="shared" si="160"/>
        <v>8</v>
      </c>
      <c r="C2059" s="9">
        <f t="shared" si="161"/>
        <v>0</v>
      </c>
      <c r="D2059" s="7" t="str">
        <f>Gmden!D2058</f>
        <v>Krumbach</v>
      </c>
      <c r="E2059" s="8">
        <f>Gmden!E2058</f>
        <v>972</v>
      </c>
      <c r="F2059" s="40">
        <f>Gmden!N2058</f>
        <v>0</v>
      </c>
      <c r="G2059" s="8">
        <f t="shared" si="162"/>
        <v>0</v>
      </c>
      <c r="H2059" s="25">
        <f>ROUND(Anteile!$B$29/'Abs3'!$G$2107*'Abs3'!G2059,0)</f>
        <v>0</v>
      </c>
      <c r="I2059" s="40">
        <f>Gmden!O2058</f>
        <v>0</v>
      </c>
      <c r="J2059" s="8">
        <f t="shared" si="163"/>
        <v>0</v>
      </c>
      <c r="K2059" s="25">
        <f>ROUND(Anteile!$B$30/'Abs3'!$J$2107*'Abs3'!J2059,0)</f>
        <v>0</v>
      </c>
      <c r="L2059" s="8">
        <f>Gmden!M2058</f>
        <v>1023297.2036245706</v>
      </c>
      <c r="M2059" s="8">
        <f ca="1">IF(AND(E2059&gt;10000,Gmden!J2058=500,Gmden!K2058=500),MAX(0,OFFSET('Fk Abs3'!$E$7,'Abs3'!C2059,0)*0.95*E2059-L2059),0)</f>
        <v>0</v>
      </c>
      <c r="N2059" s="25">
        <f ca="1">ROUND(Anteile!$B$31/'Abs3'!$M$2107*'Abs3'!M2059,0)</f>
        <v>0</v>
      </c>
      <c r="O2059" s="27"/>
      <c r="P2059" s="25">
        <f t="shared" ca="1" si="164"/>
        <v>0</v>
      </c>
    </row>
    <row r="2060" spans="1:16" x14ac:dyDescent="0.25">
      <c r="A2060" s="9">
        <f>Gmden!A2059</f>
        <v>80222</v>
      </c>
      <c r="B2060" s="9">
        <f t="shared" si="160"/>
        <v>8</v>
      </c>
      <c r="C2060" s="9">
        <f t="shared" si="161"/>
        <v>0</v>
      </c>
      <c r="D2060" s="7" t="str">
        <f>Gmden!D2059</f>
        <v>Langen bei Bregenz</v>
      </c>
      <c r="E2060" s="8">
        <f>Gmden!E2059</f>
        <v>1334</v>
      </c>
      <c r="F2060" s="40">
        <f>Gmden!N2059</f>
        <v>0</v>
      </c>
      <c r="G2060" s="8">
        <f t="shared" si="162"/>
        <v>0</v>
      </c>
      <c r="H2060" s="25">
        <f>ROUND(Anteile!$B$29/'Abs3'!$G$2107*'Abs3'!G2060,0)</f>
        <v>0</v>
      </c>
      <c r="I2060" s="40">
        <f>Gmden!O2059</f>
        <v>0</v>
      </c>
      <c r="J2060" s="8">
        <f t="shared" si="163"/>
        <v>0</v>
      </c>
      <c r="K2060" s="25">
        <f>ROUND(Anteile!$B$30/'Abs3'!$J$2107*'Abs3'!J2060,0)</f>
        <v>0</v>
      </c>
      <c r="L2060" s="8">
        <f>Gmden!M2059</f>
        <v>1440558.7093682752</v>
      </c>
      <c r="M2060" s="8">
        <f ca="1">IF(AND(E2060&gt;10000,Gmden!J2059=500,Gmden!K2059=500),MAX(0,OFFSET('Fk Abs3'!$E$7,'Abs3'!C2060,0)*0.95*E2060-L2060),0)</f>
        <v>0</v>
      </c>
      <c r="N2060" s="25">
        <f ca="1">ROUND(Anteile!$B$31/'Abs3'!$M$2107*'Abs3'!M2060,0)</f>
        <v>0</v>
      </c>
      <c r="O2060" s="27"/>
      <c r="P2060" s="25">
        <f t="shared" ca="1" si="164"/>
        <v>0</v>
      </c>
    </row>
    <row r="2061" spans="1:16" x14ac:dyDescent="0.25">
      <c r="A2061" s="9">
        <f>Gmden!A2060</f>
        <v>80223</v>
      </c>
      <c r="B2061" s="9">
        <f t="shared" si="160"/>
        <v>8</v>
      </c>
      <c r="C2061" s="9">
        <f t="shared" si="161"/>
        <v>0</v>
      </c>
      <c r="D2061" s="7" t="str">
        <f>Gmden!D2060</f>
        <v>Langenegg</v>
      </c>
      <c r="E2061" s="8">
        <f>Gmden!E2060</f>
        <v>1136</v>
      </c>
      <c r="F2061" s="40">
        <f>Gmden!N2060</f>
        <v>0</v>
      </c>
      <c r="G2061" s="8">
        <f t="shared" si="162"/>
        <v>0</v>
      </c>
      <c r="H2061" s="25">
        <f>ROUND(Anteile!$B$29/'Abs3'!$G$2107*'Abs3'!G2061,0)</f>
        <v>0</v>
      </c>
      <c r="I2061" s="40">
        <f>Gmden!O2060</f>
        <v>0</v>
      </c>
      <c r="J2061" s="8">
        <f t="shared" si="163"/>
        <v>0</v>
      </c>
      <c r="K2061" s="25">
        <f>ROUND(Anteile!$B$30/'Abs3'!$J$2107*'Abs3'!J2061,0)</f>
        <v>0</v>
      </c>
      <c r="L2061" s="8">
        <f>Gmden!M2060</f>
        <v>1510327.6928504596</v>
      </c>
      <c r="M2061" s="8">
        <f ca="1">IF(AND(E2061&gt;10000,Gmden!J2060=500,Gmden!K2060=500),MAX(0,OFFSET('Fk Abs3'!$E$7,'Abs3'!C2061,0)*0.95*E2061-L2061),0)</f>
        <v>0</v>
      </c>
      <c r="N2061" s="25">
        <f ca="1">ROUND(Anteile!$B$31/'Abs3'!$M$2107*'Abs3'!M2061,0)</f>
        <v>0</v>
      </c>
      <c r="O2061" s="27"/>
      <c r="P2061" s="25">
        <f t="shared" ca="1" si="164"/>
        <v>0</v>
      </c>
    </row>
    <row r="2062" spans="1:16" x14ac:dyDescent="0.25">
      <c r="A2062" s="9">
        <f>Gmden!A2061</f>
        <v>80224</v>
      </c>
      <c r="B2062" s="9">
        <f t="shared" si="160"/>
        <v>8</v>
      </c>
      <c r="C2062" s="9">
        <f t="shared" si="161"/>
        <v>0</v>
      </c>
      <c r="D2062" s="7" t="str">
        <f>Gmden!D2061</f>
        <v>Lauterach</v>
      </c>
      <c r="E2062" s="8">
        <f>Gmden!E2061</f>
        <v>9736</v>
      </c>
      <c r="F2062" s="40">
        <f>Gmden!N2061</f>
        <v>0</v>
      </c>
      <c r="G2062" s="8">
        <f t="shared" si="162"/>
        <v>0</v>
      </c>
      <c r="H2062" s="25">
        <f>ROUND(Anteile!$B$29/'Abs3'!$G$2107*'Abs3'!G2062,0)</f>
        <v>0</v>
      </c>
      <c r="I2062" s="40">
        <f>Gmden!O2061</f>
        <v>0</v>
      </c>
      <c r="J2062" s="8">
        <f t="shared" si="163"/>
        <v>0</v>
      </c>
      <c r="K2062" s="25">
        <f>ROUND(Anteile!$B$30/'Abs3'!$J$2107*'Abs3'!J2062,0)</f>
        <v>0</v>
      </c>
      <c r="L2062" s="8">
        <f>Gmden!M2061</f>
        <v>14468435.990323177</v>
      </c>
      <c r="M2062" s="8">
        <f ca="1">IF(AND(E2062&gt;10000,Gmden!J2061=500,Gmden!K2061=500),MAX(0,OFFSET('Fk Abs3'!$E$7,'Abs3'!C2062,0)*0.95*E2062-L2062),0)</f>
        <v>0</v>
      </c>
      <c r="N2062" s="25">
        <f ca="1">ROUND(Anteile!$B$31/'Abs3'!$M$2107*'Abs3'!M2062,0)</f>
        <v>0</v>
      </c>
      <c r="O2062" s="27"/>
      <c r="P2062" s="25">
        <f t="shared" ca="1" si="164"/>
        <v>0</v>
      </c>
    </row>
    <row r="2063" spans="1:16" x14ac:dyDescent="0.25">
      <c r="A2063" s="9">
        <f>Gmden!A2062</f>
        <v>80225</v>
      </c>
      <c r="B2063" s="9">
        <f t="shared" si="160"/>
        <v>8</v>
      </c>
      <c r="C2063" s="9">
        <f t="shared" si="161"/>
        <v>0</v>
      </c>
      <c r="D2063" s="7" t="str">
        <f>Gmden!D2062</f>
        <v>Lingenau</v>
      </c>
      <c r="E2063" s="8">
        <f>Gmden!E2062</f>
        <v>1372</v>
      </c>
      <c r="F2063" s="40">
        <f>Gmden!N2062</f>
        <v>0</v>
      </c>
      <c r="G2063" s="8">
        <f t="shared" si="162"/>
        <v>0</v>
      </c>
      <c r="H2063" s="25">
        <f>ROUND(Anteile!$B$29/'Abs3'!$G$2107*'Abs3'!G2063,0)</f>
        <v>0</v>
      </c>
      <c r="I2063" s="40">
        <f>Gmden!O2062</f>
        <v>0</v>
      </c>
      <c r="J2063" s="8">
        <f t="shared" si="163"/>
        <v>0</v>
      </c>
      <c r="K2063" s="25">
        <f>ROUND(Anteile!$B$30/'Abs3'!$J$2107*'Abs3'!J2063,0)</f>
        <v>0</v>
      </c>
      <c r="L2063" s="8">
        <f>Gmden!M2062</f>
        <v>1621559.7422826507</v>
      </c>
      <c r="M2063" s="8">
        <f ca="1">IF(AND(E2063&gt;10000,Gmden!J2062=500,Gmden!K2062=500),MAX(0,OFFSET('Fk Abs3'!$E$7,'Abs3'!C2063,0)*0.95*E2063-L2063),0)</f>
        <v>0</v>
      </c>
      <c r="N2063" s="25">
        <f ca="1">ROUND(Anteile!$B$31/'Abs3'!$M$2107*'Abs3'!M2063,0)</f>
        <v>0</v>
      </c>
      <c r="O2063" s="27"/>
      <c r="P2063" s="25">
        <f t="shared" ca="1" si="164"/>
        <v>0</v>
      </c>
    </row>
    <row r="2064" spans="1:16" x14ac:dyDescent="0.25">
      <c r="A2064" s="9">
        <f>Gmden!A2063</f>
        <v>80226</v>
      </c>
      <c r="B2064" s="9">
        <f t="shared" si="160"/>
        <v>8</v>
      </c>
      <c r="C2064" s="9">
        <f t="shared" si="161"/>
        <v>0</v>
      </c>
      <c r="D2064" s="7" t="str">
        <f>Gmden!D2063</f>
        <v>Lochau</v>
      </c>
      <c r="E2064" s="8">
        <f>Gmden!E2063</f>
        <v>5729</v>
      </c>
      <c r="F2064" s="40">
        <f>Gmden!N2063</f>
        <v>0</v>
      </c>
      <c r="G2064" s="8">
        <f t="shared" si="162"/>
        <v>0</v>
      </c>
      <c r="H2064" s="25">
        <f>ROUND(Anteile!$B$29/'Abs3'!$G$2107*'Abs3'!G2064,0)</f>
        <v>0</v>
      </c>
      <c r="I2064" s="40">
        <f>Gmden!O2063</f>
        <v>0</v>
      </c>
      <c r="J2064" s="8">
        <f t="shared" si="163"/>
        <v>0</v>
      </c>
      <c r="K2064" s="25">
        <f>ROUND(Anteile!$B$30/'Abs3'!$J$2107*'Abs3'!J2064,0)</f>
        <v>0</v>
      </c>
      <c r="L2064" s="8">
        <f>Gmden!M2063</f>
        <v>6379539.7970167371</v>
      </c>
      <c r="M2064" s="8">
        <f ca="1">IF(AND(E2064&gt;10000,Gmden!J2063=500,Gmden!K2063=500),MAX(0,OFFSET('Fk Abs3'!$E$7,'Abs3'!C2064,0)*0.95*E2064-L2064),0)</f>
        <v>0</v>
      </c>
      <c r="N2064" s="25">
        <f ca="1">ROUND(Anteile!$B$31/'Abs3'!$M$2107*'Abs3'!M2064,0)</f>
        <v>0</v>
      </c>
      <c r="O2064" s="27"/>
      <c r="P2064" s="25">
        <f t="shared" ca="1" si="164"/>
        <v>0</v>
      </c>
    </row>
    <row r="2065" spans="1:16" x14ac:dyDescent="0.25">
      <c r="A2065" s="9">
        <f>Gmden!A2064</f>
        <v>80227</v>
      </c>
      <c r="B2065" s="9">
        <f t="shared" si="160"/>
        <v>8</v>
      </c>
      <c r="C2065" s="9">
        <f t="shared" si="161"/>
        <v>0</v>
      </c>
      <c r="D2065" s="7" t="str">
        <f>Gmden!D2064</f>
        <v>Mellau</v>
      </c>
      <c r="E2065" s="8">
        <f>Gmden!E2064</f>
        <v>1300</v>
      </c>
      <c r="F2065" s="40">
        <f>Gmden!N2064</f>
        <v>0</v>
      </c>
      <c r="G2065" s="8">
        <f t="shared" si="162"/>
        <v>0</v>
      </c>
      <c r="H2065" s="25">
        <f>ROUND(Anteile!$B$29/'Abs3'!$G$2107*'Abs3'!G2065,0)</f>
        <v>0</v>
      </c>
      <c r="I2065" s="40">
        <f>Gmden!O2064</f>
        <v>0</v>
      </c>
      <c r="J2065" s="8">
        <f t="shared" si="163"/>
        <v>0</v>
      </c>
      <c r="K2065" s="25">
        <f>ROUND(Anteile!$B$30/'Abs3'!$J$2107*'Abs3'!J2065,0)</f>
        <v>0</v>
      </c>
      <c r="L2065" s="8">
        <f>Gmden!M2064</f>
        <v>1767811.3094333156</v>
      </c>
      <c r="M2065" s="8">
        <f ca="1">IF(AND(E2065&gt;10000,Gmden!J2064=500,Gmden!K2064=500),MAX(0,OFFSET('Fk Abs3'!$E$7,'Abs3'!C2065,0)*0.95*E2065-L2065),0)</f>
        <v>0</v>
      </c>
      <c r="N2065" s="25">
        <f ca="1">ROUND(Anteile!$B$31/'Abs3'!$M$2107*'Abs3'!M2065,0)</f>
        <v>0</v>
      </c>
      <c r="O2065" s="27"/>
      <c r="P2065" s="25">
        <f t="shared" ca="1" si="164"/>
        <v>0</v>
      </c>
    </row>
    <row r="2066" spans="1:16" x14ac:dyDescent="0.25">
      <c r="A2066" s="9">
        <f>Gmden!A2065</f>
        <v>80228</v>
      </c>
      <c r="B2066" s="9">
        <f t="shared" si="160"/>
        <v>8</v>
      </c>
      <c r="C2066" s="9">
        <f t="shared" si="161"/>
        <v>0</v>
      </c>
      <c r="D2066" s="7" t="str">
        <f>Gmden!D2065</f>
        <v>Mittelberg</v>
      </c>
      <c r="E2066" s="8">
        <f>Gmden!E2065</f>
        <v>4732</v>
      </c>
      <c r="F2066" s="40">
        <f>Gmden!N2065</f>
        <v>0</v>
      </c>
      <c r="G2066" s="8">
        <f t="shared" si="162"/>
        <v>0</v>
      </c>
      <c r="H2066" s="25">
        <f>ROUND(Anteile!$B$29/'Abs3'!$G$2107*'Abs3'!G2066,0)</f>
        <v>0</v>
      </c>
      <c r="I2066" s="40">
        <f>Gmden!O2065</f>
        <v>0</v>
      </c>
      <c r="J2066" s="8">
        <f t="shared" si="163"/>
        <v>0</v>
      </c>
      <c r="K2066" s="25">
        <f>ROUND(Anteile!$B$30/'Abs3'!$J$2107*'Abs3'!J2066,0)</f>
        <v>0</v>
      </c>
      <c r="L2066" s="8">
        <f>Gmden!M2065</f>
        <v>7772706.1761036767</v>
      </c>
      <c r="M2066" s="8">
        <f ca="1">IF(AND(E2066&gt;10000,Gmden!J2065=500,Gmden!K2065=500),MAX(0,OFFSET('Fk Abs3'!$E$7,'Abs3'!C2066,0)*0.95*E2066-L2066),0)</f>
        <v>0</v>
      </c>
      <c r="N2066" s="25">
        <f ca="1">ROUND(Anteile!$B$31/'Abs3'!$M$2107*'Abs3'!M2066,0)</f>
        <v>0</v>
      </c>
      <c r="O2066" s="27"/>
      <c r="P2066" s="25">
        <f t="shared" ca="1" si="164"/>
        <v>0</v>
      </c>
    </row>
    <row r="2067" spans="1:16" x14ac:dyDescent="0.25">
      <c r="A2067" s="9">
        <f>Gmden!A2066</f>
        <v>80229</v>
      </c>
      <c r="B2067" s="9">
        <f t="shared" si="160"/>
        <v>8</v>
      </c>
      <c r="C2067" s="9">
        <f t="shared" si="161"/>
        <v>0</v>
      </c>
      <c r="D2067" s="7" t="str">
        <f>Gmden!D2066</f>
        <v>Möggers</v>
      </c>
      <c r="E2067" s="8">
        <f>Gmden!E2066</f>
        <v>490</v>
      </c>
      <c r="F2067" s="40">
        <f>Gmden!N2066</f>
        <v>0</v>
      </c>
      <c r="G2067" s="8">
        <f t="shared" si="162"/>
        <v>0</v>
      </c>
      <c r="H2067" s="25">
        <f>ROUND(Anteile!$B$29/'Abs3'!$G$2107*'Abs3'!G2067,0)</f>
        <v>0</v>
      </c>
      <c r="I2067" s="40">
        <f>Gmden!O2066</f>
        <v>0</v>
      </c>
      <c r="J2067" s="8">
        <f t="shared" si="163"/>
        <v>0</v>
      </c>
      <c r="K2067" s="25">
        <f>ROUND(Anteile!$B$30/'Abs3'!$J$2107*'Abs3'!J2067,0)</f>
        <v>0</v>
      </c>
      <c r="L2067" s="8">
        <f>Gmden!M2066</f>
        <v>496860.72939299175</v>
      </c>
      <c r="M2067" s="8">
        <f ca="1">IF(AND(E2067&gt;10000,Gmden!J2066=500,Gmden!K2066=500),MAX(0,OFFSET('Fk Abs3'!$E$7,'Abs3'!C2067,0)*0.95*E2067-L2067),0)</f>
        <v>0</v>
      </c>
      <c r="N2067" s="25">
        <f ca="1">ROUND(Anteile!$B$31/'Abs3'!$M$2107*'Abs3'!M2067,0)</f>
        <v>0</v>
      </c>
      <c r="O2067" s="27"/>
      <c r="P2067" s="25">
        <f t="shared" ca="1" si="164"/>
        <v>0</v>
      </c>
    </row>
    <row r="2068" spans="1:16" x14ac:dyDescent="0.25">
      <c r="A2068" s="9">
        <f>Gmden!A2067</f>
        <v>80230</v>
      </c>
      <c r="B2068" s="9">
        <f t="shared" si="160"/>
        <v>8</v>
      </c>
      <c r="C2068" s="9">
        <f t="shared" si="161"/>
        <v>0</v>
      </c>
      <c r="D2068" s="7" t="str">
        <f>Gmden!D2067</f>
        <v>Reuthe</v>
      </c>
      <c r="E2068" s="8">
        <f>Gmden!E2067</f>
        <v>622</v>
      </c>
      <c r="F2068" s="40">
        <f>Gmden!N2067</f>
        <v>0</v>
      </c>
      <c r="G2068" s="8">
        <f t="shared" si="162"/>
        <v>0</v>
      </c>
      <c r="H2068" s="25">
        <f>ROUND(Anteile!$B$29/'Abs3'!$G$2107*'Abs3'!G2068,0)</f>
        <v>0</v>
      </c>
      <c r="I2068" s="40">
        <f>Gmden!O2067</f>
        <v>0</v>
      </c>
      <c r="J2068" s="8">
        <f t="shared" si="163"/>
        <v>0</v>
      </c>
      <c r="K2068" s="25">
        <f>ROUND(Anteile!$B$30/'Abs3'!$J$2107*'Abs3'!J2068,0)</f>
        <v>0</v>
      </c>
      <c r="L2068" s="8">
        <f>Gmden!M2067</f>
        <v>1159334.7973896503</v>
      </c>
      <c r="M2068" s="8">
        <f ca="1">IF(AND(E2068&gt;10000,Gmden!J2067=500,Gmden!K2067=500),MAX(0,OFFSET('Fk Abs3'!$E$7,'Abs3'!C2068,0)*0.95*E2068-L2068),0)</f>
        <v>0</v>
      </c>
      <c r="N2068" s="25">
        <f ca="1">ROUND(Anteile!$B$31/'Abs3'!$M$2107*'Abs3'!M2068,0)</f>
        <v>0</v>
      </c>
      <c r="O2068" s="27"/>
      <c r="P2068" s="25">
        <f t="shared" ca="1" si="164"/>
        <v>0</v>
      </c>
    </row>
    <row r="2069" spans="1:16" x14ac:dyDescent="0.25">
      <c r="A2069" s="9">
        <f>Gmden!A2068</f>
        <v>80231</v>
      </c>
      <c r="B2069" s="9">
        <f t="shared" si="160"/>
        <v>8</v>
      </c>
      <c r="C2069" s="9">
        <f t="shared" si="161"/>
        <v>0</v>
      </c>
      <c r="D2069" s="7" t="str">
        <f>Gmden!D2068</f>
        <v>Riefensberg</v>
      </c>
      <c r="E2069" s="8">
        <f>Gmden!E2068</f>
        <v>1033</v>
      </c>
      <c r="F2069" s="40">
        <f>Gmden!N2068</f>
        <v>0</v>
      </c>
      <c r="G2069" s="8">
        <f t="shared" si="162"/>
        <v>0</v>
      </c>
      <c r="H2069" s="25">
        <f>ROUND(Anteile!$B$29/'Abs3'!$G$2107*'Abs3'!G2069,0)</f>
        <v>0</v>
      </c>
      <c r="I2069" s="40">
        <f>Gmden!O2068</f>
        <v>0</v>
      </c>
      <c r="J2069" s="8">
        <f t="shared" si="163"/>
        <v>0</v>
      </c>
      <c r="K2069" s="25">
        <f>ROUND(Anteile!$B$30/'Abs3'!$J$2107*'Abs3'!J2069,0)</f>
        <v>0</v>
      </c>
      <c r="L2069" s="8">
        <f>Gmden!M2068</f>
        <v>1259748.8303289567</v>
      </c>
      <c r="M2069" s="8">
        <f ca="1">IF(AND(E2069&gt;10000,Gmden!J2068=500,Gmden!K2068=500),MAX(0,OFFSET('Fk Abs3'!$E$7,'Abs3'!C2069,0)*0.95*E2069-L2069),0)</f>
        <v>0</v>
      </c>
      <c r="N2069" s="25">
        <f ca="1">ROUND(Anteile!$B$31/'Abs3'!$M$2107*'Abs3'!M2069,0)</f>
        <v>0</v>
      </c>
      <c r="O2069" s="27"/>
      <c r="P2069" s="25">
        <f t="shared" ca="1" si="164"/>
        <v>0</v>
      </c>
    </row>
    <row r="2070" spans="1:16" x14ac:dyDescent="0.25">
      <c r="A2070" s="9">
        <f>Gmden!A2069</f>
        <v>80232</v>
      </c>
      <c r="B2070" s="9">
        <f t="shared" si="160"/>
        <v>8</v>
      </c>
      <c r="C2070" s="9">
        <f t="shared" si="161"/>
        <v>0</v>
      </c>
      <c r="D2070" s="7" t="str">
        <f>Gmden!D2069</f>
        <v>Schnepfau</v>
      </c>
      <c r="E2070" s="8">
        <f>Gmden!E2069</f>
        <v>471</v>
      </c>
      <c r="F2070" s="40">
        <f>Gmden!N2069</f>
        <v>0</v>
      </c>
      <c r="G2070" s="8">
        <f t="shared" si="162"/>
        <v>0</v>
      </c>
      <c r="H2070" s="25">
        <f>ROUND(Anteile!$B$29/'Abs3'!$G$2107*'Abs3'!G2070,0)</f>
        <v>0</v>
      </c>
      <c r="I2070" s="40">
        <f>Gmden!O2069</f>
        <v>0</v>
      </c>
      <c r="J2070" s="8">
        <f t="shared" si="163"/>
        <v>0</v>
      </c>
      <c r="K2070" s="25">
        <f>ROUND(Anteile!$B$30/'Abs3'!$J$2107*'Abs3'!J2070,0)</f>
        <v>0</v>
      </c>
      <c r="L2070" s="8">
        <f>Gmden!M2069</f>
        <v>556541.87459342275</v>
      </c>
      <c r="M2070" s="8">
        <f ca="1">IF(AND(E2070&gt;10000,Gmden!J2069=500,Gmden!K2069=500),MAX(0,OFFSET('Fk Abs3'!$E$7,'Abs3'!C2070,0)*0.95*E2070-L2070),0)</f>
        <v>0</v>
      </c>
      <c r="N2070" s="25">
        <f ca="1">ROUND(Anteile!$B$31/'Abs3'!$M$2107*'Abs3'!M2070,0)</f>
        <v>0</v>
      </c>
      <c r="O2070" s="27"/>
      <c r="P2070" s="25">
        <f t="shared" ca="1" si="164"/>
        <v>0</v>
      </c>
    </row>
    <row r="2071" spans="1:16" x14ac:dyDescent="0.25">
      <c r="A2071" s="9">
        <f>Gmden!A2070</f>
        <v>80233</v>
      </c>
      <c r="B2071" s="9">
        <f t="shared" si="160"/>
        <v>8</v>
      </c>
      <c r="C2071" s="9">
        <f t="shared" si="161"/>
        <v>0</v>
      </c>
      <c r="D2071" s="7" t="str">
        <f>Gmden!D2070</f>
        <v>Schoppernau</v>
      </c>
      <c r="E2071" s="8">
        <f>Gmden!E2070</f>
        <v>945</v>
      </c>
      <c r="F2071" s="40">
        <f>Gmden!N2070</f>
        <v>0</v>
      </c>
      <c r="G2071" s="8">
        <f t="shared" si="162"/>
        <v>0</v>
      </c>
      <c r="H2071" s="25">
        <f>ROUND(Anteile!$B$29/'Abs3'!$G$2107*'Abs3'!G2071,0)</f>
        <v>0</v>
      </c>
      <c r="I2071" s="40">
        <f>Gmden!O2070</f>
        <v>0</v>
      </c>
      <c r="J2071" s="8">
        <f t="shared" si="163"/>
        <v>0</v>
      </c>
      <c r="K2071" s="25">
        <f>ROUND(Anteile!$B$30/'Abs3'!$J$2107*'Abs3'!J2071,0)</f>
        <v>0</v>
      </c>
      <c r="L2071" s="8">
        <f>Gmden!M2070</f>
        <v>1302662.0694463614</v>
      </c>
      <c r="M2071" s="8">
        <f ca="1">IF(AND(E2071&gt;10000,Gmden!J2070=500,Gmden!K2070=500),MAX(0,OFFSET('Fk Abs3'!$E$7,'Abs3'!C2071,0)*0.95*E2071-L2071),0)</f>
        <v>0</v>
      </c>
      <c r="N2071" s="25">
        <f ca="1">ROUND(Anteile!$B$31/'Abs3'!$M$2107*'Abs3'!M2071,0)</f>
        <v>0</v>
      </c>
      <c r="O2071" s="27"/>
      <c r="P2071" s="25">
        <f t="shared" ca="1" si="164"/>
        <v>0</v>
      </c>
    </row>
    <row r="2072" spans="1:16" x14ac:dyDescent="0.25">
      <c r="A2072" s="9">
        <f>Gmden!A2071</f>
        <v>80234</v>
      </c>
      <c r="B2072" s="9">
        <f t="shared" si="160"/>
        <v>8</v>
      </c>
      <c r="C2072" s="9">
        <f t="shared" si="161"/>
        <v>0</v>
      </c>
      <c r="D2072" s="7" t="str">
        <f>Gmden!D2071</f>
        <v>Schröcken</v>
      </c>
      <c r="E2072" s="8">
        <f>Gmden!E2071</f>
        <v>213</v>
      </c>
      <c r="F2072" s="40">
        <f>Gmden!N2071</f>
        <v>0</v>
      </c>
      <c r="G2072" s="8">
        <f t="shared" si="162"/>
        <v>0</v>
      </c>
      <c r="H2072" s="25">
        <f>ROUND(Anteile!$B$29/'Abs3'!$G$2107*'Abs3'!G2072,0)</f>
        <v>0</v>
      </c>
      <c r="I2072" s="40">
        <f>Gmden!O2071</f>
        <v>0</v>
      </c>
      <c r="J2072" s="8">
        <f t="shared" si="163"/>
        <v>0</v>
      </c>
      <c r="K2072" s="25">
        <f>ROUND(Anteile!$B$30/'Abs3'!$J$2107*'Abs3'!J2072,0)</f>
        <v>0</v>
      </c>
      <c r="L2072" s="8">
        <f>Gmden!M2071</f>
        <v>357052.29911899613</v>
      </c>
      <c r="M2072" s="8">
        <f ca="1">IF(AND(E2072&gt;10000,Gmden!J2071=500,Gmden!K2071=500),MAX(0,OFFSET('Fk Abs3'!$E$7,'Abs3'!C2072,0)*0.95*E2072-L2072),0)</f>
        <v>0</v>
      </c>
      <c r="N2072" s="25">
        <f ca="1">ROUND(Anteile!$B$31/'Abs3'!$M$2107*'Abs3'!M2072,0)</f>
        <v>0</v>
      </c>
      <c r="O2072" s="27"/>
      <c r="P2072" s="25">
        <f t="shared" ca="1" si="164"/>
        <v>0</v>
      </c>
    </row>
    <row r="2073" spans="1:16" x14ac:dyDescent="0.25">
      <c r="A2073" s="9">
        <f>Gmden!A2072</f>
        <v>80235</v>
      </c>
      <c r="B2073" s="9">
        <f t="shared" si="160"/>
        <v>8</v>
      </c>
      <c r="C2073" s="9">
        <f t="shared" si="161"/>
        <v>0</v>
      </c>
      <c r="D2073" s="7" t="str">
        <f>Gmden!D2072</f>
        <v>Schwarzach</v>
      </c>
      <c r="E2073" s="8">
        <f>Gmden!E2072</f>
        <v>3876</v>
      </c>
      <c r="F2073" s="40">
        <f>Gmden!N2072</f>
        <v>0</v>
      </c>
      <c r="G2073" s="8">
        <f t="shared" si="162"/>
        <v>0</v>
      </c>
      <c r="H2073" s="25">
        <f>ROUND(Anteile!$B$29/'Abs3'!$G$2107*'Abs3'!G2073,0)</f>
        <v>0</v>
      </c>
      <c r="I2073" s="40">
        <f>Gmden!O2072</f>
        <v>0</v>
      </c>
      <c r="J2073" s="8">
        <f t="shared" si="163"/>
        <v>0</v>
      </c>
      <c r="K2073" s="25">
        <f>ROUND(Anteile!$B$30/'Abs3'!$J$2107*'Abs3'!J2073,0)</f>
        <v>0</v>
      </c>
      <c r="L2073" s="8">
        <f>Gmden!M2072</f>
        <v>5758865.8837730037</v>
      </c>
      <c r="M2073" s="8">
        <f ca="1">IF(AND(E2073&gt;10000,Gmden!J2072=500,Gmden!K2072=500),MAX(0,OFFSET('Fk Abs3'!$E$7,'Abs3'!C2073,0)*0.95*E2073-L2073),0)</f>
        <v>0</v>
      </c>
      <c r="N2073" s="25">
        <f ca="1">ROUND(Anteile!$B$31/'Abs3'!$M$2107*'Abs3'!M2073,0)</f>
        <v>0</v>
      </c>
      <c r="O2073" s="27"/>
      <c r="P2073" s="25">
        <f t="shared" ca="1" si="164"/>
        <v>0</v>
      </c>
    </row>
    <row r="2074" spans="1:16" x14ac:dyDescent="0.25">
      <c r="A2074" s="9">
        <f>Gmden!A2073</f>
        <v>80236</v>
      </c>
      <c r="B2074" s="9">
        <f t="shared" si="160"/>
        <v>8</v>
      </c>
      <c r="C2074" s="9">
        <f t="shared" si="161"/>
        <v>0</v>
      </c>
      <c r="D2074" s="7" t="str">
        <f>Gmden!D2073</f>
        <v>Schwarzenberg</v>
      </c>
      <c r="E2074" s="8">
        <f>Gmden!E2073</f>
        <v>1836</v>
      </c>
      <c r="F2074" s="40">
        <f>Gmden!N2073</f>
        <v>0</v>
      </c>
      <c r="G2074" s="8">
        <f t="shared" si="162"/>
        <v>0</v>
      </c>
      <c r="H2074" s="25">
        <f>ROUND(Anteile!$B$29/'Abs3'!$G$2107*'Abs3'!G2074,0)</f>
        <v>0</v>
      </c>
      <c r="I2074" s="40">
        <f>Gmden!O2073</f>
        <v>0</v>
      </c>
      <c r="J2074" s="8">
        <f t="shared" si="163"/>
        <v>0</v>
      </c>
      <c r="K2074" s="25">
        <f>ROUND(Anteile!$B$30/'Abs3'!$J$2107*'Abs3'!J2074,0)</f>
        <v>0</v>
      </c>
      <c r="L2074" s="8">
        <f>Gmden!M2073</f>
        <v>2215046.4648381639</v>
      </c>
      <c r="M2074" s="8">
        <f ca="1">IF(AND(E2074&gt;10000,Gmden!J2073=500,Gmden!K2073=500),MAX(0,OFFSET('Fk Abs3'!$E$7,'Abs3'!C2074,0)*0.95*E2074-L2074),0)</f>
        <v>0</v>
      </c>
      <c r="N2074" s="25">
        <f ca="1">ROUND(Anteile!$B$31/'Abs3'!$M$2107*'Abs3'!M2074,0)</f>
        <v>0</v>
      </c>
      <c r="O2074" s="27"/>
      <c r="P2074" s="25">
        <f t="shared" ca="1" si="164"/>
        <v>0</v>
      </c>
    </row>
    <row r="2075" spans="1:16" x14ac:dyDescent="0.25">
      <c r="A2075" s="9">
        <f>Gmden!A2074</f>
        <v>80237</v>
      </c>
      <c r="B2075" s="9">
        <f t="shared" si="160"/>
        <v>8</v>
      </c>
      <c r="C2075" s="9">
        <f t="shared" si="161"/>
        <v>0</v>
      </c>
      <c r="D2075" s="7" t="str">
        <f>Gmden!D2074</f>
        <v>Sibratsgfäll</v>
      </c>
      <c r="E2075" s="8">
        <f>Gmden!E2074</f>
        <v>394</v>
      </c>
      <c r="F2075" s="40">
        <f>Gmden!N2074</f>
        <v>0</v>
      </c>
      <c r="G2075" s="8">
        <f t="shared" si="162"/>
        <v>0</v>
      </c>
      <c r="H2075" s="25">
        <f>ROUND(Anteile!$B$29/'Abs3'!$G$2107*'Abs3'!G2075,0)</f>
        <v>0</v>
      </c>
      <c r="I2075" s="40">
        <f>Gmden!O2074</f>
        <v>0</v>
      </c>
      <c r="J2075" s="8">
        <f t="shared" si="163"/>
        <v>0</v>
      </c>
      <c r="K2075" s="25">
        <f>ROUND(Anteile!$B$30/'Abs3'!$J$2107*'Abs3'!J2075,0)</f>
        <v>0</v>
      </c>
      <c r="L2075" s="8">
        <f>Gmden!M2074</f>
        <v>453399.44173176738</v>
      </c>
      <c r="M2075" s="8">
        <f ca="1">IF(AND(E2075&gt;10000,Gmden!J2074=500,Gmden!K2074=500),MAX(0,OFFSET('Fk Abs3'!$E$7,'Abs3'!C2075,0)*0.95*E2075-L2075),0)</f>
        <v>0</v>
      </c>
      <c r="N2075" s="25">
        <f ca="1">ROUND(Anteile!$B$31/'Abs3'!$M$2107*'Abs3'!M2075,0)</f>
        <v>0</v>
      </c>
      <c r="O2075" s="27"/>
      <c r="P2075" s="25">
        <f t="shared" ca="1" si="164"/>
        <v>0</v>
      </c>
    </row>
    <row r="2076" spans="1:16" x14ac:dyDescent="0.25">
      <c r="A2076" s="9">
        <f>Gmden!A2075</f>
        <v>80238</v>
      </c>
      <c r="B2076" s="9">
        <f t="shared" si="160"/>
        <v>8</v>
      </c>
      <c r="C2076" s="9">
        <f t="shared" si="161"/>
        <v>0</v>
      </c>
      <c r="D2076" s="7" t="str">
        <f>Gmden!D2075</f>
        <v>Sulzberg</v>
      </c>
      <c r="E2076" s="8">
        <f>Gmden!E2075</f>
        <v>1741</v>
      </c>
      <c r="F2076" s="40">
        <f>Gmden!N2075</f>
        <v>0</v>
      </c>
      <c r="G2076" s="8">
        <f t="shared" si="162"/>
        <v>0</v>
      </c>
      <c r="H2076" s="25">
        <f>ROUND(Anteile!$B$29/'Abs3'!$G$2107*'Abs3'!G2076,0)</f>
        <v>0</v>
      </c>
      <c r="I2076" s="40">
        <f>Gmden!O2075</f>
        <v>0</v>
      </c>
      <c r="J2076" s="8">
        <f t="shared" si="163"/>
        <v>0</v>
      </c>
      <c r="K2076" s="25">
        <f>ROUND(Anteile!$B$30/'Abs3'!$J$2107*'Abs3'!J2076,0)</f>
        <v>0</v>
      </c>
      <c r="L2076" s="8">
        <f>Gmden!M2075</f>
        <v>1962238.3147719323</v>
      </c>
      <c r="M2076" s="8">
        <f ca="1">IF(AND(E2076&gt;10000,Gmden!J2075=500,Gmden!K2075=500),MAX(0,OFFSET('Fk Abs3'!$E$7,'Abs3'!C2076,0)*0.95*E2076-L2076),0)</f>
        <v>0</v>
      </c>
      <c r="N2076" s="25">
        <f ca="1">ROUND(Anteile!$B$31/'Abs3'!$M$2107*'Abs3'!M2076,0)</f>
        <v>0</v>
      </c>
      <c r="O2076" s="27"/>
      <c r="P2076" s="25">
        <f t="shared" ca="1" si="164"/>
        <v>0</v>
      </c>
    </row>
    <row r="2077" spans="1:16" x14ac:dyDescent="0.25">
      <c r="A2077" s="9">
        <f>Gmden!A2076</f>
        <v>80239</v>
      </c>
      <c r="B2077" s="9">
        <f t="shared" si="160"/>
        <v>8</v>
      </c>
      <c r="C2077" s="9">
        <f t="shared" si="161"/>
        <v>0</v>
      </c>
      <c r="D2077" s="7" t="str">
        <f>Gmden!D2076</f>
        <v>Warth</v>
      </c>
      <c r="E2077" s="8">
        <f>Gmden!E2076</f>
        <v>153</v>
      </c>
      <c r="F2077" s="40">
        <f>Gmden!N2076</f>
        <v>0</v>
      </c>
      <c r="G2077" s="8">
        <f t="shared" si="162"/>
        <v>0</v>
      </c>
      <c r="H2077" s="25">
        <f>ROUND(Anteile!$B$29/'Abs3'!$G$2107*'Abs3'!G2077,0)</f>
        <v>0</v>
      </c>
      <c r="I2077" s="40">
        <f>Gmden!O2076</f>
        <v>0</v>
      </c>
      <c r="J2077" s="8">
        <f t="shared" si="163"/>
        <v>0</v>
      </c>
      <c r="K2077" s="25">
        <f>ROUND(Anteile!$B$30/'Abs3'!$J$2107*'Abs3'!J2077,0)</f>
        <v>0</v>
      </c>
      <c r="L2077" s="8">
        <f>Gmden!M2076</f>
        <v>642369.87615791289</v>
      </c>
      <c r="M2077" s="8">
        <f ca="1">IF(AND(E2077&gt;10000,Gmden!J2076=500,Gmden!K2076=500),MAX(0,OFFSET('Fk Abs3'!$E$7,'Abs3'!C2077,0)*0.95*E2077-L2077),0)</f>
        <v>0</v>
      </c>
      <c r="N2077" s="25">
        <f ca="1">ROUND(Anteile!$B$31/'Abs3'!$M$2107*'Abs3'!M2077,0)</f>
        <v>0</v>
      </c>
      <c r="O2077" s="27"/>
      <c r="P2077" s="25">
        <f t="shared" ca="1" si="164"/>
        <v>0</v>
      </c>
    </row>
    <row r="2078" spans="1:16" x14ac:dyDescent="0.25">
      <c r="A2078" s="9">
        <f>Gmden!A2077</f>
        <v>80240</v>
      </c>
      <c r="B2078" s="9">
        <f t="shared" si="160"/>
        <v>8</v>
      </c>
      <c r="C2078" s="9">
        <f t="shared" si="161"/>
        <v>0</v>
      </c>
      <c r="D2078" s="7" t="str">
        <f>Gmden!D2077</f>
        <v>Wolfurt</v>
      </c>
      <c r="E2078" s="8">
        <f>Gmden!E2077</f>
        <v>8246</v>
      </c>
      <c r="F2078" s="40">
        <f>Gmden!N2077</f>
        <v>0</v>
      </c>
      <c r="G2078" s="8">
        <f t="shared" si="162"/>
        <v>0</v>
      </c>
      <c r="H2078" s="25">
        <f>ROUND(Anteile!$B$29/'Abs3'!$G$2107*'Abs3'!G2078,0)</f>
        <v>0</v>
      </c>
      <c r="I2078" s="40">
        <f>Gmden!O2077</f>
        <v>0</v>
      </c>
      <c r="J2078" s="8">
        <f t="shared" si="163"/>
        <v>0</v>
      </c>
      <c r="K2078" s="25">
        <f>ROUND(Anteile!$B$30/'Abs3'!$J$2107*'Abs3'!J2078,0)</f>
        <v>0</v>
      </c>
      <c r="L2078" s="8">
        <f>Gmden!M2077</f>
        <v>14478080.715163417</v>
      </c>
      <c r="M2078" s="8">
        <f ca="1">IF(AND(E2078&gt;10000,Gmden!J2077=500,Gmden!K2077=500),MAX(0,OFFSET('Fk Abs3'!$E$7,'Abs3'!C2078,0)*0.95*E2078-L2078),0)</f>
        <v>0</v>
      </c>
      <c r="N2078" s="25">
        <f ca="1">ROUND(Anteile!$B$31/'Abs3'!$M$2107*'Abs3'!M2078,0)</f>
        <v>0</v>
      </c>
      <c r="O2078" s="27"/>
      <c r="P2078" s="25">
        <f t="shared" ca="1" si="164"/>
        <v>0</v>
      </c>
    </row>
    <row r="2079" spans="1:16" x14ac:dyDescent="0.25">
      <c r="A2079" s="9">
        <f>Gmden!A2078</f>
        <v>80301</v>
      </c>
      <c r="B2079" s="9">
        <f t="shared" si="160"/>
        <v>8</v>
      </c>
      <c r="C2079" s="9">
        <f t="shared" si="161"/>
        <v>2</v>
      </c>
      <c r="D2079" s="7" t="str">
        <f>Gmden!D2078</f>
        <v>Dornbirn</v>
      </c>
      <c r="E2079" s="8">
        <f>Gmden!E2078</f>
        <v>47388</v>
      </c>
      <c r="F2079" s="40">
        <f>Gmden!N2078</f>
        <v>0</v>
      </c>
      <c r="G2079" s="8">
        <f t="shared" si="162"/>
        <v>0</v>
      </c>
      <c r="H2079" s="25">
        <f>ROUND(Anteile!$B$29/'Abs3'!$G$2107*'Abs3'!G2079,0)</f>
        <v>0</v>
      </c>
      <c r="I2079" s="40">
        <f>Gmden!O2078</f>
        <v>0</v>
      </c>
      <c r="J2079" s="8">
        <f t="shared" si="163"/>
        <v>0</v>
      </c>
      <c r="K2079" s="25">
        <f>ROUND(Anteile!$B$30/'Abs3'!$J$2107*'Abs3'!J2079,0)</f>
        <v>0</v>
      </c>
      <c r="L2079" s="8">
        <f>Gmden!M2078</f>
        <v>88337740.252138108</v>
      </c>
      <c r="M2079" s="8">
        <f ca="1">IF(AND(E2079&gt;10000,Gmden!J2078=500,Gmden!K2078=500),MAX(0,OFFSET('Fk Abs3'!$E$7,'Abs3'!C2079,0)*0.95*E2079-L2079),0)</f>
        <v>0</v>
      </c>
      <c r="N2079" s="25">
        <f ca="1">ROUND(Anteile!$B$31/'Abs3'!$M$2107*'Abs3'!M2079,0)</f>
        <v>0</v>
      </c>
      <c r="O2079" s="27"/>
      <c r="P2079" s="25">
        <f t="shared" ca="1" si="164"/>
        <v>0</v>
      </c>
    </row>
    <row r="2080" spans="1:16" x14ac:dyDescent="0.25">
      <c r="A2080" s="9">
        <f>Gmden!A2079</f>
        <v>80302</v>
      </c>
      <c r="B2080" s="9">
        <f t="shared" si="160"/>
        <v>8</v>
      </c>
      <c r="C2080" s="9">
        <f t="shared" si="161"/>
        <v>1</v>
      </c>
      <c r="D2080" s="7" t="str">
        <f>Gmden!D2079</f>
        <v>Hohenems</v>
      </c>
      <c r="E2080" s="8">
        <f>Gmden!E2079</f>
        <v>15673</v>
      </c>
      <c r="F2080" s="40">
        <f>Gmden!N2079</f>
        <v>0</v>
      </c>
      <c r="G2080" s="8">
        <f t="shared" si="162"/>
        <v>0</v>
      </c>
      <c r="H2080" s="25">
        <f>ROUND(Anteile!$B$29/'Abs3'!$G$2107*'Abs3'!G2080,0)</f>
        <v>0</v>
      </c>
      <c r="I2080" s="40">
        <f>Gmden!O2079</f>
        <v>0</v>
      </c>
      <c r="J2080" s="8">
        <f t="shared" si="163"/>
        <v>0</v>
      </c>
      <c r="K2080" s="25">
        <f>ROUND(Anteile!$B$30/'Abs3'!$J$2107*'Abs3'!J2080,0)</f>
        <v>0</v>
      </c>
      <c r="L2080" s="8">
        <f>Gmden!M2079</f>
        <v>21550544.0793074</v>
      </c>
      <c r="M2080" s="8">
        <f ca="1">IF(AND(E2080&gt;10000,Gmden!J2079=500,Gmden!K2079=500),MAX(0,OFFSET('Fk Abs3'!$E$7,'Abs3'!C2080,0)*0.95*E2080-L2080),0)</f>
        <v>0</v>
      </c>
      <c r="N2080" s="25">
        <f ca="1">ROUND(Anteile!$B$31/'Abs3'!$M$2107*'Abs3'!M2080,0)</f>
        <v>0</v>
      </c>
      <c r="O2080" s="27"/>
      <c r="P2080" s="25">
        <f t="shared" ca="1" si="164"/>
        <v>0</v>
      </c>
    </row>
    <row r="2081" spans="1:16" x14ac:dyDescent="0.25">
      <c r="A2081" s="9">
        <f>Gmden!A2080</f>
        <v>80303</v>
      </c>
      <c r="B2081" s="9">
        <f t="shared" si="160"/>
        <v>8</v>
      </c>
      <c r="C2081" s="9">
        <f t="shared" si="161"/>
        <v>2</v>
      </c>
      <c r="D2081" s="7" t="str">
        <f>Gmden!D2080</f>
        <v>Lustenau</v>
      </c>
      <c r="E2081" s="8">
        <f>Gmden!E2080</f>
        <v>21896</v>
      </c>
      <c r="F2081" s="40">
        <f>Gmden!N2080</f>
        <v>0</v>
      </c>
      <c r="G2081" s="8">
        <f t="shared" si="162"/>
        <v>0</v>
      </c>
      <c r="H2081" s="25">
        <f>ROUND(Anteile!$B$29/'Abs3'!$G$2107*'Abs3'!G2081,0)</f>
        <v>0</v>
      </c>
      <c r="I2081" s="40">
        <f>Gmden!O2080</f>
        <v>0</v>
      </c>
      <c r="J2081" s="8">
        <f t="shared" si="163"/>
        <v>0</v>
      </c>
      <c r="K2081" s="25">
        <f>ROUND(Anteile!$B$30/'Abs3'!$J$2107*'Abs3'!J2081,0)</f>
        <v>0</v>
      </c>
      <c r="L2081" s="8">
        <f>Gmden!M2080</f>
        <v>34308433.422926307</v>
      </c>
      <c r="M2081" s="8">
        <f ca="1">IF(AND(E2081&gt;10000,Gmden!J2080=500,Gmden!K2080=500),MAX(0,OFFSET('Fk Abs3'!$E$7,'Abs3'!C2081,0)*0.95*E2081-L2081),0)</f>
        <v>0</v>
      </c>
      <c r="N2081" s="25">
        <f ca="1">ROUND(Anteile!$B$31/'Abs3'!$M$2107*'Abs3'!M2081,0)</f>
        <v>0</v>
      </c>
      <c r="O2081" s="27"/>
      <c r="P2081" s="25">
        <f t="shared" ca="1" si="164"/>
        <v>0</v>
      </c>
    </row>
    <row r="2082" spans="1:16" x14ac:dyDescent="0.25">
      <c r="A2082" s="9">
        <f>Gmden!A2081</f>
        <v>80401</v>
      </c>
      <c r="B2082" s="9">
        <f t="shared" si="160"/>
        <v>8</v>
      </c>
      <c r="C2082" s="9">
        <f t="shared" si="161"/>
        <v>0</v>
      </c>
      <c r="D2082" s="7" t="str">
        <f>Gmden!D2081</f>
        <v>Altach</v>
      </c>
      <c r="E2082" s="8">
        <f>Gmden!E2081</f>
        <v>6421</v>
      </c>
      <c r="F2082" s="40">
        <f>Gmden!N2081</f>
        <v>0</v>
      </c>
      <c r="G2082" s="8">
        <f t="shared" si="162"/>
        <v>0</v>
      </c>
      <c r="H2082" s="25">
        <f>ROUND(Anteile!$B$29/'Abs3'!$G$2107*'Abs3'!G2082,0)</f>
        <v>0</v>
      </c>
      <c r="I2082" s="40">
        <f>Gmden!O2081</f>
        <v>0</v>
      </c>
      <c r="J2082" s="8">
        <f t="shared" si="163"/>
        <v>0</v>
      </c>
      <c r="K2082" s="25">
        <f>ROUND(Anteile!$B$30/'Abs3'!$J$2107*'Abs3'!J2082,0)</f>
        <v>0</v>
      </c>
      <c r="L2082" s="8">
        <f>Gmden!M2081</f>
        <v>7467526.58863228</v>
      </c>
      <c r="M2082" s="8">
        <f ca="1">IF(AND(E2082&gt;10000,Gmden!J2081=500,Gmden!K2081=500),MAX(0,OFFSET('Fk Abs3'!$E$7,'Abs3'!C2082,0)*0.95*E2082-L2082),0)</f>
        <v>0</v>
      </c>
      <c r="N2082" s="25">
        <f ca="1">ROUND(Anteile!$B$31/'Abs3'!$M$2107*'Abs3'!M2082,0)</f>
        <v>0</v>
      </c>
      <c r="O2082" s="27"/>
      <c r="P2082" s="25">
        <f t="shared" ca="1" si="164"/>
        <v>0</v>
      </c>
    </row>
    <row r="2083" spans="1:16" x14ac:dyDescent="0.25">
      <c r="A2083" s="9">
        <f>Gmden!A2082</f>
        <v>80402</v>
      </c>
      <c r="B2083" s="9">
        <f t="shared" si="160"/>
        <v>8</v>
      </c>
      <c r="C2083" s="9">
        <f t="shared" si="161"/>
        <v>0</v>
      </c>
      <c r="D2083" s="7" t="str">
        <f>Gmden!D2082</f>
        <v>Düns</v>
      </c>
      <c r="E2083" s="8">
        <f>Gmden!E2082</f>
        <v>404</v>
      </c>
      <c r="F2083" s="40">
        <f>Gmden!N2082</f>
        <v>0</v>
      </c>
      <c r="G2083" s="8">
        <f t="shared" si="162"/>
        <v>0</v>
      </c>
      <c r="H2083" s="25">
        <f>ROUND(Anteile!$B$29/'Abs3'!$G$2107*'Abs3'!G2083,0)</f>
        <v>0</v>
      </c>
      <c r="I2083" s="40">
        <f>Gmden!O2082</f>
        <v>0</v>
      </c>
      <c r="J2083" s="8">
        <f t="shared" si="163"/>
        <v>0</v>
      </c>
      <c r="K2083" s="25">
        <f>ROUND(Anteile!$B$30/'Abs3'!$J$2107*'Abs3'!J2083,0)</f>
        <v>0</v>
      </c>
      <c r="L2083" s="8">
        <f>Gmden!M2082</f>
        <v>392319.87373243622</v>
      </c>
      <c r="M2083" s="8">
        <f ca="1">IF(AND(E2083&gt;10000,Gmden!J2082=500,Gmden!K2082=500),MAX(0,OFFSET('Fk Abs3'!$E$7,'Abs3'!C2083,0)*0.95*E2083-L2083),0)</f>
        <v>0</v>
      </c>
      <c r="N2083" s="25">
        <f ca="1">ROUND(Anteile!$B$31/'Abs3'!$M$2107*'Abs3'!M2083,0)</f>
        <v>0</v>
      </c>
      <c r="O2083" s="27"/>
      <c r="P2083" s="25">
        <f t="shared" ca="1" si="164"/>
        <v>0</v>
      </c>
    </row>
    <row r="2084" spans="1:16" x14ac:dyDescent="0.25">
      <c r="A2084" s="9">
        <f>Gmden!A2083</f>
        <v>80403</v>
      </c>
      <c r="B2084" s="9">
        <f t="shared" si="160"/>
        <v>8</v>
      </c>
      <c r="C2084" s="9">
        <f t="shared" si="161"/>
        <v>0</v>
      </c>
      <c r="D2084" s="7" t="str">
        <f>Gmden!D2083</f>
        <v>Dünserberg</v>
      </c>
      <c r="E2084" s="8">
        <f>Gmden!E2083</f>
        <v>148</v>
      </c>
      <c r="F2084" s="40">
        <f>Gmden!N2083</f>
        <v>0</v>
      </c>
      <c r="G2084" s="8">
        <f t="shared" si="162"/>
        <v>0</v>
      </c>
      <c r="H2084" s="25">
        <f>ROUND(Anteile!$B$29/'Abs3'!$G$2107*'Abs3'!G2084,0)</f>
        <v>0</v>
      </c>
      <c r="I2084" s="40">
        <f>Gmden!O2083</f>
        <v>0</v>
      </c>
      <c r="J2084" s="8">
        <f t="shared" si="163"/>
        <v>0</v>
      </c>
      <c r="K2084" s="25">
        <f>ROUND(Anteile!$B$30/'Abs3'!$J$2107*'Abs3'!J2084,0)</f>
        <v>0</v>
      </c>
      <c r="L2084" s="8">
        <f>Gmden!M2083</f>
        <v>147009.83087818252</v>
      </c>
      <c r="M2084" s="8">
        <f ca="1">IF(AND(E2084&gt;10000,Gmden!J2083=500,Gmden!K2083=500),MAX(0,OFFSET('Fk Abs3'!$E$7,'Abs3'!C2084,0)*0.95*E2084-L2084),0)</f>
        <v>0</v>
      </c>
      <c r="N2084" s="25">
        <f ca="1">ROUND(Anteile!$B$31/'Abs3'!$M$2107*'Abs3'!M2084,0)</f>
        <v>0</v>
      </c>
      <c r="O2084" s="27"/>
      <c r="P2084" s="25">
        <f t="shared" ca="1" si="164"/>
        <v>0</v>
      </c>
    </row>
    <row r="2085" spans="1:16" x14ac:dyDescent="0.25">
      <c r="A2085" s="9">
        <f>Gmden!A2084</f>
        <v>80404</v>
      </c>
      <c r="B2085" s="9">
        <f t="shared" si="160"/>
        <v>8</v>
      </c>
      <c r="C2085" s="9">
        <f t="shared" si="161"/>
        <v>2</v>
      </c>
      <c r="D2085" s="7" t="str">
        <f>Gmden!D2084</f>
        <v>Feldkirch</v>
      </c>
      <c r="E2085" s="8">
        <f>Gmden!E2084</f>
        <v>31843</v>
      </c>
      <c r="F2085" s="40">
        <f>Gmden!N2084</f>
        <v>0</v>
      </c>
      <c r="G2085" s="8">
        <f t="shared" si="162"/>
        <v>0</v>
      </c>
      <c r="H2085" s="25">
        <f>ROUND(Anteile!$B$29/'Abs3'!$G$2107*'Abs3'!G2085,0)</f>
        <v>0</v>
      </c>
      <c r="I2085" s="40">
        <f>Gmden!O2084</f>
        <v>0</v>
      </c>
      <c r="J2085" s="8">
        <f t="shared" si="163"/>
        <v>0</v>
      </c>
      <c r="K2085" s="25">
        <f>ROUND(Anteile!$B$30/'Abs3'!$J$2107*'Abs3'!J2085,0)</f>
        <v>0</v>
      </c>
      <c r="L2085" s="8">
        <f>Gmden!M2084</f>
        <v>49509948.870688558</v>
      </c>
      <c r="M2085" s="8">
        <f ca="1">IF(AND(E2085&gt;10000,Gmden!J2084=500,Gmden!K2084=500),MAX(0,OFFSET('Fk Abs3'!$E$7,'Abs3'!C2085,0)*0.95*E2085-L2085),0)</f>
        <v>0</v>
      </c>
      <c r="N2085" s="25">
        <f ca="1">ROUND(Anteile!$B$31/'Abs3'!$M$2107*'Abs3'!M2085,0)</f>
        <v>0</v>
      </c>
      <c r="O2085" s="27"/>
      <c r="P2085" s="25">
        <f t="shared" ca="1" si="164"/>
        <v>0</v>
      </c>
    </row>
    <row r="2086" spans="1:16" x14ac:dyDescent="0.25">
      <c r="A2086" s="9">
        <f>Gmden!A2085</f>
        <v>80405</v>
      </c>
      <c r="B2086" s="9">
        <f t="shared" si="160"/>
        <v>8</v>
      </c>
      <c r="C2086" s="9">
        <f t="shared" si="161"/>
        <v>0</v>
      </c>
      <c r="D2086" s="7" t="str">
        <f>Gmden!D2085</f>
        <v>Frastanz</v>
      </c>
      <c r="E2086" s="8">
        <f>Gmden!E2085</f>
        <v>6324</v>
      </c>
      <c r="F2086" s="40">
        <f>Gmden!N2085</f>
        <v>0</v>
      </c>
      <c r="G2086" s="8">
        <f t="shared" si="162"/>
        <v>0</v>
      </c>
      <c r="H2086" s="25">
        <f>ROUND(Anteile!$B$29/'Abs3'!$G$2107*'Abs3'!G2086,0)</f>
        <v>0</v>
      </c>
      <c r="I2086" s="40">
        <f>Gmden!O2085</f>
        <v>0</v>
      </c>
      <c r="J2086" s="8">
        <f t="shared" si="163"/>
        <v>0</v>
      </c>
      <c r="K2086" s="25">
        <f>ROUND(Anteile!$B$30/'Abs3'!$J$2107*'Abs3'!J2086,0)</f>
        <v>0</v>
      </c>
      <c r="L2086" s="8">
        <f>Gmden!M2085</f>
        <v>7901394.7267452246</v>
      </c>
      <c r="M2086" s="8">
        <f ca="1">IF(AND(E2086&gt;10000,Gmden!J2085=500,Gmden!K2085=500),MAX(0,OFFSET('Fk Abs3'!$E$7,'Abs3'!C2086,0)*0.95*E2086-L2086),0)</f>
        <v>0</v>
      </c>
      <c r="N2086" s="25">
        <f ca="1">ROUND(Anteile!$B$31/'Abs3'!$M$2107*'Abs3'!M2086,0)</f>
        <v>0</v>
      </c>
      <c r="O2086" s="27"/>
      <c r="P2086" s="25">
        <f t="shared" ca="1" si="164"/>
        <v>0</v>
      </c>
    </row>
    <row r="2087" spans="1:16" x14ac:dyDescent="0.25">
      <c r="A2087" s="9">
        <f>Gmden!A2086</f>
        <v>80406</v>
      </c>
      <c r="B2087" s="9">
        <f t="shared" si="160"/>
        <v>8</v>
      </c>
      <c r="C2087" s="9">
        <f t="shared" si="161"/>
        <v>0</v>
      </c>
      <c r="D2087" s="7" t="str">
        <f>Gmden!D2086</f>
        <v>Fraxern</v>
      </c>
      <c r="E2087" s="8">
        <f>Gmden!E2086</f>
        <v>662</v>
      </c>
      <c r="F2087" s="40">
        <f>Gmden!N2086</f>
        <v>0</v>
      </c>
      <c r="G2087" s="8">
        <f t="shared" si="162"/>
        <v>0</v>
      </c>
      <c r="H2087" s="25">
        <f>ROUND(Anteile!$B$29/'Abs3'!$G$2107*'Abs3'!G2087,0)</f>
        <v>0</v>
      </c>
      <c r="I2087" s="40">
        <f>Gmden!O2086</f>
        <v>0</v>
      </c>
      <c r="J2087" s="8">
        <f t="shared" si="163"/>
        <v>0</v>
      </c>
      <c r="K2087" s="25">
        <f>ROUND(Anteile!$B$30/'Abs3'!$J$2107*'Abs3'!J2087,0)</f>
        <v>0</v>
      </c>
      <c r="L2087" s="8">
        <f>Gmden!M2086</f>
        <v>650976.79236759793</v>
      </c>
      <c r="M2087" s="8">
        <f ca="1">IF(AND(E2087&gt;10000,Gmden!J2086=500,Gmden!K2086=500),MAX(0,OFFSET('Fk Abs3'!$E$7,'Abs3'!C2087,0)*0.95*E2087-L2087),0)</f>
        <v>0</v>
      </c>
      <c r="N2087" s="25">
        <f ca="1">ROUND(Anteile!$B$31/'Abs3'!$M$2107*'Abs3'!M2087,0)</f>
        <v>0</v>
      </c>
      <c r="O2087" s="27"/>
      <c r="P2087" s="25">
        <f t="shared" ca="1" si="164"/>
        <v>0</v>
      </c>
    </row>
    <row r="2088" spans="1:16" x14ac:dyDescent="0.25">
      <c r="A2088" s="9">
        <f>Gmden!A2087</f>
        <v>80407</v>
      </c>
      <c r="B2088" s="9">
        <f t="shared" si="160"/>
        <v>8</v>
      </c>
      <c r="C2088" s="9">
        <f t="shared" si="161"/>
        <v>0</v>
      </c>
      <c r="D2088" s="7" t="str">
        <f>Gmden!D2087</f>
        <v>Göfis</v>
      </c>
      <c r="E2088" s="8">
        <f>Gmden!E2087</f>
        <v>3205</v>
      </c>
      <c r="F2088" s="40">
        <f>Gmden!N2087</f>
        <v>0</v>
      </c>
      <c r="G2088" s="8">
        <f t="shared" si="162"/>
        <v>0</v>
      </c>
      <c r="H2088" s="25">
        <f>ROUND(Anteile!$B$29/'Abs3'!$G$2107*'Abs3'!G2088,0)</f>
        <v>0</v>
      </c>
      <c r="I2088" s="40">
        <f>Gmden!O2087</f>
        <v>0</v>
      </c>
      <c r="J2088" s="8">
        <f t="shared" si="163"/>
        <v>0</v>
      </c>
      <c r="K2088" s="25">
        <f>ROUND(Anteile!$B$30/'Abs3'!$J$2107*'Abs3'!J2088,0)</f>
        <v>0</v>
      </c>
      <c r="L2088" s="8">
        <f>Gmden!M2087</f>
        <v>3346122.3908502888</v>
      </c>
      <c r="M2088" s="8">
        <f ca="1">IF(AND(E2088&gt;10000,Gmden!J2087=500,Gmden!K2087=500),MAX(0,OFFSET('Fk Abs3'!$E$7,'Abs3'!C2088,0)*0.95*E2088-L2088),0)</f>
        <v>0</v>
      </c>
      <c r="N2088" s="25">
        <f ca="1">ROUND(Anteile!$B$31/'Abs3'!$M$2107*'Abs3'!M2088,0)</f>
        <v>0</v>
      </c>
      <c r="O2088" s="27"/>
      <c r="P2088" s="25">
        <f t="shared" ca="1" si="164"/>
        <v>0</v>
      </c>
    </row>
    <row r="2089" spans="1:16" x14ac:dyDescent="0.25">
      <c r="A2089" s="9">
        <f>Gmden!A2088</f>
        <v>80408</v>
      </c>
      <c r="B2089" s="9">
        <f t="shared" si="160"/>
        <v>8</v>
      </c>
      <c r="C2089" s="9">
        <f t="shared" si="161"/>
        <v>1</v>
      </c>
      <c r="D2089" s="7" t="str">
        <f>Gmden!D2088</f>
        <v>Götzis</v>
      </c>
      <c r="E2089" s="8">
        <f>Gmden!E2088</f>
        <v>11016</v>
      </c>
      <c r="F2089" s="40">
        <f>Gmden!N2088</f>
        <v>0</v>
      </c>
      <c r="G2089" s="8">
        <f t="shared" si="162"/>
        <v>0</v>
      </c>
      <c r="H2089" s="25">
        <f>ROUND(Anteile!$B$29/'Abs3'!$G$2107*'Abs3'!G2089,0)</f>
        <v>0</v>
      </c>
      <c r="I2089" s="40">
        <f>Gmden!O2088</f>
        <v>0</v>
      </c>
      <c r="J2089" s="8">
        <f t="shared" si="163"/>
        <v>0</v>
      </c>
      <c r="K2089" s="25">
        <f>ROUND(Anteile!$B$30/'Abs3'!$J$2107*'Abs3'!J2089,0)</f>
        <v>0</v>
      </c>
      <c r="L2089" s="8">
        <f>Gmden!M2088</f>
        <v>16645582.238191687</v>
      </c>
      <c r="M2089" s="8">
        <f ca="1">IF(AND(E2089&gt;10000,Gmden!J2088=500,Gmden!K2088=500),MAX(0,OFFSET('Fk Abs3'!$E$7,'Abs3'!C2089,0)*0.95*E2089-L2089),0)</f>
        <v>0</v>
      </c>
      <c r="N2089" s="25">
        <f ca="1">ROUND(Anteile!$B$31/'Abs3'!$M$2107*'Abs3'!M2089,0)</f>
        <v>0</v>
      </c>
      <c r="O2089" s="27"/>
      <c r="P2089" s="25">
        <f t="shared" ca="1" si="164"/>
        <v>0</v>
      </c>
    </row>
    <row r="2090" spans="1:16" x14ac:dyDescent="0.25">
      <c r="A2090" s="9">
        <f>Gmden!A2089</f>
        <v>80409</v>
      </c>
      <c r="B2090" s="9">
        <f t="shared" si="160"/>
        <v>8</v>
      </c>
      <c r="C2090" s="9">
        <f t="shared" si="161"/>
        <v>0</v>
      </c>
      <c r="D2090" s="7" t="str">
        <f>Gmden!D2089</f>
        <v>Klaus</v>
      </c>
      <c r="E2090" s="8">
        <f>Gmden!E2089</f>
        <v>3096</v>
      </c>
      <c r="F2090" s="40">
        <f>Gmden!N2089</f>
        <v>0</v>
      </c>
      <c r="G2090" s="8">
        <f t="shared" si="162"/>
        <v>0</v>
      </c>
      <c r="H2090" s="25">
        <f>ROUND(Anteile!$B$29/'Abs3'!$G$2107*'Abs3'!G2090,0)</f>
        <v>0</v>
      </c>
      <c r="I2090" s="40">
        <f>Gmden!O2089</f>
        <v>0</v>
      </c>
      <c r="J2090" s="8">
        <f t="shared" si="163"/>
        <v>0</v>
      </c>
      <c r="K2090" s="25">
        <f>ROUND(Anteile!$B$30/'Abs3'!$J$2107*'Abs3'!J2090,0)</f>
        <v>0</v>
      </c>
      <c r="L2090" s="8">
        <f>Gmden!M2089</f>
        <v>5170070.5892753769</v>
      </c>
      <c r="M2090" s="8">
        <f ca="1">IF(AND(E2090&gt;10000,Gmden!J2089=500,Gmden!K2089=500),MAX(0,OFFSET('Fk Abs3'!$E$7,'Abs3'!C2090,0)*0.95*E2090-L2090),0)</f>
        <v>0</v>
      </c>
      <c r="N2090" s="25">
        <f ca="1">ROUND(Anteile!$B$31/'Abs3'!$M$2107*'Abs3'!M2090,0)</f>
        <v>0</v>
      </c>
      <c r="O2090" s="27"/>
      <c r="P2090" s="25">
        <f t="shared" ca="1" si="164"/>
        <v>0</v>
      </c>
    </row>
    <row r="2091" spans="1:16" x14ac:dyDescent="0.25">
      <c r="A2091" s="9">
        <f>Gmden!A2090</f>
        <v>80410</v>
      </c>
      <c r="B2091" s="9">
        <f t="shared" si="160"/>
        <v>8</v>
      </c>
      <c r="C2091" s="9">
        <f t="shared" si="161"/>
        <v>0</v>
      </c>
      <c r="D2091" s="7" t="str">
        <f>Gmden!D2090</f>
        <v>Koblach</v>
      </c>
      <c r="E2091" s="8">
        <f>Gmden!E2090</f>
        <v>4411</v>
      </c>
      <c r="F2091" s="40">
        <f>Gmden!N2090</f>
        <v>0</v>
      </c>
      <c r="G2091" s="8">
        <f t="shared" si="162"/>
        <v>0</v>
      </c>
      <c r="H2091" s="25">
        <f>ROUND(Anteile!$B$29/'Abs3'!$G$2107*'Abs3'!G2091,0)</f>
        <v>0</v>
      </c>
      <c r="I2091" s="40">
        <f>Gmden!O2090</f>
        <v>0</v>
      </c>
      <c r="J2091" s="8">
        <f t="shared" si="163"/>
        <v>0</v>
      </c>
      <c r="K2091" s="25">
        <f>ROUND(Anteile!$B$30/'Abs3'!$J$2107*'Abs3'!J2091,0)</f>
        <v>0</v>
      </c>
      <c r="L2091" s="8">
        <f>Gmden!M2090</f>
        <v>5552493.8041655477</v>
      </c>
      <c r="M2091" s="8">
        <f ca="1">IF(AND(E2091&gt;10000,Gmden!J2090=500,Gmden!K2090=500),MAX(0,OFFSET('Fk Abs3'!$E$7,'Abs3'!C2091,0)*0.95*E2091-L2091),0)</f>
        <v>0</v>
      </c>
      <c r="N2091" s="25">
        <f ca="1">ROUND(Anteile!$B$31/'Abs3'!$M$2107*'Abs3'!M2091,0)</f>
        <v>0</v>
      </c>
      <c r="O2091" s="27"/>
      <c r="P2091" s="25">
        <f t="shared" ca="1" si="164"/>
        <v>0</v>
      </c>
    </row>
    <row r="2092" spans="1:16" x14ac:dyDescent="0.25">
      <c r="A2092" s="9">
        <f>Gmden!A2091</f>
        <v>80411</v>
      </c>
      <c r="B2092" s="9">
        <f t="shared" si="160"/>
        <v>8</v>
      </c>
      <c r="C2092" s="9">
        <f t="shared" si="161"/>
        <v>0</v>
      </c>
      <c r="D2092" s="7" t="str">
        <f>Gmden!D2091</f>
        <v>Laterns</v>
      </c>
      <c r="E2092" s="8">
        <f>Gmden!E2091</f>
        <v>684</v>
      </c>
      <c r="F2092" s="40">
        <f>Gmden!N2091</f>
        <v>0</v>
      </c>
      <c r="G2092" s="8">
        <f t="shared" si="162"/>
        <v>0</v>
      </c>
      <c r="H2092" s="25">
        <f>ROUND(Anteile!$B$29/'Abs3'!$G$2107*'Abs3'!G2092,0)</f>
        <v>0</v>
      </c>
      <c r="I2092" s="40">
        <f>Gmden!O2091</f>
        <v>0</v>
      </c>
      <c r="J2092" s="8">
        <f t="shared" si="163"/>
        <v>0</v>
      </c>
      <c r="K2092" s="25">
        <f>ROUND(Anteile!$B$30/'Abs3'!$J$2107*'Abs3'!J2092,0)</f>
        <v>0</v>
      </c>
      <c r="L2092" s="8">
        <f>Gmden!M2091</f>
        <v>741593.11137778475</v>
      </c>
      <c r="M2092" s="8">
        <f ca="1">IF(AND(E2092&gt;10000,Gmden!J2091=500,Gmden!K2091=500),MAX(0,OFFSET('Fk Abs3'!$E$7,'Abs3'!C2092,0)*0.95*E2092-L2092),0)</f>
        <v>0</v>
      </c>
      <c r="N2092" s="25">
        <f ca="1">ROUND(Anteile!$B$31/'Abs3'!$M$2107*'Abs3'!M2092,0)</f>
        <v>0</v>
      </c>
      <c r="O2092" s="27"/>
      <c r="P2092" s="25">
        <f t="shared" ca="1" si="164"/>
        <v>0</v>
      </c>
    </row>
    <row r="2093" spans="1:16" x14ac:dyDescent="0.25">
      <c r="A2093" s="9">
        <f>Gmden!A2092</f>
        <v>80412</v>
      </c>
      <c r="B2093" s="9">
        <f t="shared" si="160"/>
        <v>8</v>
      </c>
      <c r="C2093" s="9">
        <f t="shared" si="161"/>
        <v>0</v>
      </c>
      <c r="D2093" s="7" t="str">
        <f>Gmden!D2092</f>
        <v>Mäder</v>
      </c>
      <c r="E2093" s="8">
        <f>Gmden!E2092</f>
        <v>3815</v>
      </c>
      <c r="F2093" s="40">
        <f>Gmden!N2092</f>
        <v>0</v>
      </c>
      <c r="G2093" s="8">
        <f t="shared" si="162"/>
        <v>0</v>
      </c>
      <c r="H2093" s="25">
        <f>ROUND(Anteile!$B$29/'Abs3'!$G$2107*'Abs3'!G2093,0)</f>
        <v>0</v>
      </c>
      <c r="I2093" s="40">
        <f>Gmden!O2092</f>
        <v>0</v>
      </c>
      <c r="J2093" s="8">
        <f t="shared" si="163"/>
        <v>0</v>
      </c>
      <c r="K2093" s="25">
        <f>ROUND(Anteile!$B$30/'Abs3'!$J$2107*'Abs3'!J2093,0)</f>
        <v>0</v>
      </c>
      <c r="L2093" s="8">
        <f>Gmden!M2092</f>
        <v>4679648.2731574178</v>
      </c>
      <c r="M2093" s="8">
        <f ca="1">IF(AND(E2093&gt;10000,Gmden!J2092=500,Gmden!K2092=500),MAX(0,OFFSET('Fk Abs3'!$E$7,'Abs3'!C2093,0)*0.95*E2093-L2093),0)</f>
        <v>0</v>
      </c>
      <c r="N2093" s="25">
        <f ca="1">ROUND(Anteile!$B$31/'Abs3'!$M$2107*'Abs3'!M2093,0)</f>
        <v>0</v>
      </c>
      <c r="O2093" s="27"/>
      <c r="P2093" s="25">
        <f t="shared" ca="1" si="164"/>
        <v>0</v>
      </c>
    </row>
    <row r="2094" spans="1:16" x14ac:dyDescent="0.25">
      <c r="A2094" s="9">
        <f>Gmden!A2093</f>
        <v>80413</v>
      </c>
      <c r="B2094" s="9">
        <f t="shared" si="160"/>
        <v>8</v>
      </c>
      <c r="C2094" s="9">
        <f t="shared" si="161"/>
        <v>0</v>
      </c>
      <c r="D2094" s="7" t="str">
        <f>Gmden!D2093</f>
        <v>Meiningen</v>
      </c>
      <c r="E2094" s="8">
        <f>Gmden!E2093</f>
        <v>2115</v>
      </c>
      <c r="F2094" s="40">
        <f>Gmden!N2093</f>
        <v>0</v>
      </c>
      <c r="G2094" s="8">
        <f t="shared" si="162"/>
        <v>0</v>
      </c>
      <c r="H2094" s="25">
        <f>ROUND(Anteile!$B$29/'Abs3'!$G$2107*'Abs3'!G2094,0)</f>
        <v>0</v>
      </c>
      <c r="I2094" s="40">
        <f>Gmden!O2093</f>
        <v>0</v>
      </c>
      <c r="J2094" s="8">
        <f t="shared" si="163"/>
        <v>0</v>
      </c>
      <c r="K2094" s="25">
        <f>ROUND(Anteile!$B$30/'Abs3'!$J$2107*'Abs3'!J2094,0)</f>
        <v>0</v>
      </c>
      <c r="L2094" s="8">
        <f>Gmden!M2093</f>
        <v>2445211.0101356828</v>
      </c>
      <c r="M2094" s="8">
        <f ca="1">IF(AND(E2094&gt;10000,Gmden!J2093=500,Gmden!K2093=500),MAX(0,OFFSET('Fk Abs3'!$E$7,'Abs3'!C2094,0)*0.95*E2094-L2094),0)</f>
        <v>0</v>
      </c>
      <c r="N2094" s="25">
        <f ca="1">ROUND(Anteile!$B$31/'Abs3'!$M$2107*'Abs3'!M2094,0)</f>
        <v>0</v>
      </c>
      <c r="O2094" s="27"/>
      <c r="P2094" s="25">
        <f t="shared" ca="1" si="164"/>
        <v>0</v>
      </c>
    </row>
    <row r="2095" spans="1:16" x14ac:dyDescent="0.25">
      <c r="A2095" s="9">
        <f>Gmden!A2094</f>
        <v>80414</v>
      </c>
      <c r="B2095" s="9">
        <f t="shared" si="160"/>
        <v>8</v>
      </c>
      <c r="C2095" s="9">
        <f t="shared" si="161"/>
        <v>1</v>
      </c>
      <c r="D2095" s="7" t="str">
        <f>Gmden!D2094</f>
        <v>Rankweil</v>
      </c>
      <c r="E2095" s="8">
        <f>Gmden!E2094</f>
        <v>11719</v>
      </c>
      <c r="F2095" s="40">
        <f>Gmden!N2094</f>
        <v>0</v>
      </c>
      <c r="G2095" s="8">
        <f t="shared" si="162"/>
        <v>0</v>
      </c>
      <c r="H2095" s="25">
        <f>ROUND(Anteile!$B$29/'Abs3'!$G$2107*'Abs3'!G2095,0)</f>
        <v>0</v>
      </c>
      <c r="I2095" s="40">
        <f>Gmden!O2094</f>
        <v>0</v>
      </c>
      <c r="J2095" s="8">
        <f t="shared" si="163"/>
        <v>0</v>
      </c>
      <c r="K2095" s="25">
        <f>ROUND(Anteile!$B$30/'Abs3'!$J$2107*'Abs3'!J2095,0)</f>
        <v>0</v>
      </c>
      <c r="L2095" s="8">
        <f>Gmden!M2094</f>
        <v>19045744.647355393</v>
      </c>
      <c r="M2095" s="8">
        <f ca="1">IF(AND(E2095&gt;10000,Gmden!J2094=500,Gmden!K2094=500),MAX(0,OFFSET('Fk Abs3'!$E$7,'Abs3'!C2095,0)*0.95*E2095-L2095),0)</f>
        <v>0</v>
      </c>
      <c r="N2095" s="25">
        <f ca="1">ROUND(Anteile!$B$31/'Abs3'!$M$2107*'Abs3'!M2095,0)</f>
        <v>0</v>
      </c>
      <c r="O2095" s="27"/>
      <c r="P2095" s="25">
        <f t="shared" ca="1" si="164"/>
        <v>0</v>
      </c>
    </row>
    <row r="2096" spans="1:16" x14ac:dyDescent="0.25">
      <c r="A2096" s="9">
        <f>Gmden!A2095</f>
        <v>80415</v>
      </c>
      <c r="B2096" s="9">
        <f t="shared" si="160"/>
        <v>8</v>
      </c>
      <c r="C2096" s="9">
        <f t="shared" si="161"/>
        <v>0</v>
      </c>
      <c r="D2096" s="7" t="str">
        <f>Gmden!D2095</f>
        <v>Röns</v>
      </c>
      <c r="E2096" s="8">
        <f>Gmden!E2095</f>
        <v>326</v>
      </c>
      <c r="F2096" s="40">
        <f>Gmden!N2095</f>
        <v>0</v>
      </c>
      <c r="G2096" s="8">
        <f t="shared" si="162"/>
        <v>0</v>
      </c>
      <c r="H2096" s="25">
        <f>ROUND(Anteile!$B$29/'Abs3'!$G$2107*'Abs3'!G2096,0)</f>
        <v>0</v>
      </c>
      <c r="I2096" s="40">
        <f>Gmden!O2095</f>
        <v>0</v>
      </c>
      <c r="J2096" s="8">
        <f t="shared" si="163"/>
        <v>0</v>
      </c>
      <c r="K2096" s="25">
        <f>ROUND(Anteile!$B$30/'Abs3'!$J$2107*'Abs3'!J2096,0)</f>
        <v>0</v>
      </c>
      <c r="L2096" s="8">
        <f>Gmden!M2095</f>
        <v>348679.62477467937</v>
      </c>
      <c r="M2096" s="8">
        <f ca="1">IF(AND(E2096&gt;10000,Gmden!J2095=500,Gmden!K2095=500),MAX(0,OFFSET('Fk Abs3'!$E$7,'Abs3'!C2096,0)*0.95*E2096-L2096),0)</f>
        <v>0</v>
      </c>
      <c r="N2096" s="25">
        <f ca="1">ROUND(Anteile!$B$31/'Abs3'!$M$2107*'Abs3'!M2096,0)</f>
        <v>0</v>
      </c>
      <c r="O2096" s="27"/>
      <c r="P2096" s="25">
        <f t="shared" ca="1" si="164"/>
        <v>0</v>
      </c>
    </row>
    <row r="2097" spans="1:18" x14ac:dyDescent="0.25">
      <c r="A2097" s="9">
        <f>Gmden!A2096</f>
        <v>80416</v>
      </c>
      <c r="B2097" s="9">
        <f t="shared" si="160"/>
        <v>8</v>
      </c>
      <c r="C2097" s="9">
        <f t="shared" si="161"/>
        <v>0</v>
      </c>
      <c r="D2097" s="7" t="str">
        <f>Gmden!D2096</f>
        <v>Röthis</v>
      </c>
      <c r="E2097" s="8">
        <f>Gmden!E2096</f>
        <v>1854</v>
      </c>
      <c r="F2097" s="40">
        <f>Gmden!N2096</f>
        <v>0</v>
      </c>
      <c r="G2097" s="8">
        <f t="shared" si="162"/>
        <v>0</v>
      </c>
      <c r="H2097" s="25">
        <f>ROUND(Anteile!$B$29/'Abs3'!$G$2107*'Abs3'!G2097,0)</f>
        <v>0</v>
      </c>
      <c r="I2097" s="40">
        <f>Gmden!O2096</f>
        <v>0</v>
      </c>
      <c r="J2097" s="8">
        <f t="shared" si="163"/>
        <v>0</v>
      </c>
      <c r="K2097" s="25">
        <f>ROUND(Anteile!$B$30/'Abs3'!$J$2107*'Abs3'!J2097,0)</f>
        <v>0</v>
      </c>
      <c r="L2097" s="8">
        <f>Gmden!M2096</f>
        <v>2941114.4572481937</v>
      </c>
      <c r="M2097" s="8">
        <f ca="1">IF(AND(E2097&gt;10000,Gmden!J2096=500,Gmden!K2096=500),MAX(0,OFFSET('Fk Abs3'!$E$7,'Abs3'!C2097,0)*0.95*E2097-L2097),0)</f>
        <v>0</v>
      </c>
      <c r="N2097" s="25">
        <f ca="1">ROUND(Anteile!$B$31/'Abs3'!$M$2107*'Abs3'!M2097,0)</f>
        <v>0</v>
      </c>
      <c r="O2097" s="27"/>
      <c r="P2097" s="25">
        <f t="shared" ca="1" si="164"/>
        <v>0</v>
      </c>
    </row>
    <row r="2098" spans="1:18" x14ac:dyDescent="0.25">
      <c r="A2098" s="9">
        <f>Gmden!A2097</f>
        <v>80417</v>
      </c>
      <c r="B2098" s="9">
        <f t="shared" si="160"/>
        <v>8</v>
      </c>
      <c r="C2098" s="9">
        <f t="shared" si="161"/>
        <v>0</v>
      </c>
      <c r="D2098" s="7" t="str">
        <f>Gmden!D2097</f>
        <v>Satteins</v>
      </c>
      <c r="E2098" s="8">
        <f>Gmden!E2097</f>
        <v>2535</v>
      </c>
      <c r="F2098" s="40">
        <f>Gmden!N2097</f>
        <v>0</v>
      </c>
      <c r="G2098" s="8">
        <f t="shared" si="162"/>
        <v>0</v>
      </c>
      <c r="H2098" s="25">
        <f>ROUND(Anteile!$B$29/'Abs3'!$G$2107*'Abs3'!G2098,0)</f>
        <v>0</v>
      </c>
      <c r="I2098" s="40">
        <f>Gmden!O2097</f>
        <v>0</v>
      </c>
      <c r="J2098" s="8">
        <f t="shared" si="163"/>
        <v>0</v>
      </c>
      <c r="K2098" s="25">
        <f>ROUND(Anteile!$B$30/'Abs3'!$J$2107*'Abs3'!J2098,0)</f>
        <v>0</v>
      </c>
      <c r="L2098" s="8">
        <f>Gmden!M2097</f>
        <v>2603563.3556861589</v>
      </c>
      <c r="M2098" s="8">
        <f ca="1">IF(AND(E2098&gt;10000,Gmden!J2097=500,Gmden!K2097=500),MAX(0,OFFSET('Fk Abs3'!$E$7,'Abs3'!C2098,0)*0.95*E2098-L2098),0)</f>
        <v>0</v>
      </c>
      <c r="N2098" s="25">
        <f ca="1">ROUND(Anteile!$B$31/'Abs3'!$M$2107*'Abs3'!M2098,0)</f>
        <v>0</v>
      </c>
      <c r="O2098" s="27"/>
      <c r="P2098" s="25">
        <f t="shared" ca="1" si="164"/>
        <v>0</v>
      </c>
    </row>
    <row r="2099" spans="1:18" x14ac:dyDescent="0.25">
      <c r="A2099" s="9">
        <f>Gmden!A2098</f>
        <v>80418</v>
      </c>
      <c r="B2099" s="9">
        <f t="shared" si="160"/>
        <v>8</v>
      </c>
      <c r="C2099" s="9">
        <f t="shared" si="161"/>
        <v>0</v>
      </c>
      <c r="D2099" s="7" t="str">
        <f>Gmden!D2098</f>
        <v>Schlins</v>
      </c>
      <c r="E2099" s="8">
        <f>Gmden!E2098</f>
        <v>2292</v>
      </c>
      <c r="F2099" s="40">
        <f>Gmden!N2098</f>
        <v>0</v>
      </c>
      <c r="G2099" s="8">
        <f t="shared" si="162"/>
        <v>0</v>
      </c>
      <c r="H2099" s="25">
        <f>ROUND(Anteile!$B$29/'Abs3'!$G$2107*'Abs3'!G2099,0)</f>
        <v>0</v>
      </c>
      <c r="I2099" s="40">
        <f>Gmden!O2098</f>
        <v>0</v>
      </c>
      <c r="J2099" s="8">
        <f t="shared" si="163"/>
        <v>0</v>
      </c>
      <c r="K2099" s="25">
        <f>ROUND(Anteile!$B$30/'Abs3'!$J$2107*'Abs3'!J2099,0)</f>
        <v>0</v>
      </c>
      <c r="L2099" s="8">
        <f>Gmden!M2098</f>
        <v>2889199.3206601189</v>
      </c>
      <c r="M2099" s="8">
        <f ca="1">IF(AND(E2099&gt;10000,Gmden!J2098=500,Gmden!K2098=500),MAX(0,OFFSET('Fk Abs3'!$E$7,'Abs3'!C2099,0)*0.95*E2099-L2099),0)</f>
        <v>0</v>
      </c>
      <c r="N2099" s="25">
        <f ca="1">ROUND(Anteile!$B$31/'Abs3'!$M$2107*'Abs3'!M2099,0)</f>
        <v>0</v>
      </c>
      <c r="O2099" s="27"/>
      <c r="P2099" s="25">
        <f t="shared" ca="1" si="164"/>
        <v>0</v>
      </c>
    </row>
    <row r="2100" spans="1:18" x14ac:dyDescent="0.25">
      <c r="A2100" s="9">
        <f>Gmden!A2099</f>
        <v>80419</v>
      </c>
      <c r="B2100" s="9">
        <f t="shared" si="160"/>
        <v>8</v>
      </c>
      <c r="C2100" s="9">
        <f t="shared" si="161"/>
        <v>0</v>
      </c>
      <c r="D2100" s="7" t="str">
        <f>Gmden!D2099</f>
        <v>Schnifis</v>
      </c>
      <c r="E2100" s="8">
        <f>Gmden!E2099</f>
        <v>781</v>
      </c>
      <c r="F2100" s="40">
        <f>Gmden!N2099</f>
        <v>0</v>
      </c>
      <c r="G2100" s="8">
        <f t="shared" si="162"/>
        <v>0</v>
      </c>
      <c r="H2100" s="25">
        <f>ROUND(Anteile!$B$29/'Abs3'!$G$2107*'Abs3'!G2100,0)</f>
        <v>0</v>
      </c>
      <c r="I2100" s="40">
        <f>Gmden!O2099</f>
        <v>0</v>
      </c>
      <c r="J2100" s="8">
        <f t="shared" si="163"/>
        <v>0</v>
      </c>
      <c r="K2100" s="25">
        <f>ROUND(Anteile!$B$30/'Abs3'!$J$2107*'Abs3'!J2100,0)</f>
        <v>0</v>
      </c>
      <c r="L2100" s="8">
        <f>Gmden!M2099</f>
        <v>806379.86759308702</v>
      </c>
      <c r="M2100" s="8">
        <f ca="1">IF(AND(E2100&gt;10000,Gmden!J2099=500,Gmden!K2099=500),MAX(0,OFFSET('Fk Abs3'!$E$7,'Abs3'!C2100,0)*0.95*E2100-L2100),0)</f>
        <v>0</v>
      </c>
      <c r="N2100" s="25">
        <f ca="1">ROUND(Anteile!$B$31/'Abs3'!$M$2107*'Abs3'!M2100,0)</f>
        <v>0</v>
      </c>
      <c r="O2100" s="27"/>
      <c r="P2100" s="25">
        <f t="shared" ca="1" si="164"/>
        <v>0</v>
      </c>
    </row>
    <row r="2101" spans="1:18" x14ac:dyDescent="0.25">
      <c r="A2101" s="9">
        <f>Gmden!A2100</f>
        <v>80420</v>
      </c>
      <c r="B2101" s="9">
        <f t="shared" si="160"/>
        <v>8</v>
      </c>
      <c r="C2101" s="9">
        <f t="shared" si="161"/>
        <v>0</v>
      </c>
      <c r="D2101" s="7" t="str">
        <f>Gmden!D2100</f>
        <v>Sulz</v>
      </c>
      <c r="E2101" s="8">
        <f>Gmden!E2100</f>
        <v>2501</v>
      </c>
      <c r="F2101" s="40">
        <f>Gmden!N2100</f>
        <v>0</v>
      </c>
      <c r="G2101" s="8">
        <f t="shared" si="162"/>
        <v>0</v>
      </c>
      <c r="H2101" s="25">
        <f>ROUND(Anteile!$B$29/'Abs3'!$G$2107*'Abs3'!G2101,0)</f>
        <v>0</v>
      </c>
      <c r="I2101" s="40">
        <f>Gmden!O2100</f>
        <v>0</v>
      </c>
      <c r="J2101" s="8">
        <f t="shared" si="163"/>
        <v>0</v>
      </c>
      <c r="K2101" s="25">
        <f>ROUND(Anteile!$B$30/'Abs3'!$J$2107*'Abs3'!J2101,0)</f>
        <v>0</v>
      </c>
      <c r="L2101" s="8">
        <f>Gmden!M2100</f>
        <v>3276522.2948569306</v>
      </c>
      <c r="M2101" s="8">
        <f ca="1">IF(AND(E2101&gt;10000,Gmden!J2100=500,Gmden!K2100=500),MAX(0,OFFSET('Fk Abs3'!$E$7,'Abs3'!C2101,0)*0.95*E2101-L2101),0)</f>
        <v>0</v>
      </c>
      <c r="N2101" s="25">
        <f ca="1">ROUND(Anteile!$B$31/'Abs3'!$M$2107*'Abs3'!M2101,0)</f>
        <v>0</v>
      </c>
      <c r="O2101" s="27"/>
      <c r="P2101" s="25">
        <f t="shared" ca="1" si="164"/>
        <v>0</v>
      </c>
    </row>
    <row r="2102" spans="1:18" x14ac:dyDescent="0.25">
      <c r="A2102" s="9">
        <f>Gmden!A2101</f>
        <v>80421</v>
      </c>
      <c r="B2102" s="9">
        <f t="shared" si="160"/>
        <v>8</v>
      </c>
      <c r="C2102" s="9">
        <f t="shared" si="161"/>
        <v>0</v>
      </c>
      <c r="D2102" s="7" t="str">
        <f>Gmden!D2101</f>
        <v>Übersaxen</v>
      </c>
      <c r="E2102" s="8">
        <f>Gmden!E2101</f>
        <v>632</v>
      </c>
      <c r="F2102" s="40">
        <f>Gmden!N2101</f>
        <v>0</v>
      </c>
      <c r="G2102" s="8">
        <f t="shared" si="162"/>
        <v>0</v>
      </c>
      <c r="H2102" s="25">
        <f>ROUND(Anteile!$B$29/'Abs3'!$G$2107*'Abs3'!G2102,0)</f>
        <v>0</v>
      </c>
      <c r="I2102" s="40">
        <f>Gmden!O2101</f>
        <v>0</v>
      </c>
      <c r="J2102" s="8">
        <f t="shared" si="163"/>
        <v>0</v>
      </c>
      <c r="K2102" s="25">
        <f>ROUND(Anteile!$B$30/'Abs3'!$J$2107*'Abs3'!J2102,0)</f>
        <v>0</v>
      </c>
      <c r="L2102" s="8">
        <f>Gmden!M2101</f>
        <v>616955.36602341163</v>
      </c>
      <c r="M2102" s="8">
        <f ca="1">IF(AND(E2102&gt;10000,Gmden!J2101=500,Gmden!K2101=500),MAX(0,OFFSET('Fk Abs3'!$E$7,'Abs3'!C2102,0)*0.95*E2102-L2102),0)</f>
        <v>0</v>
      </c>
      <c r="N2102" s="25">
        <f ca="1">ROUND(Anteile!$B$31/'Abs3'!$M$2107*'Abs3'!M2102,0)</f>
        <v>0</v>
      </c>
      <c r="O2102" s="27"/>
      <c r="P2102" s="25">
        <f t="shared" ca="1" si="164"/>
        <v>0</v>
      </c>
    </row>
    <row r="2103" spans="1:18" x14ac:dyDescent="0.25">
      <c r="A2103" s="9">
        <f>Gmden!A2102</f>
        <v>80422</v>
      </c>
      <c r="B2103" s="9">
        <f t="shared" si="160"/>
        <v>8</v>
      </c>
      <c r="C2103" s="9">
        <f t="shared" si="161"/>
        <v>0</v>
      </c>
      <c r="D2103" s="7" t="str">
        <f>Gmden!D2102</f>
        <v>Viktorsberg</v>
      </c>
      <c r="E2103" s="8">
        <f>Gmden!E2102</f>
        <v>385</v>
      </c>
      <c r="F2103" s="40">
        <f>Gmden!N2102</f>
        <v>0</v>
      </c>
      <c r="G2103" s="8">
        <f t="shared" si="162"/>
        <v>0</v>
      </c>
      <c r="H2103" s="25">
        <f>ROUND(Anteile!$B$29/'Abs3'!$G$2107*'Abs3'!G2103,0)</f>
        <v>0</v>
      </c>
      <c r="I2103" s="40">
        <f>Gmden!O2102</f>
        <v>0</v>
      </c>
      <c r="J2103" s="8">
        <f t="shared" si="163"/>
        <v>0</v>
      </c>
      <c r="K2103" s="25">
        <f>ROUND(Anteile!$B$30/'Abs3'!$J$2107*'Abs3'!J2103,0)</f>
        <v>0</v>
      </c>
      <c r="L2103" s="8">
        <f>Gmden!M2102</f>
        <v>390811.03223539656</v>
      </c>
      <c r="M2103" s="8">
        <f ca="1">IF(AND(E2103&gt;10000,Gmden!J2102=500,Gmden!K2102=500),MAX(0,OFFSET('Fk Abs3'!$E$7,'Abs3'!C2103,0)*0.95*E2103-L2103),0)</f>
        <v>0</v>
      </c>
      <c r="N2103" s="25">
        <f ca="1">ROUND(Anteile!$B$31/'Abs3'!$M$2107*'Abs3'!M2103,0)</f>
        <v>0</v>
      </c>
      <c r="O2103" s="27"/>
      <c r="P2103" s="25">
        <f t="shared" ca="1" si="164"/>
        <v>0</v>
      </c>
    </row>
    <row r="2104" spans="1:18" x14ac:dyDescent="0.25">
      <c r="A2104" s="9">
        <f>Gmden!A2103</f>
        <v>80423</v>
      </c>
      <c r="B2104" s="9">
        <f t="shared" si="160"/>
        <v>8</v>
      </c>
      <c r="C2104" s="9">
        <f t="shared" si="161"/>
        <v>0</v>
      </c>
      <c r="D2104" s="7" t="str">
        <f>Gmden!D2103</f>
        <v>Weiler</v>
      </c>
      <c r="E2104" s="8">
        <f>Gmden!E2103</f>
        <v>2095</v>
      </c>
      <c r="F2104" s="40">
        <f>Gmden!N2103</f>
        <v>0</v>
      </c>
      <c r="G2104" s="8">
        <f t="shared" si="162"/>
        <v>0</v>
      </c>
      <c r="H2104" s="25">
        <f>ROUND(Anteile!$B$29/'Abs3'!$G$2107*'Abs3'!G2104,0)</f>
        <v>0</v>
      </c>
      <c r="I2104" s="40">
        <f>Gmden!O2103</f>
        <v>0</v>
      </c>
      <c r="J2104" s="8">
        <f t="shared" si="163"/>
        <v>0</v>
      </c>
      <c r="K2104" s="25">
        <f>ROUND(Anteile!$B$30/'Abs3'!$J$2107*'Abs3'!J2104,0)</f>
        <v>0</v>
      </c>
      <c r="L2104" s="8">
        <f>Gmden!M2103</f>
        <v>2673812.7737131831</v>
      </c>
      <c r="M2104" s="8">
        <f ca="1">IF(AND(E2104&gt;10000,Gmden!J2103=500,Gmden!K2103=500),MAX(0,OFFSET('Fk Abs3'!$E$7,'Abs3'!C2104,0)*0.95*E2104-L2104),0)</f>
        <v>0</v>
      </c>
      <c r="N2104" s="25">
        <f ca="1">ROUND(Anteile!$B$31/'Abs3'!$M$2107*'Abs3'!M2104,0)</f>
        <v>0</v>
      </c>
      <c r="O2104" s="27"/>
      <c r="P2104" s="25">
        <f t="shared" ca="1" si="164"/>
        <v>0</v>
      </c>
    </row>
    <row r="2105" spans="1:18" x14ac:dyDescent="0.25">
      <c r="A2105" s="9">
        <f>Gmden!A2104</f>
        <v>80424</v>
      </c>
      <c r="B2105" s="9">
        <f t="shared" si="160"/>
        <v>8</v>
      </c>
      <c r="C2105" s="9">
        <f t="shared" si="161"/>
        <v>0</v>
      </c>
      <c r="D2105" s="7" t="str">
        <f>Gmden!D2104</f>
        <v>Zwischenwasser</v>
      </c>
      <c r="E2105" s="8">
        <f>Gmden!E2104</f>
        <v>3143</v>
      </c>
      <c r="F2105" s="40">
        <f>Gmden!N2104</f>
        <v>0</v>
      </c>
      <c r="G2105" s="8">
        <f t="shared" si="162"/>
        <v>0</v>
      </c>
      <c r="H2105" s="25">
        <f>ROUND(Anteile!$B$29/'Abs3'!$G$2107*'Abs3'!G2105,0)</f>
        <v>0</v>
      </c>
      <c r="I2105" s="40">
        <f>Gmden!O2104</f>
        <v>0</v>
      </c>
      <c r="J2105" s="8">
        <f t="shared" si="163"/>
        <v>0</v>
      </c>
      <c r="K2105" s="25">
        <f>ROUND(Anteile!$B$30/'Abs3'!$J$2107*'Abs3'!J2105,0)</f>
        <v>0</v>
      </c>
      <c r="L2105" s="8">
        <f>Gmden!M2104</f>
        <v>3251209.3186576841</v>
      </c>
      <c r="M2105" s="8">
        <f ca="1">IF(AND(E2105&gt;10000,Gmden!J2104=500,Gmden!K2104=500),MAX(0,OFFSET('Fk Abs3'!$E$7,'Abs3'!C2105,0)*0.95*E2105-L2105),0)</f>
        <v>0</v>
      </c>
      <c r="N2105" s="25">
        <f ca="1">ROUND(Anteile!$B$31/'Abs3'!$M$2107*'Abs3'!M2105,0)</f>
        <v>0</v>
      </c>
      <c r="O2105" s="27"/>
      <c r="P2105" s="25">
        <f t="shared" ca="1" si="164"/>
        <v>0</v>
      </c>
    </row>
    <row r="2106" spans="1:18" x14ac:dyDescent="0.25">
      <c r="A2106" s="9"/>
      <c r="C2106" s="9"/>
      <c r="H2106" s="25"/>
      <c r="K2106" s="25"/>
      <c r="N2106" s="25"/>
      <c r="O2106" s="27"/>
      <c r="P2106" s="25"/>
    </row>
    <row r="2107" spans="1:18" x14ac:dyDescent="0.25">
      <c r="D2107" s="7" t="s">
        <v>2194</v>
      </c>
      <c r="E2107" s="8">
        <f t="shared" ref="E2107:K2107" si="165">SUM(E7:E2105)</f>
        <v>6782937</v>
      </c>
      <c r="F2107" s="8">
        <f t="shared" si="165"/>
        <v>14</v>
      </c>
      <c r="G2107" s="8">
        <f t="shared" si="165"/>
        <v>1147329</v>
      </c>
      <c r="H2107" s="25">
        <f t="shared" si="165"/>
        <v>8800000</v>
      </c>
      <c r="I2107" s="8">
        <f t="shared" si="165"/>
        <v>8</v>
      </c>
      <c r="J2107" s="8">
        <f t="shared" si="165"/>
        <v>939189</v>
      </c>
      <c r="K2107" s="25">
        <f t="shared" si="165"/>
        <v>4800000</v>
      </c>
      <c r="L2107" s="8">
        <f t="shared" ref="L2107:P2107" si="166">SUM(L7:L2105)</f>
        <v>8920390968.7682419</v>
      </c>
      <c r="M2107" s="8">
        <f t="shared" ca="1" si="166"/>
        <v>83608235.715360194</v>
      </c>
      <c r="N2107" s="25">
        <f t="shared" ca="1" si="166"/>
        <v>2400002</v>
      </c>
      <c r="O2107" s="27">
        <f t="shared" ca="1" si="166"/>
        <v>-2</v>
      </c>
      <c r="P2107" s="25">
        <f t="shared" ca="1" si="166"/>
        <v>16000000</v>
      </c>
      <c r="R2107" s="27"/>
    </row>
    <row r="2109" spans="1:18" x14ac:dyDescent="0.25">
      <c r="A2109" s="18">
        <v>1</v>
      </c>
      <c r="D2109" t="s">
        <v>1976</v>
      </c>
      <c r="E2109" s="8">
        <f t="shared" ref="E2109:P2116" si="167">SUMIF($B$7:$B$2105,$A2109,E$7:E$2105)</f>
        <v>288307</v>
      </c>
      <c r="F2109" s="8">
        <f t="shared" si="167"/>
        <v>2</v>
      </c>
      <c r="G2109" s="8">
        <f t="shared" si="167"/>
        <v>13659</v>
      </c>
      <c r="H2109" s="8">
        <f t="shared" si="167"/>
        <v>104764</v>
      </c>
      <c r="I2109" s="8">
        <f t="shared" si="167"/>
        <v>1</v>
      </c>
      <c r="J2109" s="8">
        <f t="shared" si="167"/>
        <v>13659</v>
      </c>
      <c r="K2109" s="8">
        <f t="shared" si="167"/>
        <v>69808</v>
      </c>
      <c r="L2109" s="8">
        <f t="shared" si="167"/>
        <v>297590285.69511956</v>
      </c>
      <c r="M2109" s="8">
        <f t="shared" ca="1" si="167"/>
        <v>0</v>
      </c>
      <c r="N2109" s="8">
        <f t="shared" ca="1" si="167"/>
        <v>0</v>
      </c>
      <c r="O2109" s="8">
        <f t="shared" ca="1" si="167"/>
        <v>-2</v>
      </c>
      <c r="P2109" s="8">
        <f t="shared" ca="1" si="167"/>
        <v>174570</v>
      </c>
    </row>
    <row r="2110" spans="1:18" x14ac:dyDescent="0.25">
      <c r="A2110" s="18">
        <v>2</v>
      </c>
      <c r="D2110" t="s">
        <v>1977</v>
      </c>
      <c r="E2110" s="8">
        <f t="shared" si="167"/>
        <v>557418</v>
      </c>
      <c r="F2110" s="8">
        <f t="shared" si="167"/>
        <v>2</v>
      </c>
      <c r="G2110" s="8">
        <f t="shared" si="167"/>
        <v>158177</v>
      </c>
      <c r="H2110" s="8">
        <f t="shared" si="167"/>
        <v>1213216</v>
      </c>
      <c r="I2110" s="8">
        <f t="shared" si="167"/>
        <v>1</v>
      </c>
      <c r="J2110" s="8">
        <f t="shared" si="167"/>
        <v>97688</v>
      </c>
      <c r="K2110" s="8">
        <f t="shared" si="167"/>
        <v>499263</v>
      </c>
      <c r="L2110" s="8">
        <f t="shared" si="167"/>
        <v>716342408.25304055</v>
      </c>
      <c r="M2110" s="8">
        <f t="shared" ca="1" si="167"/>
        <v>15939358.415311985</v>
      </c>
      <c r="N2110" s="8">
        <f t="shared" ca="1" si="167"/>
        <v>457544</v>
      </c>
      <c r="O2110" s="8">
        <f t="shared" si="167"/>
        <v>0</v>
      </c>
      <c r="P2110" s="8">
        <f t="shared" ca="1" si="167"/>
        <v>2170023</v>
      </c>
    </row>
    <row r="2111" spans="1:18" x14ac:dyDescent="0.25">
      <c r="A2111" s="18">
        <v>3</v>
      </c>
      <c r="D2111" t="s">
        <v>1978</v>
      </c>
      <c r="E2111" s="8">
        <f t="shared" si="167"/>
        <v>1636552</v>
      </c>
      <c r="F2111" s="8">
        <f t="shared" si="167"/>
        <v>4</v>
      </c>
      <c r="G2111" s="8">
        <f t="shared" si="167"/>
        <v>130995</v>
      </c>
      <c r="H2111" s="8">
        <f t="shared" si="167"/>
        <v>1004730</v>
      </c>
      <c r="I2111" s="8">
        <f t="shared" si="167"/>
        <v>1</v>
      </c>
      <c r="J2111" s="8">
        <f t="shared" si="167"/>
        <v>52739</v>
      </c>
      <c r="K2111" s="8">
        <f t="shared" si="167"/>
        <v>269538</v>
      </c>
      <c r="L2111" s="8">
        <f t="shared" si="167"/>
        <v>1959095322.4230707</v>
      </c>
      <c r="M2111" s="8">
        <f t="shared" ca="1" si="167"/>
        <v>25632803.911904767</v>
      </c>
      <c r="N2111" s="8">
        <f t="shared" ca="1" si="167"/>
        <v>735798</v>
      </c>
      <c r="O2111" s="8">
        <f t="shared" si="167"/>
        <v>0</v>
      </c>
      <c r="P2111" s="8">
        <f t="shared" ca="1" si="167"/>
        <v>2010066</v>
      </c>
    </row>
    <row r="2112" spans="1:18" x14ac:dyDescent="0.25">
      <c r="A2112" s="18">
        <v>4</v>
      </c>
      <c r="D2112" t="s">
        <v>1979</v>
      </c>
      <c r="E2112" s="8">
        <f t="shared" si="167"/>
        <v>1435835</v>
      </c>
      <c r="F2112" s="8">
        <f t="shared" si="167"/>
        <v>3</v>
      </c>
      <c r="G2112" s="8">
        <f t="shared" si="167"/>
        <v>295312</v>
      </c>
      <c r="H2112" s="8">
        <f t="shared" si="167"/>
        <v>2265040</v>
      </c>
      <c r="I2112" s="8">
        <f t="shared" si="167"/>
        <v>1</v>
      </c>
      <c r="J2112" s="8">
        <f t="shared" si="167"/>
        <v>197174</v>
      </c>
      <c r="K2112" s="8">
        <f t="shared" si="167"/>
        <v>1007715</v>
      </c>
      <c r="L2112" s="8">
        <f t="shared" si="167"/>
        <v>1960180574.862854</v>
      </c>
      <c r="M2112" s="8">
        <f t="shared" ca="1" si="167"/>
        <v>935189.67806088924</v>
      </c>
      <c r="N2112" s="8">
        <f t="shared" ca="1" si="167"/>
        <v>26845</v>
      </c>
      <c r="O2112" s="8">
        <f t="shared" si="167"/>
        <v>0</v>
      </c>
      <c r="P2112" s="8">
        <f t="shared" ca="1" si="167"/>
        <v>3299600</v>
      </c>
    </row>
    <row r="2113" spans="1:16" x14ac:dyDescent="0.25">
      <c r="A2113" s="18">
        <v>5</v>
      </c>
      <c r="D2113" t="s">
        <v>1252</v>
      </c>
      <c r="E2113" s="8">
        <f t="shared" si="167"/>
        <v>538037</v>
      </c>
      <c r="F2113" s="8">
        <f t="shared" si="167"/>
        <v>1</v>
      </c>
      <c r="G2113" s="8">
        <f t="shared" si="167"/>
        <v>148358</v>
      </c>
      <c r="H2113" s="8">
        <f t="shared" si="167"/>
        <v>1137904</v>
      </c>
      <c r="I2113" s="8">
        <f t="shared" si="167"/>
        <v>1</v>
      </c>
      <c r="J2113" s="8">
        <f t="shared" si="167"/>
        <v>148358</v>
      </c>
      <c r="K2113" s="8">
        <f t="shared" si="167"/>
        <v>758227</v>
      </c>
      <c r="L2113" s="8">
        <f t="shared" si="167"/>
        <v>845456823.98332584</v>
      </c>
      <c r="M2113" s="8">
        <f t="shared" ca="1" si="167"/>
        <v>0</v>
      </c>
      <c r="N2113" s="8">
        <f t="shared" ca="1" si="167"/>
        <v>0</v>
      </c>
      <c r="O2113" s="8">
        <f t="shared" si="167"/>
        <v>0</v>
      </c>
      <c r="P2113" s="8">
        <f t="shared" ca="1" si="167"/>
        <v>1896131</v>
      </c>
    </row>
    <row r="2114" spans="1:16" x14ac:dyDescent="0.25">
      <c r="A2114" s="18">
        <v>6</v>
      </c>
      <c r="D2114" t="s">
        <v>1980</v>
      </c>
      <c r="E2114" s="8">
        <f t="shared" si="167"/>
        <v>1220903</v>
      </c>
      <c r="F2114" s="8">
        <f t="shared" si="167"/>
        <v>1</v>
      </c>
      <c r="G2114" s="8">
        <f t="shared" si="167"/>
        <v>273906</v>
      </c>
      <c r="H2114" s="8">
        <f t="shared" si="167"/>
        <v>2100856</v>
      </c>
      <c r="I2114" s="8">
        <f t="shared" si="167"/>
        <v>1</v>
      </c>
      <c r="J2114" s="8">
        <f t="shared" si="167"/>
        <v>273906</v>
      </c>
      <c r="K2114" s="8">
        <f t="shared" si="167"/>
        <v>1399877</v>
      </c>
      <c r="L2114" s="8">
        <f t="shared" si="167"/>
        <v>1515477382.0869236</v>
      </c>
      <c r="M2114" s="8">
        <f t="shared" ca="1" si="167"/>
        <v>41004158.347268634</v>
      </c>
      <c r="N2114" s="8">
        <f t="shared" ca="1" si="167"/>
        <v>1177038</v>
      </c>
      <c r="O2114" s="8">
        <f t="shared" si="167"/>
        <v>0</v>
      </c>
      <c r="P2114" s="8">
        <f t="shared" ca="1" si="167"/>
        <v>4677771</v>
      </c>
    </row>
    <row r="2115" spans="1:16" x14ac:dyDescent="0.25">
      <c r="A2115" s="18">
        <v>7</v>
      </c>
      <c r="D2115" t="s">
        <v>1981</v>
      </c>
      <c r="E2115" s="8">
        <f t="shared" si="167"/>
        <v>727643</v>
      </c>
      <c r="F2115" s="8">
        <f t="shared" si="167"/>
        <v>1</v>
      </c>
      <c r="G2115" s="8">
        <f t="shared" si="167"/>
        <v>126922</v>
      </c>
      <c r="H2115" s="8">
        <f t="shared" si="167"/>
        <v>973490</v>
      </c>
      <c r="I2115" s="8">
        <f t="shared" si="167"/>
        <v>1</v>
      </c>
      <c r="J2115" s="8">
        <f t="shared" si="167"/>
        <v>126922</v>
      </c>
      <c r="K2115" s="8">
        <f t="shared" si="167"/>
        <v>648672</v>
      </c>
      <c r="L2115" s="8">
        <f t="shared" si="167"/>
        <v>1055184984.0843076</v>
      </c>
      <c r="M2115" s="8">
        <f t="shared" ca="1" si="167"/>
        <v>96725.362813912332</v>
      </c>
      <c r="N2115" s="8">
        <f t="shared" ca="1" si="167"/>
        <v>2777</v>
      </c>
      <c r="O2115" s="8">
        <f t="shared" si="167"/>
        <v>0</v>
      </c>
      <c r="P2115" s="8">
        <f t="shared" ca="1" si="167"/>
        <v>1624939</v>
      </c>
    </row>
    <row r="2116" spans="1:16" x14ac:dyDescent="0.25">
      <c r="A2116" s="18">
        <v>8</v>
      </c>
      <c r="D2116" t="s">
        <v>1982</v>
      </c>
      <c r="E2116" s="8">
        <f>SUMIF($B$7:$B$2105,$A2116,E$7:E$2105)</f>
        <v>378242</v>
      </c>
      <c r="F2116" s="8">
        <f t="shared" si="167"/>
        <v>0</v>
      </c>
      <c r="G2116" s="8">
        <f t="shared" si="167"/>
        <v>0</v>
      </c>
      <c r="H2116" s="8">
        <f t="shared" si="167"/>
        <v>0</v>
      </c>
      <c r="I2116" s="8">
        <f t="shared" si="167"/>
        <v>1</v>
      </c>
      <c r="J2116" s="8">
        <f t="shared" si="167"/>
        <v>28743</v>
      </c>
      <c r="K2116" s="8">
        <f t="shared" si="167"/>
        <v>146900</v>
      </c>
      <c r="L2116" s="8">
        <f t="shared" si="167"/>
        <v>571063187.3795923</v>
      </c>
      <c r="M2116" s="8">
        <f t="shared" ca="1" si="167"/>
        <v>0</v>
      </c>
      <c r="N2116" s="8">
        <f t="shared" ca="1" si="167"/>
        <v>0</v>
      </c>
      <c r="O2116" s="8">
        <f t="shared" si="167"/>
        <v>0</v>
      </c>
      <c r="P2116" s="8">
        <f t="shared" ca="1" si="167"/>
        <v>146900</v>
      </c>
    </row>
    <row r="2117" spans="1:16" x14ac:dyDescent="0.25">
      <c r="A2117" s="18"/>
      <c r="D2117"/>
    </row>
    <row r="2118" spans="1:16" x14ac:dyDescent="0.25">
      <c r="D2118" s="7" t="s">
        <v>2194</v>
      </c>
      <c r="E2118" s="8">
        <f>SUM(E2109:E2117)</f>
        <v>6782937</v>
      </c>
      <c r="F2118" s="8">
        <f t="shared" ref="F2118:P2118" si="168">SUM(F2109:F2117)</f>
        <v>14</v>
      </c>
      <c r="G2118" s="8">
        <f t="shared" si="168"/>
        <v>1147329</v>
      </c>
      <c r="H2118" s="8">
        <f t="shared" si="168"/>
        <v>8800000</v>
      </c>
      <c r="I2118" s="8">
        <f t="shared" si="168"/>
        <v>8</v>
      </c>
      <c r="J2118" s="8">
        <f t="shared" si="168"/>
        <v>939189</v>
      </c>
      <c r="K2118" s="8">
        <f t="shared" si="168"/>
        <v>4800000</v>
      </c>
      <c r="L2118" s="8">
        <f t="shared" si="168"/>
        <v>8920390968.7682343</v>
      </c>
      <c r="M2118" s="8">
        <f t="shared" ca="1" si="168"/>
        <v>83608235.715360194</v>
      </c>
      <c r="N2118" s="8">
        <f t="shared" ca="1" si="168"/>
        <v>2400002</v>
      </c>
      <c r="O2118" s="8">
        <f t="shared" ca="1" si="168"/>
        <v>-2</v>
      </c>
      <c r="P2118" s="8">
        <f t="shared" ca="1" si="168"/>
        <v>16000000</v>
      </c>
    </row>
  </sheetData>
  <pageMargins left="0.39370078740157483" right="0.19685039370078741" top="0.59055118110236227" bottom="0.59055118110236227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</vt:lpstr>
      <vt:lpstr>Anteile</vt:lpstr>
      <vt:lpstr>Einw</vt:lpstr>
      <vt:lpstr>Gmden</vt:lpstr>
      <vt:lpstr>Abs2</vt:lpstr>
      <vt:lpstr>Fk Abs3</vt:lpstr>
      <vt:lpstr>Abs3</vt:lpstr>
      <vt:lpstr>'Abs3'!Drucktitel</vt:lpstr>
      <vt:lpstr>Gmden!Drucktitel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Sturmlechner Christian</dc:creator>
  <cp:lastModifiedBy>STURMLE</cp:lastModifiedBy>
  <cp:lastPrinted>2018-04-13T15:12:56Z</cp:lastPrinted>
  <dcterms:created xsi:type="dcterms:W3CDTF">2016-12-28T08:51:58Z</dcterms:created>
  <dcterms:modified xsi:type="dcterms:W3CDTF">2018-04-24T16:46:15Z</dcterms:modified>
</cp:coreProperties>
</file>