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nteil_Tab.1" sheetId="6" r:id="rId6"/>
    <sheet name="Tabellenteil_Tab.2" sheetId="7" r:id="rId7"/>
    <sheet name="Tabellenteil_Tab.3" sheetId="8" r:id="rId8"/>
    <sheet name="Tabellenteil_Tab.4" sheetId="9" r:id="rId9"/>
  </sheets>
  <externalReferences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F12" i="9" l="1"/>
  <c r="F15" i="9"/>
  <c r="F19" i="9"/>
  <c r="F22" i="9"/>
  <c r="F25" i="9"/>
  <c r="F35" i="9"/>
  <c r="F49" i="9"/>
  <c r="F79" i="9"/>
  <c r="F116" i="9" s="1"/>
  <c r="F234" i="9" s="1"/>
  <c r="F236" i="9" s="1"/>
  <c r="F86" i="9"/>
  <c r="F95" i="9"/>
  <c r="F115" i="9"/>
  <c r="F123" i="9"/>
  <c r="F132" i="9"/>
  <c r="F135" i="9"/>
  <c r="F136" i="9"/>
  <c r="F150" i="9"/>
  <c r="F166" i="9"/>
  <c r="F172" i="9"/>
  <c r="F173" i="9"/>
  <c r="F195" i="9"/>
  <c r="F209" i="9"/>
  <c r="F225" i="9"/>
  <c r="F232" i="9"/>
  <c r="F233" i="9" s="1"/>
  <c r="F11" i="8"/>
  <c r="F17" i="8" s="1"/>
  <c r="F53" i="8" s="1"/>
  <c r="F16" i="8"/>
  <c r="F21" i="8"/>
  <c r="F25" i="8"/>
  <c r="F26" i="8"/>
  <c r="F31" i="8"/>
  <c r="F34" i="8"/>
  <c r="F37" i="8"/>
  <c r="F38" i="8"/>
  <c r="F42" i="8"/>
  <c r="F45" i="8"/>
  <c r="F52" i="8" s="1"/>
  <c r="F48" i="8"/>
  <c r="F51" i="8"/>
  <c r="F70" i="7"/>
  <c r="F71" i="7"/>
  <c r="F76" i="7"/>
  <c r="F81" i="7" s="1"/>
  <c r="F132" i="7" s="1"/>
  <c r="F80" i="7"/>
  <c r="F87" i="7"/>
  <c r="F90" i="7"/>
  <c r="F91" i="7"/>
  <c r="F95" i="7"/>
  <c r="F101" i="7"/>
  <c r="F131" i="7" s="1"/>
  <c r="F109" i="7"/>
  <c r="F130" i="7"/>
  <c r="C28" i="1" l="1"/>
</calcChain>
</file>

<file path=xl/sharedStrings.xml><?xml version="1.0" encoding="utf-8"?>
<sst xmlns="http://schemas.openxmlformats.org/spreadsheetml/2006/main" count="502" uniqueCount="406">
  <si>
    <r>
      <t>1</t>
    </r>
    <r>
      <rPr>
        <sz val="10"/>
        <rFont val="Arial"/>
        <family val="2"/>
      </rPr>
      <t xml:space="preserve"> Die in der Spalte BVA 2013 angeführten Beträge sind im FVA und im EVA gleich hoch.</t>
    </r>
  </si>
  <si>
    <t>Quelle: BMF</t>
  </si>
  <si>
    <t>Gesamtsumme</t>
  </si>
  <si>
    <t>Umwelt</t>
  </si>
  <si>
    <t>Land-, Forst- und Wasserwirtschaft</t>
  </si>
  <si>
    <t>Verkehr, Innovation und Technologie</t>
  </si>
  <si>
    <t>Wirtschaft</t>
  </si>
  <si>
    <t xml:space="preserve">Verkehr, Innovation und Technologie (Forschung) </t>
  </si>
  <si>
    <t>Wissenschaft und Forschung</t>
  </si>
  <si>
    <t>Unterricht</t>
  </si>
  <si>
    <t>Familie und Jugend</t>
  </si>
  <si>
    <t>Gesundheit</t>
  </si>
  <si>
    <t>Soziales und Konsumentenschutz</t>
  </si>
  <si>
    <t>Finanzverwaltung</t>
  </si>
  <si>
    <t>Militärische Angelegenheiten und Sport</t>
  </si>
  <si>
    <t>Justiz</t>
  </si>
  <si>
    <t>Äußeres</t>
  </si>
  <si>
    <t>Inneres</t>
  </si>
  <si>
    <t>Bundeskanzleramt</t>
  </si>
  <si>
    <t>Rechnungshof</t>
  </si>
  <si>
    <t>Volksanwaltschaft</t>
  </si>
  <si>
    <t>Verwaltungsgerichtshof</t>
  </si>
  <si>
    <t>Verfassungsgerichtshof</t>
  </si>
  <si>
    <t>Bundesgesetzgebung</t>
  </si>
  <si>
    <r>
      <t xml:space="preserve">BVA 2013 </t>
    </r>
    <r>
      <rPr>
        <b/>
        <vertAlign val="superscript"/>
        <sz val="10"/>
        <rFont val="Arial"/>
        <family val="2"/>
      </rPr>
      <t>1</t>
    </r>
  </si>
  <si>
    <t>Bezeichnung</t>
  </si>
  <si>
    <t>Untergliederung</t>
  </si>
  <si>
    <t>in Mio. €</t>
  </si>
  <si>
    <t>Aufteilung der Beiträge an internationale Organisationen nach Untergliederungen</t>
  </si>
  <si>
    <t>Die angeführten Beträge sind im FVA und im EVA gleich hoch.</t>
  </si>
  <si>
    <t>sonstige Beiträge</t>
  </si>
  <si>
    <t>CERN</t>
  </si>
  <si>
    <t>ESA</t>
  </si>
  <si>
    <t>OECD-Beiträge</t>
  </si>
  <si>
    <t>UN-Beiträge</t>
  </si>
  <si>
    <t>BVA 2013</t>
  </si>
  <si>
    <r>
      <t>1</t>
    </r>
    <r>
      <rPr>
        <sz val="10"/>
        <rFont val="Arial"/>
        <family val="2"/>
      </rPr>
      <t xml:space="preserve"> Im BVA 2013 sind FVA und EVA gleich hoch.</t>
    </r>
  </si>
  <si>
    <r>
      <t xml:space="preserve">BVA 2013  </t>
    </r>
    <r>
      <rPr>
        <vertAlign val="superscript"/>
        <sz val="10"/>
        <rFont val="Arial"/>
        <family val="2"/>
      </rPr>
      <t>1</t>
    </r>
  </si>
  <si>
    <t>BVA 2012</t>
  </si>
  <si>
    <t>Erfolg 2011</t>
  </si>
  <si>
    <t>Erfolg 2010</t>
  </si>
  <si>
    <t>Erfolg 2009</t>
  </si>
  <si>
    <t>Erfolg 2008</t>
  </si>
  <si>
    <t>Erfolg 2007</t>
  </si>
  <si>
    <t>Betrag</t>
  </si>
  <si>
    <t>Beiträge zu friedenserhaltenden Operationen der UN (FEOs) - Entwicklung der Auszahlungen/Aufwendungen</t>
  </si>
  <si>
    <r>
      <t>1</t>
    </r>
    <r>
      <rPr>
        <sz val="10"/>
        <rFont val="Palatino Linotype"/>
        <family val="1"/>
      </rPr>
      <t xml:space="preserve"> Im BVA 2013 sind FVA und EVA gleich hoch.</t>
    </r>
  </si>
  <si>
    <r>
      <t xml:space="preserve">BVA 2013 </t>
    </r>
    <r>
      <rPr>
        <vertAlign val="superscript"/>
        <sz val="10"/>
        <rFont val="Arial"/>
        <family val="2"/>
      </rPr>
      <t>1</t>
    </r>
  </si>
  <si>
    <t>Werte</t>
  </si>
  <si>
    <t>Europäische Weltraumagentur (ESA) - Entwicklung der Auszahlungen/Aufwendungen</t>
  </si>
  <si>
    <t>Europäische Organisation für kernphysische Forschung (CERN) - Entwicklung der Auszahlungen/Aufwendungen</t>
  </si>
  <si>
    <t>Internationales Komitee vom Roten Kreuz - IKRK</t>
  </si>
  <si>
    <t>Organisation der UN für industrielle Entwicklung - UNIDO</t>
  </si>
  <si>
    <t>Organisation der UN für Erziehung, Wissenschaft und Kultur - UNESCO</t>
  </si>
  <si>
    <t>Internationale Atomenergiebehörde - IAEO</t>
  </si>
  <si>
    <t>OECD-Mitgliedsbeitrag</t>
  </si>
  <si>
    <t>Beitrag zum Europarat</t>
  </si>
  <si>
    <t>Kostenbeiträge zu OSZE-Institutionen</t>
  </si>
  <si>
    <t>Entwicklungsprogramm der UN - UNDP</t>
  </si>
  <si>
    <t>Europäische Organisation für kernphysische Forschung - CERN</t>
  </si>
  <si>
    <t>Beitrag zur Welthandelsorganisation - WTO</t>
  </si>
  <si>
    <t>Beitrag zum ordentlichen Haushalt der UN</t>
  </si>
  <si>
    <t>Europäische Weltraumagentur - ESA</t>
  </si>
  <si>
    <t>Beiträge zu friedenserhaltenden Operationen der UN - FEOs</t>
  </si>
  <si>
    <t>Entwicklung ausgewählter Beiträge an internationale Organisationen</t>
  </si>
  <si>
    <r>
      <t>1</t>
    </r>
    <r>
      <rPr>
        <sz val="10"/>
        <rFont val="Palatino Linotype"/>
        <family val="1"/>
      </rPr>
      <t xml:space="preserve"> Die in der Spalte BVA 2013 angeführten Beträge sind im FVA und im EVA gleich hoch.</t>
    </r>
  </si>
  <si>
    <t>Gesamtsumme 1</t>
  </si>
  <si>
    <t>Summe Rubrik 4</t>
  </si>
  <si>
    <t>Summe UG 43</t>
  </si>
  <si>
    <t>Umweltfonds der UN (UNEP)</t>
  </si>
  <si>
    <t>Europäisches Meß- und Auswertungsprogramm für den weiträumigen Transport von Luft-
schadstoffen im Rahmen der Europäischen Wirtschaftskommission der Vereinten Nationen 
(UN-ECE/EMEP)</t>
  </si>
  <si>
    <t>UNECE Genf</t>
  </si>
  <si>
    <t>International Transaction (ITL)</t>
  </si>
  <si>
    <t>Europäisches Netzwerk für die Anwendung und Durchsetzung des Umweltrechts (IMPEL)</t>
  </si>
  <si>
    <t>Bonner Konvention</t>
  </si>
  <si>
    <t>Stockholmer Konvention (POP)</t>
  </si>
  <si>
    <t>Rotterdammer Konvention (PIC)</t>
  </si>
  <si>
    <t>Kyoto Protokoll</t>
  </si>
  <si>
    <t>Walfangkonvention</t>
  </si>
  <si>
    <t>UNFCCC United Nations Framework on Climate Change (Klimarahmenkonvention 
der Vereinten Nationen)</t>
  </si>
  <si>
    <t>Cartagena-Protokoll (Biologische Sicherheit)</t>
  </si>
  <si>
    <t>Basler Übereink. über die Kontrolle der grenzüberschreitenden Verbringung gefährlicher 
Abfälle und ihrer Entsorgung</t>
  </si>
  <si>
    <t>Konvention über die biologische Vielfalt</t>
  </si>
  <si>
    <t>Alpenkonvention</t>
  </si>
  <si>
    <t>Treuhandfonds der Wiener Übereinkunft zum Schutz der Ozonschicht</t>
  </si>
  <si>
    <t>Treuhandfonds des Montrealer Protokolls über Stoffe, die zu einem Abbau der 
Ozonschicht führen</t>
  </si>
  <si>
    <t>Multilateraler Fonds des Montrealer Protokolls über Stoffe, die zu einem Abbau der 
Ozonschicht führen</t>
  </si>
  <si>
    <t>Karpatenkonvention</t>
  </si>
  <si>
    <t>Summe UG 42</t>
  </si>
  <si>
    <t>Ernährungs- und Landwirtschaftsorganisation der UN (FAO) Forstliche Projekte</t>
  </si>
  <si>
    <t>Ernährungs- und Landwirtschaftsorganisation der UN (FAO) pflanzengenetische Ressourcen</t>
  </si>
  <si>
    <t>Ernährungs- und Landwirtschaftsorganisation der UN (FAO) Welternährungsprogramm</t>
  </si>
  <si>
    <t>Ernährungs- und Landwirtschaftsorganisation der UN (FAO)</t>
  </si>
  <si>
    <t>Europäisches Kooperationsprogramm für pflanzengenetische Ressourcen (ECPGR/IPGRI)</t>
  </si>
  <si>
    <t>Konvention über weitreichende, grenzüberschreitende Luftverunreinigungen (UN-ECE)</t>
  </si>
  <si>
    <t>Summe UG 41</t>
  </si>
  <si>
    <t>Internationale Seeschifffahrtsorganisation (IMO)</t>
  </si>
  <si>
    <t>Internationale Zivilluftfahrtorganisation (ICAO)</t>
  </si>
  <si>
    <t>Weltorganisation für geistiges Eigentum (WIPO)</t>
  </si>
  <si>
    <t>Wirtschaftskommission für Europa Transeuropäische Eisenbahn (ECE/TER)</t>
  </si>
  <si>
    <t>Summe UG 40</t>
  </si>
  <si>
    <t>Welthandelsorganisation (WTO)</t>
  </si>
  <si>
    <t>Rubrik 4: Wirtschaft, Infrastruktur und Umwelt</t>
  </si>
  <si>
    <t>Summe Rubrik 3</t>
  </si>
  <si>
    <t>Summe UG 31</t>
  </si>
  <si>
    <t>Weltorganisation für Meteorologie (WMO)</t>
  </si>
  <si>
    <t>Summe UG 30</t>
  </si>
  <si>
    <t>UNESCO-Fonds zum Schutz des kulturellen Erbes der Welt</t>
  </si>
  <si>
    <t>Internationales Zentrum für Konservierung und Restaurierung (ICCROM)</t>
  </si>
  <si>
    <t>ICOMOS Dokumentationszentrum</t>
  </si>
  <si>
    <t>Rubrik 3: Bildung, Forschung, Kunst und Kultur</t>
  </si>
  <si>
    <t>Summe Rubrik 2</t>
  </si>
  <si>
    <t>Summe UG 24</t>
  </si>
  <si>
    <t>Weltgesundheitsorganisation (WHO)</t>
  </si>
  <si>
    <t>Framework Convention on Tabacco Control (WHO)</t>
  </si>
  <si>
    <t>Summe UG 21</t>
  </si>
  <si>
    <t>Europäisches Zentrum für Wohlfahrtspolitik und Sozialforschung</t>
  </si>
  <si>
    <t>Internationale Arbeitsorganisation (IAO/ILO)</t>
  </si>
  <si>
    <t>Rubrik 2: Arbeit, Soziales, Gesundheit und Familie</t>
  </si>
  <si>
    <t>Summe Rubrik 0,1</t>
  </si>
  <si>
    <t>Summe UG 12</t>
  </si>
  <si>
    <t>United Nations Interim Security Force for Abyei (UNISFA)</t>
  </si>
  <si>
    <t>United Nations Mission in South Sudan (UNMISS)</t>
  </si>
  <si>
    <t>UN Office for Disarmament Affairs (UNODA)</t>
  </si>
  <si>
    <t>UNEP Wien: Proj.reg.Unwelt-Kompetenzz.s.o.eur.Raum</t>
  </si>
  <si>
    <t>Fonds der UNFCCC (Klimawandel)</t>
  </si>
  <si>
    <t>Hochkommissär der UN für die Flüchtlinge (Exekutivkomitee des Hochkommissär-Programms) (UNHCR)</t>
  </si>
  <si>
    <t>UN-Programm zur Weiterverbreitung und Achtung des Völkerrechts</t>
  </si>
  <si>
    <t>Fonds der UN für Strafrechtspflege und Verbrechensverhütung (UNCPCJ)</t>
  </si>
  <si>
    <t>UN-Kambodscha, Khmer Rouge Tribunal (UNAKRT)</t>
  </si>
  <si>
    <t>Drogenkontrollprogramm der UN (UNDCP)</t>
  </si>
  <si>
    <t>Kapitalentwicklungsfonds der UN (UNCDF)</t>
  </si>
  <si>
    <t>UN-Zentrum für das menschliche Siedlungswesen (UNCHS/HABITAT)</t>
  </si>
  <si>
    <t>Minenassistenzservice der Vereinten Nationen (UNMAS)</t>
  </si>
  <si>
    <t>Treuhandfonds der UN zur Beilegung von Streitigkeiten durch den Internationalen Gerichtshof</t>
  </si>
  <si>
    <t>Zentraler Katastrophenreaktionsfonds (CERF)</t>
  </si>
  <si>
    <t>Fonds zur Stärkung von OCHA</t>
  </si>
  <si>
    <t>Karibische Gemeinschaft (CARICOM)</t>
  </si>
  <si>
    <t>Freiwilliger Fonds der UN für beratende Dienste und technische 
Hilfe auf dem Gebiet der Menschenrechte (UNFASTA)</t>
  </si>
  <si>
    <t>Junior Professional Officer Programm (JPO)</t>
  </si>
  <si>
    <t>Erweitertes Weltraumprogramm der UN</t>
  </si>
  <si>
    <t>Freiwilliger Fonds der UN für Opfer von Folterungen</t>
  </si>
  <si>
    <t>Fonds zur Entwicklung des Unterrichtes in den Menschenrechten</t>
  </si>
  <si>
    <t>Internationale Friedensakademie (IPAC)</t>
  </si>
  <si>
    <t>Entsendung von UN-Hilfsexperten</t>
  </si>
  <si>
    <t>Intern. Forschungs- und Trainingsinst. für die Weiterbildung von Frauen</t>
  </si>
  <si>
    <t>United Nations Entity for Gender Equality and the Empowerment of Women (UN WOMEN)</t>
  </si>
  <si>
    <t>UN-Sonderprogramm für benachteiligte Entwicklungsländer</t>
  </si>
  <si>
    <t>Freiwilligenprogramm der UN (UNV)</t>
  </si>
  <si>
    <t>Hilfswerk der UN für Palästinaflüchtlinge im Nahen Osten (UNRWA)</t>
  </si>
  <si>
    <t>Internationaler Kinderhilfsfonds der UN (UNICEF)</t>
  </si>
  <si>
    <t>UN-Programm zur Bekämpfung der AIDS-Pandemie (UNAIDS)</t>
  </si>
  <si>
    <t>Fonds der UN für industrielle Entwicklung (UNIDF)</t>
  </si>
  <si>
    <t>Fonds der UN für Bevölkerungsfragen (UNFPA)</t>
  </si>
  <si>
    <t>Institut der UN für Schulung und Forschung (UNITAR)</t>
  </si>
  <si>
    <t>Entwicklungsprogramm der UN (UNDP)</t>
  </si>
  <si>
    <t>Unterst. VN-Mission d. Afr. Union in Somalia (UNSOA)</t>
  </si>
  <si>
    <t>Internationale Agentur für Erneuerbare Energien (IRENA)</t>
  </si>
  <si>
    <t>UN Komponente im Tschad (MINURCAT)</t>
  </si>
  <si>
    <t>Hybridmission in Darfur (UNAMID)</t>
  </si>
  <si>
    <t>Mission der UN zur Stabilisierung der Demokratischen Republik
Kongo (MONUC)</t>
  </si>
  <si>
    <t>Integrierte Mission der Vereinten Nationen in Timor-Leste (UNMIT)</t>
  </si>
  <si>
    <t>Interimsverwaltung der UN im Kosovo (UNMIK)</t>
  </si>
  <si>
    <t>Internationaler Strafgerichtshof bei den UN (ICC)</t>
  </si>
  <si>
    <t>Internationales Ruandatribunal</t>
  </si>
  <si>
    <t>Internationales Jugoslawientribunal</t>
  </si>
  <si>
    <t>Mission der UN in Äthiopien und Eritrea (UNMEE)</t>
  </si>
  <si>
    <t>Mission der UN in Liberia (UNMIL)</t>
  </si>
  <si>
    <t>Beobachtermission der UN in Georgien (UNOMIG)</t>
  </si>
  <si>
    <t>Friedenssicherheitstruppe der UN auf Zypern (UNFICYP)</t>
  </si>
  <si>
    <t>UN-Stabilisation Mission in Haiti (MINUSTAH)</t>
  </si>
  <si>
    <r>
      <t>Operation der UN in C</t>
    </r>
    <r>
      <rPr>
        <sz val="10"/>
        <rFont val="Arial"/>
        <family val="2"/>
      </rPr>
      <t>ô</t>
    </r>
    <r>
      <rPr>
        <sz val="10"/>
        <rFont val="Palatino Linotype"/>
        <family val="1"/>
      </rPr>
      <t>te d´Ivoire (UNOCI)</t>
    </r>
  </si>
  <si>
    <t>Mission der UN für die Durchführung einer Volksabstimmung in der Westsahara (MINURSO)</t>
  </si>
  <si>
    <t>UN-Nahostkontingent (UNIFIL)</t>
  </si>
  <si>
    <t>UN-Nahostkontingent (UNDOF)</t>
  </si>
  <si>
    <t>Organisation der UN für Erziehung, Wissenschaft und Kultur (UNESCO)</t>
  </si>
  <si>
    <t>Organisation der UN für Industrielle Entwicklung (UNIDO)</t>
  </si>
  <si>
    <t>Beitrag zum Budget der Vereinten Nationen (UNO)</t>
  </si>
  <si>
    <t>Internationale Atomenergie-Organisation (IAEO)</t>
  </si>
  <si>
    <t>Beitrag zur Weltabrüstungskampagne</t>
  </si>
  <si>
    <t>Beitrag zur Wüstenkonvention</t>
  </si>
  <si>
    <t>UN-Symposium zu Weltraumfragen</t>
  </si>
  <si>
    <t>Rubrik 0, 1: Recht und Sicherheit</t>
  </si>
  <si>
    <t>AB</t>
  </si>
  <si>
    <t>Ugl.</t>
  </si>
  <si>
    <t>Nr.</t>
  </si>
  <si>
    <t>VA-Stelle</t>
  </si>
  <si>
    <r>
      <t xml:space="preserve">BVA 2013 </t>
    </r>
    <r>
      <rPr>
        <b/>
        <vertAlign val="superscript"/>
        <sz val="10"/>
        <rFont val="Palatino Linotype"/>
        <family val="1"/>
      </rPr>
      <t>1</t>
    </r>
  </si>
  <si>
    <t>Konto</t>
  </si>
  <si>
    <t>1. UN und deren Spezialorganisationen
Aus der UN-Mitgliedschaft resultierende Beiträge</t>
  </si>
  <si>
    <t>Gesamtsumme 2</t>
  </si>
  <si>
    <t>Chemikalienprogramm</t>
  </si>
  <si>
    <t>OECD-Agrocodes- und -schemata</t>
  </si>
  <si>
    <t>Europäische Konferenz der Verkehrsminister (CEMT)</t>
  </si>
  <si>
    <t>OECD-Tourismuskomitee</t>
  </si>
  <si>
    <t>Summe UG 34</t>
  </si>
  <si>
    <t>OECD Internationale Energieagentur</t>
  </si>
  <si>
    <t>OECD Global Science Forum</t>
  </si>
  <si>
    <t>Europäische Gesellschaft für Ausbildungsstätten der  Sozialpädagogik</t>
  </si>
  <si>
    <t>OECD-Schulbauprogramm (EB)</t>
  </si>
  <si>
    <t>OECD-Biological Resource Management</t>
  </si>
  <si>
    <t>OECD-Group on Health</t>
  </si>
  <si>
    <t>Local Economic and Employment Development-Programm (OECD LEED)</t>
  </si>
  <si>
    <t>Summe UG 15</t>
  </si>
  <si>
    <t>OECD Programme, Budget and Financial Management Service</t>
  </si>
  <si>
    <t>OECD fiscal network</t>
  </si>
  <si>
    <t>OECD FTA (Forum on Tax Administration)</t>
  </si>
  <si>
    <t>Summe UG 10</t>
  </si>
  <si>
    <t>OECD-Beiträge zu Sonderprojekten</t>
  </si>
  <si>
    <t>OECD Energieagentur-Mitgliedsbeitrag</t>
  </si>
  <si>
    <t>Organisation für Wirtschaftliche Zusammenarbeit und Entwicklung (OECD)-Mitgliedsbeitrag</t>
  </si>
  <si>
    <t>2. OECD und deren Spezialorganisationen
Aus der OECD-Mitgliedschaft resultierende Beiträge</t>
  </si>
  <si>
    <t>Gesamtsumme 1) bis 3)</t>
  </si>
  <si>
    <t>Gesamtsumme 3</t>
  </si>
  <si>
    <t>Europarc</t>
  </si>
  <si>
    <t>Wetlands International</t>
  </si>
  <si>
    <t>Internationale Vereinigung zur Erhaltung der Natur (IUCN)</t>
  </si>
  <si>
    <t>Ramsar Übereink. Über Feuchtgebiete, insbes. als Lebensraum für Wasser- und Watvögel 
von internat. Bedeutung</t>
  </si>
  <si>
    <t>Übereinkommen über den internationalen Handel mit gefährdeten Arten freilebender Tiere 
und Pflanzen (CITES)</t>
  </si>
  <si>
    <t>International Union of Forest Research (IUFRO)</t>
  </si>
  <si>
    <t>International Union for the protection of new varieties of plants (UPOV)</t>
  </si>
  <si>
    <t>International Plant Genetic Resources Institute (IPGRI)</t>
  </si>
  <si>
    <t>Europäische Vereinigung für Tierproduktion (EVT)</t>
  </si>
  <si>
    <t>Internationaler Jagdrat zur Erhaltung des Wildes (CIC)</t>
  </si>
  <si>
    <t>Panta Rhei</t>
  </si>
  <si>
    <t>European Agricultural Research Initiative (EURAGRI)</t>
  </si>
  <si>
    <t>Internationale Gartenbauwissenschaftliche Gesellschaft (ISHS)</t>
  </si>
  <si>
    <t>International Association for Hydraulic Research (IAHR)</t>
  </si>
  <si>
    <t>Internationale Kommission für Be- und Entwässerungen (ICID)</t>
  </si>
  <si>
    <t>Internationale Organisation für Rebe und Wein (OIV)</t>
  </si>
  <si>
    <t>Pflanzenschutzorganisation für Europa und den Mittelmeerraum (EPPO)</t>
  </si>
  <si>
    <t>Internationale Kommission zum Schutz der Donau (IKSD)</t>
  </si>
  <si>
    <t>Österreichisches Nationalkomitee für Große Talsperren (ATCOLD)</t>
  </si>
  <si>
    <t>Universal Postal Union (UPU)</t>
  </si>
  <si>
    <t>Europäisches Institut für Telekommunikationsstandards (ETSI)</t>
  </si>
  <si>
    <t>World Association for Waterborne Transport Infrastructure (AIPCN/PIANC)</t>
  </si>
  <si>
    <t>Europäische Zivilluftfahrtskonferenz (ECAC)</t>
  </si>
  <si>
    <t>Internationale Kommission für Führerprüfungen (CIECA)</t>
  </si>
  <si>
    <t>Transeuropäisches Nord-Süd-Autobahnprojekt (TEM)</t>
  </si>
  <si>
    <t>Welt-Straßenverband (AIPCR/PIARC)</t>
  </si>
  <si>
    <t>Euro Controle Route (ECR)</t>
  </si>
  <si>
    <t>Internationale Vereinigung für die technische Prüfung von Kraftfahrzeugen (CITA)</t>
  </si>
  <si>
    <t>Internationale Organisation für das Seilbahnwesen (OITAF)</t>
  </si>
  <si>
    <t>Zwischenstaatliche Organisation für den internationalen Eisenbahnverkehr (OTIF)</t>
  </si>
  <si>
    <t>Europäische Organisation zur Koordinierung der Implementierung von Straßentransport-
telematik (ERTICO)</t>
  </si>
  <si>
    <t>International Forum of Independent Audit Regulators (IFIAR)</t>
  </si>
  <si>
    <t>International Accreditation Forum, Inc. (IAF)</t>
  </si>
  <si>
    <t>International Laboratory Accreditation Cooperation (ILAC)</t>
  </si>
  <si>
    <t>Internationale Meeresbodenbehörde (ISBA)</t>
  </si>
  <si>
    <t>Seerechtsübereinkommen der Vereinten Nationen (ITLOS)</t>
  </si>
  <si>
    <t>Europäische Energiecharta (Ech)</t>
  </si>
  <si>
    <t>Ständige Internationale Kommission für den Beschluss von Handfeuerwaffen (CIP)</t>
  </si>
  <si>
    <t>Internationales Institut für Kältetechnik (IIF)</t>
  </si>
  <si>
    <t>Europäische Akkreditierungsorganisation für Zertifizierungsstellen (EAC)</t>
  </si>
  <si>
    <t>Europäische Vereinigung der Akkreditierungsstellen für Zertifizierungsstellen (EAL)</t>
  </si>
  <si>
    <t>Internationale Organisation für das gesetzliche Messwesen (OIML)</t>
  </si>
  <si>
    <t>Internationales Büro für Maße und Gewichte (BIPM)</t>
  </si>
  <si>
    <t>Internationale Union für Geodäsie und Geophysik (UGGI)</t>
  </si>
  <si>
    <t>Internationales Büro für das Ausstellungswesen (BIE)</t>
  </si>
  <si>
    <t>Welt-Fremdenverkehrsorganisation (WTO)</t>
  </si>
  <si>
    <t>WTO, Doha Development Agenda Global Trust Fund</t>
  </si>
  <si>
    <t>Weltenergierat (WER)</t>
  </si>
  <si>
    <t>Internationale elektrotechnische Kommission (IEC)</t>
  </si>
  <si>
    <t>Europäisches Komitee für elektrotechnische Normung (CENELEC)</t>
  </si>
  <si>
    <t>Laufende Transfers an Drittländer</t>
  </si>
  <si>
    <t>Europäische Weltraumagentur (ESA); Wahlprogramme</t>
  </si>
  <si>
    <t>Europäische Organisation f. d. Nutzung von Meteorologischen Satelliten (EUMETSAT)</t>
  </si>
  <si>
    <t>Europäische Weltraumagentur (ESA); Pflichtprogramme</t>
  </si>
  <si>
    <t>Europäische Organisation für kernphysische Forschung (CERN)</t>
  </si>
  <si>
    <t>Europäisches Hochschulinstitut (EHI)</t>
  </si>
  <si>
    <t>Europäische Konferenz für Molekularbiologie und Europäisches Labor für Molekularbiologie
(EMBC und EMBL)</t>
  </si>
  <si>
    <t>Europäisches Zentrum für mittelfristige Wettervorhersage (EZMW)</t>
  </si>
  <si>
    <t>Europäische Organisation für astronomische Forschung in der südlichen Hemisphäre (ESO)</t>
  </si>
  <si>
    <t>Synchrotron Light Source ELETTRA</t>
  </si>
  <si>
    <t>Institut Max von Laue - Paul Langewin (ILL)</t>
  </si>
  <si>
    <t>Joint European Torus (JET/EFDA)</t>
  </si>
  <si>
    <t>European Synchrotron Radiation Facility (ESRF)</t>
  </si>
  <si>
    <t>International Institute for Applied Systems Analysis (IIASA)</t>
  </si>
  <si>
    <t>European Association for International Education (EAIE); Commission for the Geological Map of
the World (CGMW); Tropical Biology Association (TBA); International Seismological Centre (ISC);
International Union of Geological Science (IUGS); Diversitas; United Nations University (IHDP)</t>
  </si>
  <si>
    <t>International Agency for Research on Cancer (IARC)</t>
  </si>
  <si>
    <t>Institut Max von Laue - Paul Langewin - Projekt S18</t>
  </si>
  <si>
    <t>CEEPUS-Generalsekretariat</t>
  </si>
  <si>
    <t>Internationale Schulsport-Föderation (ISF)</t>
  </si>
  <si>
    <t>European University Association (EUA)</t>
  </si>
  <si>
    <t>EUPEA European Physical Education Association</t>
  </si>
  <si>
    <t>INTERSKI International</t>
  </si>
  <si>
    <t>Exekutivagentur Bildung</t>
  </si>
  <si>
    <t>Internationaler Verband der Schulaufsicht (SICI)</t>
  </si>
  <si>
    <t>European Agency for Development in Special Needs</t>
  </si>
  <si>
    <t>Projekt Europa</t>
  </si>
  <si>
    <t>Europarat / Europäisches Fremdsprachenzentrum (CoE/ECML)</t>
  </si>
  <si>
    <t>European Schoolnet (EUN)</t>
  </si>
  <si>
    <t>Task Force for International Cooperation on Holocaust Education</t>
  </si>
  <si>
    <t>Summe UG 25</t>
  </si>
  <si>
    <t>Jugendkarte Euro 26 Mitgliedsbeitrag (Council of Europe); ERYCA Mitgliedsbeitrag (European 
Youth Informationen an Counselling Agency); ECYC Mitgliedsbeitrag (European Confederation 
of Youth Club Organisations)</t>
  </si>
  <si>
    <t>Internationales Tierseuchenamt (OIE)</t>
  </si>
  <si>
    <t>Europäische Pharmakopöe Kommission</t>
  </si>
  <si>
    <t>Pompidou-Gruppe des Europarates</t>
  </si>
  <si>
    <t xml:space="preserve">Europäische Kommission zur Bekämpfung der Maul- u. Klauenseuche </t>
  </si>
  <si>
    <t>European Health Telematics Association (EHTEL)</t>
  </si>
  <si>
    <t>Internationale Krankenhaus Vereinigung (IHF)</t>
  </si>
  <si>
    <t>Ausschuss der Krankenhäuser der Europäischen Gemeinschaft (HOPE)</t>
  </si>
  <si>
    <t>Internationale Vereinigung für Soziale Sicherheit (IVSS)</t>
  </si>
  <si>
    <t>Europarat-Teilabkommen für Soziales und öffentl. Gesundheit</t>
  </si>
  <si>
    <t>Internationale Vereinigung der Arbeitsinspektion</t>
  </si>
  <si>
    <t>Europäisches Netzwerk Aus- und Weiterbildung in Sicherheit  und Gesundheitsschutz 
(ENETOSH)</t>
  </si>
  <si>
    <t>European Customs Sports Association</t>
  </si>
  <si>
    <t>DG - Deutsche Gesellschaft für Suchtgiftforschung und Suchtgifttherapie</t>
  </si>
  <si>
    <t>KGST Kommunale Gemeinschaftsstelle für Verwaltungsmanagement</t>
  </si>
  <si>
    <t>Open Text Web Solution Usergroup</t>
  </si>
  <si>
    <t>Hightext Verlag</t>
  </si>
  <si>
    <t>International Association of Assay and Office (IAAO)</t>
  </si>
  <si>
    <t>Deutschsprachige SAP Anwendergruppe (DSAG)</t>
  </si>
  <si>
    <t>Guide Share Europe (GSE)</t>
  </si>
  <si>
    <t>Nationaler Delcredere Dienst (ONDD)</t>
  </si>
  <si>
    <t>Sekretariat der Aktionsgruppe gegen Geldwäsche (FATF)</t>
  </si>
  <si>
    <t>Brussels European and Global Economic Laboratory (BRUEGEL)</t>
  </si>
  <si>
    <t>Suerf-Beatrix Krones Executive OeNB</t>
  </si>
  <si>
    <t>Pharmaceutical Inspection Convention (PIC)</t>
  </si>
  <si>
    <t>Intra-European Organisation of Tax Administration (IOTA)</t>
  </si>
  <si>
    <t>Weltzollorganisation (WCO)</t>
  </si>
  <si>
    <t>Corporate Executive Board/Arlington, Virginia (CLC)</t>
  </si>
  <si>
    <t>International Fiscal Association (IFA), Vienne</t>
  </si>
  <si>
    <t>A-SIT Zentrum für sichere Informationstechnologie - Austria</t>
  </si>
  <si>
    <t>Summe UG 14</t>
  </si>
  <si>
    <t>Europäisches Organisation f. d. Nutzung von Meteorologischen Satelliten (EUMETSAT)</t>
  </si>
  <si>
    <t>Radio Technical Comm. For Aeronautics (RTCA)</t>
  </si>
  <si>
    <t>Attachevereinigung BERN/CH</t>
  </si>
  <si>
    <t>Comité International de Medicine</t>
  </si>
  <si>
    <t>Internationaler Militärsportverband (CISM)</t>
  </si>
  <si>
    <t>CER und RUSI</t>
  </si>
  <si>
    <t>Europäische Verteidigungsagentur</t>
  </si>
  <si>
    <t>Summe UG 13</t>
  </si>
  <si>
    <t>European Commerce Registers Forum (ECRF)</t>
  </si>
  <si>
    <t>European Judicial Training Network</t>
  </si>
  <si>
    <t>Europäisches Landinformations-System (EULIS)</t>
  </si>
  <si>
    <t>Internationales Institut für die Vereinheitlichung des Privatrechtes (UNIDROIT)</t>
  </si>
  <si>
    <t>Haager Konferenz für internationales Privatrecht (DIP)</t>
  </si>
  <si>
    <t>OIF-Organisation internationale de la Francophonie</t>
  </si>
  <si>
    <t>ICC Koalition</t>
  </si>
  <si>
    <t>World Conservation Union (IUCN)</t>
  </si>
  <si>
    <t>Freiwilligen Programm der WHO</t>
  </si>
  <si>
    <t xml:space="preserve">Euromed Partnerschaft: österr. Beitrag für die Anna Lindh Foundation </t>
  </si>
  <si>
    <t>Internationales Sondergericht für den Libanon</t>
  </si>
  <si>
    <t xml:space="preserve">Sondergerichtshof für Sierra Leone (SCSL) </t>
  </si>
  <si>
    <t>Internationales Komitee vom Roten Kreuz (IKRK)</t>
  </si>
  <si>
    <t>Beitrag zum Budget des EUREKA-Sekretariates</t>
  </si>
  <si>
    <t>Internationale Ermittlungskommission</t>
  </si>
  <si>
    <t>Donauschutzkommission/IKSD im Donauraum (Klimawandel)</t>
  </si>
  <si>
    <t>Atomteststoppvertrag-Kontrollorganisation (CTBTOPrepCom)</t>
  </si>
  <si>
    <t>Wassenaar Arrangement</t>
  </si>
  <si>
    <t>Österreichisch-Französisches Zentrum (ÖFZ)</t>
  </si>
  <si>
    <t>Europäisches Jugendwerk des Europarates</t>
  </si>
  <si>
    <t>Beiträge zu GSVP</t>
  </si>
  <si>
    <t>Beiträge zur Zentraleuropäischen Initiative</t>
  </si>
  <si>
    <t>Europarat und Kulturfonds des Europarates</t>
  </si>
  <si>
    <t>Multilateral Organizat, Performance Assessment Network (MOPAN)</t>
  </si>
  <si>
    <t>OSZE-Übereinkommen über Vergleichs- und Schiedsverfahren</t>
  </si>
  <si>
    <t>Junior Experts in Delegation Programm der EK</t>
  </si>
  <si>
    <t>Europäisches Jugendzentrum des Europarates (EYC)</t>
  </si>
  <si>
    <t>Chemiewaffen-Kontrollorganisation (OPCW)</t>
  </si>
  <si>
    <t>Donaukommission</t>
  </si>
  <si>
    <t>Ständiger Schiedshof</t>
  </si>
  <si>
    <t>Kostenbeitr. zu div. Konferenzen und Abrüstungsfragen</t>
  </si>
  <si>
    <t>Beobachtermission der EU auf dem Balkan (EUMM)</t>
  </si>
  <si>
    <t>Summe UG 11</t>
  </si>
  <si>
    <t>Terrestrial Trunked Radio - Memorandum of Understanding (TETRA-MoU)</t>
  </si>
  <si>
    <t>11040400</t>
  </si>
  <si>
    <t>General Directors Immigration Services Conference (GDISC)</t>
  </si>
  <si>
    <t>Internationale Organisation für Migration (IOM)</t>
  </si>
  <si>
    <t>International Center for Migration Policy Development (ICMPD)</t>
  </si>
  <si>
    <t>11030200</t>
  </si>
  <si>
    <t>EU-Institut für Sicherheitsstudien (ISS)</t>
  </si>
  <si>
    <t>EU-Satellitenzentrum (SatCen)</t>
  </si>
  <si>
    <t>European Healthcare Fraud and Corruption Network (EHFCN)</t>
  </si>
  <si>
    <t>11020800</t>
  </si>
  <si>
    <t>Beitrag an die EGMONT-Gruppe</t>
  </si>
  <si>
    <t>European Network of Forensic Science Institutes (ENFSI)</t>
  </si>
  <si>
    <t>Colpofer Collaboration des Polices Ferroviaires</t>
  </si>
  <si>
    <t>Beitrag an die Interpol</t>
  </si>
  <si>
    <t>11020600</t>
  </si>
  <si>
    <t>Schengener Übereinkommen 1985 und 1990</t>
  </si>
  <si>
    <t>11020400</t>
  </si>
  <si>
    <t>Internationaler Archivrat (ica - international council on archives)</t>
  </si>
  <si>
    <t>European network of equality bodies (Equinet)</t>
  </si>
  <si>
    <t>Internationales verwaltungswissenschaftliches Institut (IIAS)</t>
  </si>
  <si>
    <t>Europäische Audiovisuelle Informationsstelle</t>
  </si>
  <si>
    <t>EU Satellitenzentrum (SatCen)</t>
  </si>
  <si>
    <t>Group of States against corruption (GRECO)</t>
  </si>
  <si>
    <t>Europäisches Institut für öffentliche Verwaltung (EIPA)</t>
  </si>
  <si>
    <t>Summe UG 06</t>
  </si>
  <si>
    <t>Europäische Organisation der Obersten Rechnungskontrollbehörden (EUROSAI)</t>
  </si>
  <si>
    <t>Summe UG 05</t>
  </si>
  <si>
    <t>International Ombudsman Institute (IOI)</t>
  </si>
  <si>
    <t>Summe UG 04</t>
  </si>
  <si>
    <t>Association of the Councils of State and Supreme Administrative Jurisdictions of the European Union i.n.p.a</t>
  </si>
  <si>
    <t>Internationale Vereinigung der Obersten Verwaltungsgerichte (IASAJ)</t>
  </si>
  <si>
    <t>Summe UG 03</t>
  </si>
  <si>
    <t>World Conference on Constitutional Justice - Venice Commission (WCCJ)</t>
  </si>
  <si>
    <t>Summe UG 02</t>
  </si>
  <si>
    <t>Internationale Vereinigung der ParlamentsstenographInnen (IPRS)</t>
  </si>
  <si>
    <t>Parlamentarische Versammlung der OSZE</t>
  </si>
  <si>
    <t>Internationaler Archivrat</t>
  </si>
  <si>
    <t>Interparlamentarische Union (IPU)</t>
  </si>
  <si>
    <t>3. Sonstige Organisationen (Institutionen)
Aus diversen Mitgliedschaften resultierende Beiträge</t>
  </si>
  <si>
    <t>Beitragszahlungen an internationale Organisationen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</si>
</sst>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0"/>
    <numFmt numFmtId="166" formatCode="#,##0.000"/>
    <numFmt numFmtId="167" formatCode="000"/>
    <numFmt numFmtId="168" formatCode="00000000"/>
  </numFmts>
  <fonts count="15" x14ac:knownFonts="1"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Palatino Linotype"/>
      <family val="1"/>
    </font>
    <font>
      <vertAlign val="superscript"/>
      <sz val="10"/>
      <name val="Palatino Linotype"/>
      <family val="1"/>
    </font>
    <font>
      <sz val="9"/>
      <name val="Palatino Linotype"/>
      <family val="1"/>
    </font>
    <font>
      <b/>
      <sz val="10"/>
      <color rgb="FFC00000"/>
      <name val="Palatino Linotype"/>
      <family val="1"/>
    </font>
    <font>
      <sz val="10"/>
      <color rgb="FFC00000"/>
      <name val="Palatino Linotype"/>
      <family val="1"/>
    </font>
    <font>
      <b/>
      <sz val="10"/>
      <name val="Palatino Linotype"/>
      <family val="1"/>
    </font>
    <font>
      <b/>
      <vertAlign val="superscript"/>
      <sz val="10"/>
      <name val="Palatino Linotype"/>
      <family val="1"/>
    </font>
    <font>
      <b/>
      <sz val="9.75"/>
      <name val="Palatino Linotyp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164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/>
    <xf numFmtId="165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2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2" fontId="0" fillId="0" borderId="0" xfId="0" applyNumberForma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6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6" fontId="10" fillId="0" borderId="0" xfId="0" applyNumberFormat="1" applyFont="1" applyBorder="1"/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6" fontId="11" fillId="0" borderId="0" xfId="0" applyNumberFormat="1" applyFont="1" applyBorder="1"/>
    <xf numFmtId="0" fontId="11" fillId="0" borderId="0" xfId="0" applyFont="1" applyBorder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6" fontId="11" fillId="0" borderId="1" xfId="0" applyNumberFormat="1" applyFont="1" applyBorder="1"/>
    <xf numFmtId="0" fontId="1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2" fillId="0" borderId="0" xfId="0" applyFont="1"/>
    <xf numFmtId="167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/>
    <xf numFmtId="0" fontId="7" fillId="0" borderId="0" xfId="0" applyFont="1" applyAlignment="1">
      <alignment vertical="top"/>
    </xf>
    <xf numFmtId="167" fontId="7" fillId="0" borderId="1" xfId="0" applyNumberFormat="1" applyFont="1" applyBorder="1"/>
    <xf numFmtId="167" fontId="7" fillId="0" borderId="0" xfId="0" applyNumberFormat="1" applyFont="1" applyBorder="1"/>
    <xf numFmtId="165" fontId="7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166" fontId="11" fillId="0" borderId="0" xfId="0" applyNumberFormat="1" applyFont="1"/>
    <xf numFmtId="0" fontId="11" fillId="0" borderId="0" xfId="0" applyFont="1"/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167" fontId="10" fillId="0" borderId="1" xfId="0" applyNumberFormat="1" applyFont="1" applyBorder="1"/>
    <xf numFmtId="167" fontId="7" fillId="0" borderId="0" xfId="0" applyNumberFormat="1" applyFont="1"/>
    <xf numFmtId="0" fontId="7" fillId="0" borderId="0" xfId="0" applyFont="1" applyAlignment="1"/>
    <xf numFmtId="166" fontId="7" fillId="0" borderId="0" xfId="0" applyNumberFormat="1" applyFont="1" applyAlignment="1"/>
    <xf numFmtId="0" fontId="7" fillId="0" borderId="0" xfId="0" applyFont="1" applyFill="1" applyAlignment="1">
      <alignment vertical="top" wrapText="1"/>
    </xf>
    <xf numFmtId="0" fontId="7" fillId="0" borderId="0" xfId="0" applyFont="1" applyBorder="1" applyAlignment="1">
      <alignment horizontal="center" vertical="top"/>
    </xf>
    <xf numFmtId="167" fontId="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/>
    <xf numFmtId="167" fontId="7" fillId="0" borderId="0" xfId="0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165" fontId="7" fillId="0" borderId="0" xfId="0" applyNumberFormat="1" applyFont="1" applyAlignment="1">
      <alignment horizontal="center" vertical="top"/>
    </xf>
    <xf numFmtId="166" fontId="11" fillId="0" borderId="0" xfId="0" applyNumberFormat="1" applyFont="1" applyBorder="1" applyAlignment="1"/>
    <xf numFmtId="166" fontId="11" fillId="0" borderId="1" xfId="0" applyNumberFormat="1" applyFont="1" applyBorder="1" applyAlignment="1"/>
    <xf numFmtId="165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167" fontId="7" fillId="0" borderId="0" xfId="0" applyNumberFormat="1" applyFont="1" applyFill="1"/>
    <xf numFmtId="168" fontId="7" fillId="0" borderId="1" xfId="0" applyNumberFormat="1" applyFont="1" applyBorder="1"/>
    <xf numFmtId="168" fontId="7" fillId="0" borderId="0" xfId="0" applyNumberFormat="1" applyFont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\2013\03%20Budgetpublikationen\1_Allgemein\01_Arbeitsbehelf\11_Beitraege_internationale_Org\TABELLENTEIL_2013_Tab_BIO_1_spaltenbreit_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\2013\03%20Budgetpublikationen\1_Allgemein\01_Arbeitsbehelf\11_Beitraege_internationale_Org\TABELLENTEIL_2013_Tab_BIO_2_spaltenbreit_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 refreshError="1">
        <row r="134">
          <cell r="F134">
            <v>86.946000000000012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 refreshError="1">
        <row r="55">
          <cell r="F55">
            <v>3.6739999999999995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sqref="A1:XFD1"/>
    </sheetView>
  </sheetViews>
  <sheetFormatPr baseColWidth="10" defaultRowHeight="12.75" x14ac:dyDescent="0.2"/>
  <cols>
    <col min="1" max="1" width="15.42578125" customWidth="1"/>
    <col min="2" max="2" width="46" customWidth="1"/>
    <col min="3" max="3" width="11.28515625" customWidth="1"/>
  </cols>
  <sheetData>
    <row r="1" spans="1:3" s="95" customFormat="1" x14ac:dyDescent="0.2">
      <c r="A1" s="94" t="s">
        <v>28</v>
      </c>
      <c r="B1" s="94"/>
      <c r="C1" s="94"/>
    </row>
    <row r="2" spans="1:3" s="98" customFormat="1" x14ac:dyDescent="0.2">
      <c r="A2" s="96" t="s">
        <v>27</v>
      </c>
      <c r="B2" s="97"/>
      <c r="C2" s="97"/>
    </row>
    <row r="3" spans="1:3" s="100" customFormat="1" x14ac:dyDescent="0.2"/>
    <row r="4" spans="1:3" s="6" customFormat="1" ht="14.25" x14ac:dyDescent="0.2">
      <c r="A4" s="10" t="s">
        <v>26</v>
      </c>
      <c r="B4" s="9" t="s">
        <v>25</v>
      </c>
      <c r="C4" s="8" t="s">
        <v>24</v>
      </c>
    </row>
    <row r="5" spans="1:3" s="101" customFormat="1" x14ac:dyDescent="0.2"/>
    <row r="6" spans="1:3" x14ac:dyDescent="0.2">
      <c r="A6" s="7">
        <v>2</v>
      </c>
      <c r="B6" s="6" t="s">
        <v>23</v>
      </c>
      <c r="C6" s="5">
        <v>0.19700000000000001</v>
      </c>
    </row>
    <row r="7" spans="1:3" x14ac:dyDescent="0.2">
      <c r="A7" s="7">
        <v>3</v>
      </c>
      <c r="B7" s="6" t="s">
        <v>22</v>
      </c>
      <c r="C7" s="5">
        <v>1E-3</v>
      </c>
    </row>
    <row r="8" spans="1:3" x14ac:dyDescent="0.2">
      <c r="A8" s="7">
        <v>4</v>
      </c>
      <c r="B8" s="6" t="s">
        <v>21</v>
      </c>
      <c r="C8" s="5">
        <v>3.0000000000000001E-3</v>
      </c>
    </row>
    <row r="9" spans="1:3" x14ac:dyDescent="0.2">
      <c r="A9" s="7">
        <v>5</v>
      </c>
      <c r="B9" s="6" t="s">
        <v>20</v>
      </c>
      <c r="C9" s="5">
        <v>2E-3</v>
      </c>
    </row>
    <row r="10" spans="1:3" x14ac:dyDescent="0.2">
      <c r="A10" s="7">
        <v>6</v>
      </c>
      <c r="B10" s="6" t="s">
        <v>19</v>
      </c>
      <c r="C10" s="5">
        <v>1E-3</v>
      </c>
    </row>
    <row r="11" spans="1:3" x14ac:dyDescent="0.2">
      <c r="A11" s="7">
        <v>10</v>
      </c>
      <c r="B11" s="6" t="s">
        <v>18</v>
      </c>
      <c r="C11" s="5">
        <v>3.3809999999999998</v>
      </c>
    </row>
    <row r="12" spans="1:3" x14ac:dyDescent="0.2">
      <c r="A12" s="7">
        <v>11</v>
      </c>
      <c r="B12" s="6" t="s">
        <v>17</v>
      </c>
      <c r="C12" s="5">
        <v>2.1469999999999998</v>
      </c>
    </row>
    <row r="13" spans="1:3" x14ac:dyDescent="0.2">
      <c r="A13" s="7">
        <v>12</v>
      </c>
      <c r="B13" s="6" t="s">
        <v>16</v>
      </c>
      <c r="C13" s="5">
        <v>84.260999999999996</v>
      </c>
    </row>
    <row r="14" spans="1:3" x14ac:dyDescent="0.2">
      <c r="A14" s="7">
        <v>13</v>
      </c>
      <c r="B14" s="6" t="s">
        <v>15</v>
      </c>
      <c r="C14" s="5">
        <v>9.5000000000000001E-2</v>
      </c>
    </row>
    <row r="15" spans="1:3" x14ac:dyDescent="0.2">
      <c r="A15" s="7">
        <v>14</v>
      </c>
      <c r="B15" s="6" t="s">
        <v>14</v>
      </c>
      <c r="C15" s="5">
        <v>1.601</v>
      </c>
    </row>
    <row r="16" spans="1:3" x14ac:dyDescent="0.2">
      <c r="A16" s="7">
        <v>15</v>
      </c>
      <c r="B16" s="6" t="s">
        <v>13</v>
      </c>
      <c r="C16" s="5">
        <v>1.125</v>
      </c>
    </row>
    <row r="17" spans="1:3" x14ac:dyDescent="0.2">
      <c r="A17" s="7">
        <v>21</v>
      </c>
      <c r="B17" s="6" t="s">
        <v>12</v>
      </c>
      <c r="C17" s="5">
        <v>2.863</v>
      </c>
    </row>
    <row r="18" spans="1:3" x14ac:dyDescent="0.2">
      <c r="A18" s="7">
        <v>24</v>
      </c>
      <c r="B18" s="6" t="s">
        <v>11</v>
      </c>
      <c r="C18" s="5">
        <v>3.702</v>
      </c>
    </row>
    <row r="19" spans="1:3" x14ac:dyDescent="0.2">
      <c r="A19" s="7">
        <v>25</v>
      </c>
      <c r="B19" s="6" t="s">
        <v>10</v>
      </c>
      <c r="C19" s="5">
        <v>1.2E-2</v>
      </c>
    </row>
    <row r="20" spans="1:3" x14ac:dyDescent="0.2">
      <c r="A20" s="7">
        <v>30</v>
      </c>
      <c r="B20" s="6" t="s">
        <v>9</v>
      </c>
      <c r="C20" s="5">
        <v>0.33700000000000002</v>
      </c>
    </row>
    <row r="21" spans="1:3" x14ac:dyDescent="0.2">
      <c r="A21" s="7">
        <v>31</v>
      </c>
      <c r="B21" s="6" t="s">
        <v>8</v>
      </c>
      <c r="C21" s="5">
        <v>33.590000000000003</v>
      </c>
    </row>
    <row r="22" spans="1:3" x14ac:dyDescent="0.2">
      <c r="A22" s="7">
        <v>34</v>
      </c>
      <c r="B22" s="6" t="s">
        <v>7</v>
      </c>
      <c r="C22" s="5">
        <v>58.545000000000002</v>
      </c>
    </row>
    <row r="23" spans="1:3" x14ac:dyDescent="0.2">
      <c r="A23" s="7">
        <v>40</v>
      </c>
      <c r="B23" s="6" t="s">
        <v>6</v>
      </c>
      <c r="C23" s="5">
        <v>2.7130000000000001</v>
      </c>
    </row>
    <row r="24" spans="1:3" x14ac:dyDescent="0.2">
      <c r="A24" s="7">
        <v>41</v>
      </c>
      <c r="B24" s="6" t="s">
        <v>5</v>
      </c>
      <c r="C24" s="5">
        <v>1.2370000000000001</v>
      </c>
    </row>
    <row r="25" spans="1:3" x14ac:dyDescent="0.2">
      <c r="A25" s="7">
        <v>42</v>
      </c>
      <c r="B25" s="6" t="s">
        <v>4</v>
      </c>
      <c r="C25" s="5">
        <v>3.7269999999999999</v>
      </c>
    </row>
    <row r="26" spans="1:3" x14ac:dyDescent="0.2">
      <c r="A26" s="7">
        <v>43</v>
      </c>
      <c r="B26" s="6" t="s">
        <v>3</v>
      </c>
      <c r="C26" s="5">
        <v>2.4929999999999999</v>
      </c>
    </row>
    <row r="27" spans="1:3" s="93" customFormat="1" x14ac:dyDescent="0.2"/>
    <row r="28" spans="1:3" s="1" customFormat="1" x14ac:dyDescent="0.2">
      <c r="A28" s="4"/>
      <c r="B28" s="3" t="s">
        <v>2</v>
      </c>
      <c r="C28" s="2">
        <f>SUM(C6:C26)</f>
        <v>202.03299999999999</v>
      </c>
    </row>
    <row r="30" spans="1:3" s="98" customFormat="1" x14ac:dyDescent="0.2">
      <c r="A30" s="97" t="s">
        <v>1</v>
      </c>
      <c r="B30" s="97"/>
      <c r="C30" s="97"/>
    </row>
    <row r="31" spans="1:3" s="97" customFormat="1" x14ac:dyDescent="0.2">
      <c r="A31" s="99" t="s">
        <v>0</v>
      </c>
    </row>
  </sheetData>
  <mergeCells count="7">
    <mergeCell ref="A27:XFD27"/>
    <mergeCell ref="A1:XFD1"/>
    <mergeCell ref="A2:XFD2"/>
    <mergeCell ref="A31:XFD31"/>
    <mergeCell ref="A30:XFD30"/>
    <mergeCell ref="A3:XFD3"/>
    <mergeCell ref="A5:XFD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IV1"/>
    </sheetView>
  </sheetViews>
  <sheetFormatPr baseColWidth="10" defaultRowHeight="12.75" x14ac:dyDescent="0.2"/>
  <cols>
    <col min="1" max="1" width="15.42578125" bestFit="1" customWidth="1"/>
  </cols>
  <sheetData>
    <row r="1" spans="1:2" s="95" customFormat="1" ht="15" x14ac:dyDescent="0.3">
      <c r="A1" s="102" t="s">
        <v>405</v>
      </c>
      <c r="B1" s="94"/>
    </row>
    <row r="2" spans="1:2" s="104" customFormat="1" ht="15" x14ac:dyDescent="0.3">
      <c r="A2" s="103" t="s">
        <v>27</v>
      </c>
      <c r="B2" s="103"/>
    </row>
    <row r="3" spans="1:2" s="107" customFormat="1" x14ac:dyDescent="0.2">
      <c r="A3" s="106"/>
      <c r="B3" s="106"/>
    </row>
    <row r="4" spans="1:2" x14ac:dyDescent="0.2">
      <c r="A4" s="6"/>
      <c r="B4" s="6" t="s">
        <v>35</v>
      </c>
    </row>
    <row r="5" spans="1:2" s="107" customFormat="1" x14ac:dyDescent="0.2">
      <c r="A5" s="106"/>
      <c r="B5" s="106"/>
    </row>
    <row r="6" spans="1:2" x14ac:dyDescent="0.2">
      <c r="A6" s="6" t="s">
        <v>34</v>
      </c>
      <c r="B6" s="13">
        <v>86.945999999999998</v>
      </c>
    </row>
    <row r="7" spans="1:2" x14ac:dyDescent="0.2">
      <c r="A7" s="6" t="s">
        <v>33</v>
      </c>
      <c r="B7" s="13">
        <v>3.6739999999999999</v>
      </c>
    </row>
    <row r="8" spans="1:2" x14ac:dyDescent="0.2">
      <c r="A8" s="6" t="s">
        <v>32</v>
      </c>
      <c r="B8" s="13">
        <v>53.05</v>
      </c>
    </row>
    <row r="9" spans="1:2" x14ac:dyDescent="0.2">
      <c r="A9" s="6" t="s">
        <v>31</v>
      </c>
      <c r="B9" s="13">
        <v>17</v>
      </c>
    </row>
    <row r="10" spans="1:2" x14ac:dyDescent="0.2">
      <c r="A10" s="6" t="s">
        <v>30</v>
      </c>
      <c r="B10" s="13">
        <v>41.363</v>
      </c>
    </row>
    <row r="12" spans="1:2" s="107" customFormat="1" x14ac:dyDescent="0.2">
      <c r="A12" s="105" t="s">
        <v>1</v>
      </c>
      <c r="B12" s="106"/>
    </row>
    <row r="13" spans="1:2" s="107" customFormat="1" x14ac:dyDescent="0.2">
      <c r="A13" s="105" t="s">
        <v>29</v>
      </c>
      <c r="B13" s="106"/>
    </row>
  </sheetData>
  <mergeCells count="6">
    <mergeCell ref="A1:XFD1"/>
    <mergeCell ref="A2:XFD2"/>
    <mergeCell ref="A13:XFD13"/>
    <mergeCell ref="A12:XFD12"/>
    <mergeCell ref="A3:XFD3"/>
    <mergeCell ref="A5:XFD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IV1"/>
    </sheetView>
  </sheetViews>
  <sheetFormatPr baseColWidth="10" defaultRowHeight="12.75" x14ac:dyDescent="0.2"/>
  <cols>
    <col min="1" max="1" width="15.42578125" bestFit="1" customWidth="1"/>
  </cols>
  <sheetData>
    <row r="1" spans="1:2" s="95" customFormat="1" ht="15" x14ac:dyDescent="0.3">
      <c r="A1" s="102" t="s">
        <v>45</v>
      </c>
      <c r="B1" s="94"/>
    </row>
    <row r="2" spans="1:2" s="104" customFormat="1" ht="15" x14ac:dyDescent="0.3">
      <c r="A2" s="103" t="s">
        <v>27</v>
      </c>
      <c r="B2" s="103"/>
    </row>
    <row r="3" spans="1:2" s="98" customFormat="1" x14ac:dyDescent="0.2">
      <c r="A3" s="97"/>
      <c r="B3" s="97"/>
    </row>
    <row r="4" spans="1:2" s="14" customFormat="1" x14ac:dyDescent="0.2">
      <c r="A4" s="15"/>
      <c r="B4" s="92" t="s">
        <v>44</v>
      </c>
    </row>
    <row r="5" spans="1:2" s="107" customFormat="1" x14ac:dyDescent="0.2">
      <c r="A5" s="106"/>
      <c r="B5" s="106"/>
    </row>
    <row r="6" spans="1:2" x14ac:dyDescent="0.2">
      <c r="A6" s="6" t="s">
        <v>43</v>
      </c>
      <c r="B6" s="13">
        <v>38.755000000000003</v>
      </c>
    </row>
    <row r="7" spans="1:2" x14ac:dyDescent="0.2">
      <c r="A7" s="6" t="s">
        <v>42</v>
      </c>
      <c r="B7" s="13">
        <v>44.19</v>
      </c>
    </row>
    <row r="8" spans="1:2" x14ac:dyDescent="0.2">
      <c r="A8" s="6" t="s">
        <v>41</v>
      </c>
      <c r="B8" s="13">
        <v>32.176000000000002</v>
      </c>
    </row>
    <row r="9" spans="1:2" x14ac:dyDescent="0.2">
      <c r="A9" s="6" t="s">
        <v>40</v>
      </c>
      <c r="B9" s="13">
        <v>59.398000000000003</v>
      </c>
    </row>
    <row r="10" spans="1:2" x14ac:dyDescent="0.2">
      <c r="A10" s="6" t="s">
        <v>39</v>
      </c>
      <c r="B10" s="13">
        <v>36.335999999999999</v>
      </c>
    </row>
    <row r="11" spans="1:2" x14ac:dyDescent="0.2">
      <c r="A11" s="6" t="s">
        <v>38</v>
      </c>
      <c r="B11" s="13">
        <v>41.198</v>
      </c>
    </row>
    <row r="12" spans="1:2" ht="14.25" x14ac:dyDescent="0.2">
      <c r="A12" s="12" t="s">
        <v>37</v>
      </c>
      <c r="B12" s="11">
        <v>49.988999999999997</v>
      </c>
    </row>
    <row r="14" spans="1:2" s="98" customFormat="1" x14ac:dyDescent="0.2">
      <c r="A14" s="97" t="s">
        <v>1</v>
      </c>
      <c r="B14" s="97"/>
    </row>
    <row r="15" spans="1:2" s="107" customFormat="1" ht="14.25" x14ac:dyDescent="0.2">
      <c r="A15" s="108" t="s">
        <v>36</v>
      </c>
      <c r="B15" s="106"/>
    </row>
  </sheetData>
  <mergeCells count="6">
    <mergeCell ref="A1:XFD1"/>
    <mergeCell ref="A2:XFD2"/>
    <mergeCell ref="A15:XFD15"/>
    <mergeCell ref="A14:XFD14"/>
    <mergeCell ref="A3:XFD3"/>
    <mergeCell ref="A5:XFD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IV1"/>
    </sheetView>
  </sheetViews>
  <sheetFormatPr baseColWidth="10" defaultRowHeight="12.75" x14ac:dyDescent="0.2"/>
  <cols>
    <col min="1" max="1" width="15.42578125" bestFit="1" customWidth="1"/>
  </cols>
  <sheetData>
    <row r="1" spans="1:2" s="95" customFormat="1" ht="15" x14ac:dyDescent="0.3">
      <c r="A1" s="102" t="s">
        <v>49</v>
      </c>
      <c r="B1" s="94"/>
    </row>
    <row r="2" spans="1:2" s="104" customFormat="1" ht="15" x14ac:dyDescent="0.3">
      <c r="A2" s="103" t="s">
        <v>27</v>
      </c>
      <c r="B2" s="103"/>
    </row>
    <row r="3" spans="1:2" s="107" customFormat="1" x14ac:dyDescent="0.2">
      <c r="A3" s="106"/>
      <c r="B3" s="106"/>
    </row>
    <row r="4" spans="1:2" x14ac:dyDescent="0.2">
      <c r="A4" s="6"/>
      <c r="B4" s="92" t="s">
        <v>48</v>
      </c>
    </row>
    <row r="5" spans="1:2" s="107" customFormat="1" x14ac:dyDescent="0.2">
      <c r="A5" s="106"/>
      <c r="B5" s="106"/>
    </row>
    <row r="6" spans="1:2" x14ac:dyDescent="0.2">
      <c r="A6" s="6" t="s">
        <v>43</v>
      </c>
      <c r="B6" s="13">
        <v>33.555</v>
      </c>
    </row>
    <row r="7" spans="1:2" x14ac:dyDescent="0.2">
      <c r="A7" s="6" t="s">
        <v>42</v>
      </c>
      <c r="B7" s="13">
        <v>33.49</v>
      </c>
    </row>
    <row r="8" spans="1:2" x14ac:dyDescent="0.2">
      <c r="A8" s="6" t="s">
        <v>41</v>
      </c>
      <c r="B8" s="13">
        <v>47.96</v>
      </c>
    </row>
    <row r="9" spans="1:2" x14ac:dyDescent="0.2">
      <c r="A9" s="6" t="s">
        <v>40</v>
      </c>
      <c r="B9" s="13">
        <v>50.881999999999998</v>
      </c>
    </row>
    <row r="10" spans="1:2" x14ac:dyDescent="0.2">
      <c r="A10" s="6" t="s">
        <v>39</v>
      </c>
      <c r="B10" s="13">
        <v>54.33</v>
      </c>
    </row>
    <row r="11" spans="1:2" x14ac:dyDescent="0.2">
      <c r="A11" s="6" t="s">
        <v>38</v>
      </c>
      <c r="B11" s="13">
        <v>53.593000000000004</v>
      </c>
    </row>
    <row r="12" spans="1:2" ht="14.25" x14ac:dyDescent="0.2">
      <c r="A12" s="12" t="s">
        <v>47</v>
      </c>
      <c r="B12" s="13">
        <v>53.05</v>
      </c>
    </row>
    <row r="14" spans="1:2" s="98" customFormat="1" x14ac:dyDescent="0.2">
      <c r="A14" s="97" t="s">
        <v>1</v>
      </c>
      <c r="B14" s="97"/>
    </row>
    <row r="15" spans="1:2" s="98" customFormat="1" ht="16.5" x14ac:dyDescent="0.3">
      <c r="A15" s="109" t="s">
        <v>46</v>
      </c>
      <c r="B15" s="97"/>
    </row>
  </sheetData>
  <mergeCells count="6">
    <mergeCell ref="A1:XFD1"/>
    <mergeCell ref="A2:XFD2"/>
    <mergeCell ref="A15:XFD15"/>
    <mergeCell ref="A14:XFD14"/>
    <mergeCell ref="A3:XFD3"/>
    <mergeCell ref="A5:XFD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IV1"/>
    </sheetView>
  </sheetViews>
  <sheetFormatPr baseColWidth="10" defaultRowHeight="12.75" x14ac:dyDescent="0.2"/>
  <cols>
    <col min="1" max="1" width="15.42578125" bestFit="1" customWidth="1"/>
  </cols>
  <sheetData>
    <row r="1" spans="1:2" s="95" customFormat="1" ht="15" x14ac:dyDescent="0.3">
      <c r="A1" s="102" t="s">
        <v>50</v>
      </c>
      <c r="B1" s="94"/>
    </row>
    <row r="2" spans="1:2" s="104" customFormat="1" ht="15" x14ac:dyDescent="0.3">
      <c r="A2" s="103" t="s">
        <v>27</v>
      </c>
      <c r="B2" s="103"/>
    </row>
    <row r="3" spans="1:2" s="98" customFormat="1" x14ac:dyDescent="0.2">
      <c r="A3" s="97"/>
      <c r="B3" s="97"/>
    </row>
    <row r="4" spans="1:2" s="16" customFormat="1" x14ac:dyDescent="0.2">
      <c r="A4" s="17"/>
      <c r="B4" s="92" t="s">
        <v>44</v>
      </c>
    </row>
    <row r="5" spans="1:2" s="107" customFormat="1" x14ac:dyDescent="0.2">
      <c r="A5" s="106"/>
      <c r="B5" s="106"/>
    </row>
    <row r="6" spans="1:2" x14ac:dyDescent="0.2">
      <c r="A6" s="6" t="s">
        <v>43</v>
      </c>
      <c r="B6" s="13">
        <v>13.569000000000001</v>
      </c>
    </row>
    <row r="7" spans="1:2" x14ac:dyDescent="0.2">
      <c r="A7" s="6" t="s">
        <v>42</v>
      </c>
      <c r="B7" s="13">
        <v>14.616</v>
      </c>
    </row>
    <row r="8" spans="1:2" x14ac:dyDescent="0.2">
      <c r="A8" s="6" t="s">
        <v>41</v>
      </c>
      <c r="B8" s="13">
        <v>16.395</v>
      </c>
    </row>
    <row r="9" spans="1:2" x14ac:dyDescent="0.2">
      <c r="A9" s="6" t="s">
        <v>40</v>
      </c>
      <c r="B9" s="13">
        <v>17.919</v>
      </c>
    </row>
    <row r="10" spans="1:2" x14ac:dyDescent="0.2">
      <c r="A10" s="6" t="s">
        <v>39</v>
      </c>
      <c r="B10" s="13">
        <v>19.831</v>
      </c>
    </row>
    <row r="11" spans="1:2" x14ac:dyDescent="0.2">
      <c r="A11" s="6" t="s">
        <v>38</v>
      </c>
      <c r="B11" s="13">
        <v>16.558</v>
      </c>
    </row>
    <row r="12" spans="1:2" ht="14.25" x14ac:dyDescent="0.2">
      <c r="A12" s="12" t="s">
        <v>47</v>
      </c>
      <c r="B12" s="13">
        <v>17</v>
      </c>
    </row>
    <row r="14" spans="1:2" s="98" customFormat="1" x14ac:dyDescent="0.2">
      <c r="A14" s="97" t="s">
        <v>1</v>
      </c>
      <c r="B14" s="97"/>
    </row>
    <row r="15" spans="1:2" s="107" customFormat="1" ht="14.25" x14ac:dyDescent="0.2">
      <c r="A15" s="108" t="s">
        <v>36</v>
      </c>
      <c r="B15" s="106"/>
    </row>
  </sheetData>
  <mergeCells count="6">
    <mergeCell ref="A1:XFD1"/>
    <mergeCell ref="A2:XFD2"/>
    <mergeCell ref="A15:XFD15"/>
    <mergeCell ref="A14:XFD14"/>
    <mergeCell ref="A3:XFD3"/>
    <mergeCell ref="A5:XFD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IV1"/>
    </sheetView>
  </sheetViews>
  <sheetFormatPr baseColWidth="10" defaultRowHeight="12.75" x14ac:dyDescent="0.2"/>
  <cols>
    <col min="1" max="1" width="60.28515625" customWidth="1"/>
    <col min="2" max="2" width="10.7109375" customWidth="1"/>
    <col min="3" max="3" width="10.425781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9.7109375" customWidth="1"/>
  </cols>
  <sheetData>
    <row r="1" spans="1:8" s="110" customFormat="1" x14ac:dyDescent="0.2">
      <c r="A1" s="110" t="s">
        <v>64</v>
      </c>
    </row>
    <row r="2" spans="1:8" s="98" customFormat="1" x14ac:dyDescent="0.2">
      <c r="A2" s="111" t="s">
        <v>27</v>
      </c>
    </row>
    <row r="3" spans="1:8" s="113" customFormat="1" x14ac:dyDescent="0.2"/>
    <row r="4" spans="1:8" ht="14.25" x14ac:dyDescent="0.2">
      <c r="A4" t="s">
        <v>25</v>
      </c>
      <c r="B4" t="s">
        <v>43</v>
      </c>
      <c r="C4" t="s">
        <v>42</v>
      </c>
      <c r="D4" t="s">
        <v>41</v>
      </c>
      <c r="E4" t="s">
        <v>40</v>
      </c>
      <c r="F4" t="s">
        <v>39</v>
      </c>
      <c r="G4" t="s">
        <v>38</v>
      </c>
      <c r="H4" s="19" t="s">
        <v>47</v>
      </c>
    </row>
    <row r="5" spans="1:8" s="98" customFormat="1" x14ac:dyDescent="0.2"/>
    <row r="6" spans="1:8" x14ac:dyDescent="0.2">
      <c r="A6" t="s">
        <v>63</v>
      </c>
      <c r="B6" s="18">
        <v>38.755000000000003</v>
      </c>
      <c r="C6" s="18">
        <v>44.19</v>
      </c>
      <c r="D6" s="18">
        <v>32.176000000000002</v>
      </c>
      <c r="E6" s="18">
        <v>59.398000000000003</v>
      </c>
      <c r="F6" s="18">
        <v>36.335999999999999</v>
      </c>
      <c r="G6" s="18">
        <v>41.198</v>
      </c>
      <c r="H6" s="18">
        <v>49.988999999999997</v>
      </c>
    </row>
    <row r="7" spans="1:8" x14ac:dyDescent="0.2">
      <c r="A7" t="s">
        <v>62</v>
      </c>
      <c r="B7" s="18">
        <v>33.555</v>
      </c>
      <c r="C7" s="18">
        <v>33.49</v>
      </c>
      <c r="D7" s="18">
        <v>47.96</v>
      </c>
      <c r="E7" s="18">
        <v>50.881999999999998</v>
      </c>
      <c r="F7" s="18">
        <v>54.33</v>
      </c>
      <c r="G7" s="18">
        <v>53.593000000000004</v>
      </c>
      <c r="H7" s="18">
        <v>53.05</v>
      </c>
    </row>
    <row r="8" spans="1:8" x14ac:dyDescent="0.2">
      <c r="A8" t="s">
        <v>61</v>
      </c>
      <c r="B8" s="18">
        <v>16.545000000000002</v>
      </c>
      <c r="C8" s="18">
        <v>13.250999999999999</v>
      </c>
      <c r="D8" s="18">
        <v>19.117999999999999</v>
      </c>
      <c r="E8" s="18">
        <v>14.906000000000001</v>
      </c>
      <c r="F8" s="18">
        <v>16.984000000000002</v>
      </c>
      <c r="G8" s="18">
        <v>15.725</v>
      </c>
      <c r="H8" s="18">
        <v>15.725</v>
      </c>
    </row>
    <row r="9" spans="1:8" x14ac:dyDescent="0.2">
      <c r="A9" t="s">
        <v>60</v>
      </c>
      <c r="B9" s="18">
        <v>1.5580000000000001</v>
      </c>
      <c r="C9" s="18">
        <v>1.53</v>
      </c>
      <c r="D9" s="18">
        <v>1.67</v>
      </c>
      <c r="E9" s="18">
        <v>1.6950000000000001</v>
      </c>
      <c r="F9" s="18">
        <v>1.88</v>
      </c>
      <c r="G9" s="18">
        <v>1.7</v>
      </c>
      <c r="H9" s="18">
        <v>1.7</v>
      </c>
    </row>
    <row r="10" spans="1:8" x14ac:dyDescent="0.2">
      <c r="A10" t="s">
        <v>59</v>
      </c>
      <c r="B10" s="18">
        <v>13.569000000000001</v>
      </c>
      <c r="C10" s="18">
        <v>14.616</v>
      </c>
      <c r="D10" s="18">
        <v>16.395</v>
      </c>
      <c r="E10" s="18">
        <v>17.919</v>
      </c>
      <c r="F10" s="18">
        <v>19.831</v>
      </c>
      <c r="G10" s="18">
        <v>16.558</v>
      </c>
      <c r="H10" s="18">
        <v>17</v>
      </c>
    </row>
    <row r="11" spans="1:8" x14ac:dyDescent="0.2">
      <c r="A11" t="s">
        <v>58</v>
      </c>
      <c r="B11" s="18">
        <v>9.0630000000000006</v>
      </c>
      <c r="C11" s="18">
        <v>8.5630000000000006</v>
      </c>
      <c r="D11" s="18">
        <v>6.5510000000000002</v>
      </c>
      <c r="E11" s="18">
        <v>6.4729999999999999</v>
      </c>
      <c r="F11" s="18">
        <v>4.8170000000000002</v>
      </c>
      <c r="G11" s="18">
        <v>4</v>
      </c>
      <c r="H11" s="18">
        <v>2.2000000000000002</v>
      </c>
    </row>
    <row r="12" spans="1:8" x14ac:dyDescent="0.2">
      <c r="A12" t="s">
        <v>57</v>
      </c>
      <c r="B12" s="18">
        <v>4.8470000000000004</v>
      </c>
      <c r="C12" s="18">
        <v>4.8259999999999996</v>
      </c>
      <c r="D12" s="18">
        <v>4.3369999999999997</v>
      </c>
      <c r="E12" s="18">
        <v>4.0389999999999997</v>
      </c>
      <c r="F12" s="18">
        <v>4.0919999999999996</v>
      </c>
      <c r="G12" s="18">
        <v>3.95</v>
      </c>
      <c r="H12" s="18">
        <v>3.83</v>
      </c>
    </row>
    <row r="13" spans="1:8" x14ac:dyDescent="0.2">
      <c r="A13" t="s">
        <v>56</v>
      </c>
      <c r="B13">
        <v>4.3499999999999996</v>
      </c>
      <c r="C13" s="18">
        <v>4.3780000000000001</v>
      </c>
      <c r="D13" s="18">
        <v>4.4989999999999997</v>
      </c>
      <c r="E13" s="18">
        <v>4.5179999999999998</v>
      </c>
      <c r="F13" s="18">
        <v>4.4859999999999998</v>
      </c>
      <c r="G13" s="18">
        <v>4.6870000000000003</v>
      </c>
      <c r="H13" s="18">
        <v>4.5999999999999996</v>
      </c>
    </row>
    <row r="14" spans="1:8" x14ac:dyDescent="0.2">
      <c r="A14" t="s">
        <v>55</v>
      </c>
      <c r="B14">
        <v>3.33</v>
      </c>
      <c r="C14" s="18">
        <v>3.1339999999999999</v>
      </c>
      <c r="D14" s="18">
        <v>3.145</v>
      </c>
      <c r="E14" s="18">
        <v>2.8809999999999998</v>
      </c>
      <c r="F14" s="18">
        <v>2.38</v>
      </c>
      <c r="G14" s="18">
        <v>3.0449999999999999</v>
      </c>
      <c r="H14" s="18">
        <v>3.1349999999999998</v>
      </c>
    </row>
    <row r="15" spans="1:8" x14ac:dyDescent="0.2">
      <c r="A15" t="s">
        <v>54</v>
      </c>
      <c r="B15" s="18">
        <v>2.7309999999999999</v>
      </c>
      <c r="C15" s="18">
        <v>2.7360000000000002</v>
      </c>
      <c r="D15" s="18">
        <v>3.036</v>
      </c>
      <c r="E15" s="18">
        <v>3.0470000000000002</v>
      </c>
      <c r="F15" s="18">
        <v>3.1560000000000001</v>
      </c>
      <c r="G15" s="18">
        <v>3.2519999999999998</v>
      </c>
      <c r="H15" s="18">
        <v>3.3</v>
      </c>
    </row>
    <row r="16" spans="1:8" x14ac:dyDescent="0.2">
      <c r="A16" t="s">
        <v>53</v>
      </c>
      <c r="B16" s="18">
        <v>2.1379999999999999</v>
      </c>
      <c r="C16" s="18">
        <v>3.34</v>
      </c>
      <c r="D16" s="18">
        <v>0.91300000000000003</v>
      </c>
      <c r="E16" s="18">
        <v>2.2629999999999999</v>
      </c>
      <c r="F16" s="18">
        <v>2.0249999999999999</v>
      </c>
      <c r="G16" s="18">
        <v>2.3460000000000001</v>
      </c>
      <c r="H16" s="18">
        <v>2.35</v>
      </c>
    </row>
    <row r="17" spans="1:8" x14ac:dyDescent="0.2">
      <c r="A17" t="s">
        <v>52</v>
      </c>
      <c r="B17" s="18">
        <v>0.92400000000000004</v>
      </c>
      <c r="C17" s="18">
        <v>0.85599999999999998</v>
      </c>
      <c r="D17" s="18">
        <v>0.93500000000000005</v>
      </c>
      <c r="E17" s="18">
        <v>0.69899999999999995</v>
      </c>
      <c r="F17" s="18">
        <v>0.95399999999999996</v>
      </c>
      <c r="G17" s="18">
        <v>0.94</v>
      </c>
      <c r="H17" s="18">
        <v>0.95</v>
      </c>
    </row>
    <row r="18" spans="1:8" x14ac:dyDescent="0.2">
      <c r="A18" t="s">
        <v>51</v>
      </c>
      <c r="B18">
        <v>0.65</v>
      </c>
      <c r="C18" s="18">
        <v>0.65</v>
      </c>
      <c r="D18" s="18">
        <v>0.65</v>
      </c>
      <c r="E18" s="18">
        <v>0.65</v>
      </c>
      <c r="F18" s="18">
        <v>0.65</v>
      </c>
      <c r="G18" s="18">
        <v>0.65</v>
      </c>
      <c r="H18" s="18">
        <v>0.65</v>
      </c>
    </row>
    <row r="20" spans="1:8" s="98" customFormat="1" x14ac:dyDescent="0.2">
      <c r="A20" s="98" t="s">
        <v>1</v>
      </c>
    </row>
    <row r="21" spans="1:8" s="98" customFormat="1" ht="14.25" x14ac:dyDescent="0.2">
      <c r="A21" s="112" t="s">
        <v>0</v>
      </c>
    </row>
  </sheetData>
  <mergeCells count="6">
    <mergeCell ref="A1:XFD1"/>
    <mergeCell ref="A2:XFD2"/>
    <mergeCell ref="A21:XFD21"/>
    <mergeCell ref="A20:XFD20"/>
    <mergeCell ref="A3:XFD3"/>
    <mergeCell ref="A5:XFD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sqref="A1:IV1"/>
    </sheetView>
  </sheetViews>
  <sheetFormatPr baseColWidth="10" defaultRowHeight="15" x14ac:dyDescent="0.3"/>
  <cols>
    <col min="1" max="1" width="9.140625" style="20" bestFit="1" customWidth="1"/>
    <col min="2" max="2" width="6.140625" style="21" customWidth="1"/>
    <col min="3" max="3" width="4.42578125" style="20" bestFit="1" customWidth="1"/>
    <col min="4" max="4" width="3.5703125" style="20" customWidth="1"/>
    <col min="5" max="5" width="82.7109375" style="20" customWidth="1"/>
    <col min="6" max="6" width="13.7109375" style="20" customWidth="1"/>
    <col min="7" max="16384" width="11.42578125" style="20"/>
  </cols>
  <sheetData>
    <row r="1" spans="1:6" s="115" customFormat="1" ht="36.6" customHeight="1" x14ac:dyDescent="0.3">
      <c r="A1" s="114" t="s">
        <v>189</v>
      </c>
    </row>
    <row r="2" spans="1:6" s="116" customFormat="1" x14ac:dyDescent="0.3">
      <c r="A2" s="116" t="s">
        <v>27</v>
      </c>
    </row>
    <row r="3" spans="1:6" s="119" customFormat="1" x14ac:dyDescent="0.3"/>
    <row r="4" spans="1:6" ht="16.5" x14ac:dyDescent="0.3">
      <c r="A4" s="68"/>
      <c r="B4" s="120" t="s">
        <v>188</v>
      </c>
      <c r="C4" s="120"/>
      <c r="D4" s="69"/>
      <c r="E4" s="68"/>
      <c r="F4" s="67" t="s">
        <v>187</v>
      </c>
    </row>
    <row r="5" spans="1:6" x14ac:dyDescent="0.3">
      <c r="A5" s="65" t="s">
        <v>186</v>
      </c>
      <c r="B5" s="66" t="s">
        <v>185</v>
      </c>
      <c r="C5" s="64" t="s">
        <v>184</v>
      </c>
      <c r="D5" s="65" t="s">
        <v>183</v>
      </c>
      <c r="E5" s="65" t="s">
        <v>25</v>
      </c>
      <c r="F5" s="64"/>
    </row>
    <row r="6" spans="1:6" s="123" customFormat="1" x14ac:dyDescent="0.3"/>
    <row r="7" spans="1:6" s="62" customFormat="1" x14ac:dyDescent="0.3">
      <c r="E7" s="63" t="s">
        <v>182</v>
      </c>
    </row>
    <row r="8" spans="1:6" x14ac:dyDescent="0.3">
      <c r="A8" s="55">
        <v>12020200</v>
      </c>
      <c r="B8" s="55">
        <v>7800</v>
      </c>
      <c r="C8" s="56">
        <v>525</v>
      </c>
      <c r="D8" s="55">
        <v>16</v>
      </c>
      <c r="E8" s="20" t="s">
        <v>181</v>
      </c>
      <c r="F8" s="61">
        <v>0.04</v>
      </c>
    </row>
    <row r="9" spans="1:6" x14ac:dyDescent="0.3">
      <c r="A9" s="55"/>
      <c r="B9" s="55">
        <v>7810</v>
      </c>
      <c r="C9" s="56">
        <v>4</v>
      </c>
      <c r="D9" s="55">
        <v>16</v>
      </c>
      <c r="E9" s="20" t="s">
        <v>180</v>
      </c>
      <c r="F9" s="61">
        <v>7.0000000000000007E-2</v>
      </c>
    </row>
    <row r="10" spans="1:6" x14ac:dyDescent="0.3">
      <c r="A10" s="55"/>
      <c r="B10" s="55">
        <v>7810</v>
      </c>
      <c r="C10" s="56">
        <v>18</v>
      </c>
      <c r="D10" s="55">
        <v>16</v>
      </c>
      <c r="E10" s="20" t="s">
        <v>179</v>
      </c>
      <c r="F10" s="31">
        <v>1E-3</v>
      </c>
    </row>
    <row r="11" spans="1:6" x14ac:dyDescent="0.3">
      <c r="A11" s="55"/>
      <c r="B11" s="55">
        <v>7840</v>
      </c>
      <c r="C11" s="56">
        <v>0</v>
      </c>
      <c r="D11" s="55">
        <v>16</v>
      </c>
      <c r="E11" s="20" t="s">
        <v>178</v>
      </c>
      <c r="F11" s="61">
        <v>3.3</v>
      </c>
    </row>
    <row r="12" spans="1:6" x14ac:dyDescent="0.3">
      <c r="A12" s="55"/>
      <c r="B12" s="55">
        <v>7840</v>
      </c>
      <c r="C12" s="56">
        <v>1</v>
      </c>
      <c r="D12" s="55">
        <v>16</v>
      </c>
      <c r="E12" s="20" t="s">
        <v>177</v>
      </c>
      <c r="F12" s="61">
        <v>15.725</v>
      </c>
    </row>
    <row r="13" spans="1:6" x14ac:dyDescent="0.3">
      <c r="A13" s="55"/>
      <c r="B13" s="55">
        <v>7840</v>
      </c>
      <c r="C13" s="56">
        <v>2</v>
      </c>
      <c r="D13" s="55">
        <v>16</v>
      </c>
      <c r="E13" s="20" t="s">
        <v>176</v>
      </c>
      <c r="F13" s="61">
        <v>0.95</v>
      </c>
    </row>
    <row r="14" spans="1:6" x14ac:dyDescent="0.3">
      <c r="A14" s="55"/>
      <c r="B14" s="55">
        <v>7840</v>
      </c>
      <c r="C14" s="56">
        <v>3</v>
      </c>
      <c r="D14" s="55">
        <v>16</v>
      </c>
      <c r="E14" s="34" t="s">
        <v>175</v>
      </c>
      <c r="F14" s="61">
        <v>2.35</v>
      </c>
    </row>
    <row r="15" spans="1:6" x14ac:dyDescent="0.3">
      <c r="A15" s="55"/>
      <c r="B15" s="55">
        <v>7840</v>
      </c>
      <c r="C15" s="56">
        <v>4</v>
      </c>
      <c r="D15" s="55">
        <v>16</v>
      </c>
      <c r="E15" s="20" t="s">
        <v>174</v>
      </c>
      <c r="F15" s="61">
        <v>0.315</v>
      </c>
    </row>
    <row r="16" spans="1:6" x14ac:dyDescent="0.3">
      <c r="A16" s="55"/>
      <c r="B16" s="55">
        <v>7840</v>
      </c>
      <c r="C16" s="56">
        <v>5</v>
      </c>
      <c r="D16" s="55">
        <v>16</v>
      </c>
      <c r="E16" s="20" t="s">
        <v>173</v>
      </c>
      <c r="F16" s="61">
        <v>3.1</v>
      </c>
    </row>
    <row r="17" spans="1:6" x14ac:dyDescent="0.3">
      <c r="A17" s="55"/>
      <c r="B17" s="55">
        <v>7840</v>
      </c>
      <c r="C17" s="56">
        <v>6</v>
      </c>
      <c r="D17" s="55">
        <v>16</v>
      </c>
      <c r="E17" s="34" t="s">
        <v>172</v>
      </c>
      <c r="F17" s="61">
        <v>0.37</v>
      </c>
    </row>
    <row r="18" spans="1:6" x14ac:dyDescent="0.3">
      <c r="A18" s="55"/>
      <c r="B18" s="55">
        <v>7840</v>
      </c>
      <c r="C18" s="56">
        <v>8</v>
      </c>
      <c r="D18" s="55">
        <v>16</v>
      </c>
      <c r="E18" s="20" t="s">
        <v>171</v>
      </c>
      <c r="F18" s="61">
        <v>4.5</v>
      </c>
    </row>
    <row r="19" spans="1:6" x14ac:dyDescent="0.3">
      <c r="A19" s="55"/>
      <c r="B19" s="55">
        <v>7840</v>
      </c>
      <c r="C19" s="56">
        <v>11</v>
      </c>
      <c r="D19" s="55">
        <v>16</v>
      </c>
      <c r="E19" s="20" t="s">
        <v>170</v>
      </c>
      <c r="F19" s="61">
        <v>4.9000000000000004</v>
      </c>
    </row>
    <row r="20" spans="1:6" x14ac:dyDescent="0.3">
      <c r="A20" s="55"/>
      <c r="B20" s="55">
        <v>7840</v>
      </c>
      <c r="C20" s="56">
        <v>12</v>
      </c>
      <c r="D20" s="55">
        <v>16</v>
      </c>
      <c r="E20" s="20" t="s">
        <v>169</v>
      </c>
      <c r="F20" s="61">
        <v>0.19500000000000001</v>
      </c>
    </row>
    <row r="21" spans="1:6" x14ac:dyDescent="0.3">
      <c r="A21" s="55"/>
      <c r="B21" s="55">
        <v>7840</v>
      </c>
      <c r="C21" s="56">
        <v>13</v>
      </c>
      <c r="D21" s="55">
        <v>16</v>
      </c>
      <c r="E21" s="20" t="s">
        <v>168</v>
      </c>
      <c r="F21" s="61">
        <v>1E-3</v>
      </c>
    </row>
    <row r="22" spans="1:6" x14ac:dyDescent="0.3">
      <c r="A22" s="55"/>
      <c r="B22" s="55">
        <v>7840</v>
      </c>
      <c r="C22" s="56">
        <v>14</v>
      </c>
      <c r="D22" s="55">
        <v>16</v>
      </c>
      <c r="E22" s="20" t="s">
        <v>167</v>
      </c>
      <c r="F22" s="61">
        <v>3.57</v>
      </c>
    </row>
    <row r="23" spans="1:6" x14ac:dyDescent="0.3">
      <c r="A23" s="55"/>
      <c r="B23" s="55">
        <v>7840</v>
      </c>
      <c r="C23" s="56">
        <v>15</v>
      </c>
      <c r="D23" s="55">
        <v>16</v>
      </c>
      <c r="E23" s="20" t="s">
        <v>166</v>
      </c>
      <c r="F23" s="61">
        <v>1E-3</v>
      </c>
    </row>
    <row r="24" spans="1:6" x14ac:dyDescent="0.3">
      <c r="A24" s="55"/>
      <c r="B24" s="55">
        <v>7840</v>
      </c>
      <c r="C24" s="56">
        <v>16</v>
      </c>
      <c r="D24" s="55">
        <v>16</v>
      </c>
      <c r="E24" s="20" t="s">
        <v>165</v>
      </c>
      <c r="F24" s="61">
        <v>0.85</v>
      </c>
    </row>
    <row r="25" spans="1:6" x14ac:dyDescent="0.3">
      <c r="A25" s="55"/>
      <c r="B25" s="55">
        <v>7840</v>
      </c>
      <c r="C25" s="56">
        <v>17</v>
      </c>
      <c r="D25" s="55">
        <v>16</v>
      </c>
      <c r="E25" s="20" t="s">
        <v>164</v>
      </c>
      <c r="F25" s="61">
        <v>0.68500000000000005</v>
      </c>
    </row>
    <row r="26" spans="1:6" x14ac:dyDescent="0.3">
      <c r="A26" s="55"/>
      <c r="B26" s="55">
        <v>7840</v>
      </c>
      <c r="C26" s="56">
        <v>19</v>
      </c>
      <c r="D26" s="55">
        <v>16</v>
      </c>
      <c r="E26" s="20" t="s">
        <v>163</v>
      </c>
      <c r="F26" s="61">
        <v>1.4</v>
      </c>
    </row>
    <row r="27" spans="1:6" x14ac:dyDescent="0.3">
      <c r="A27" s="55"/>
      <c r="B27" s="55">
        <v>7840</v>
      </c>
      <c r="C27" s="56">
        <v>22</v>
      </c>
      <c r="D27" s="55">
        <v>16</v>
      </c>
      <c r="E27" s="20" t="s">
        <v>162</v>
      </c>
      <c r="F27" s="61">
        <v>0.22</v>
      </c>
    </row>
    <row r="28" spans="1:6" x14ac:dyDescent="0.3">
      <c r="A28" s="21"/>
      <c r="B28" s="55">
        <v>7840</v>
      </c>
      <c r="C28" s="56">
        <v>23</v>
      </c>
      <c r="D28" s="55">
        <v>16</v>
      </c>
      <c r="E28" s="20" t="s">
        <v>161</v>
      </c>
      <c r="F28" s="31">
        <v>1.1200000000000001</v>
      </c>
    </row>
    <row r="29" spans="1:6" ht="30" x14ac:dyDescent="0.3">
      <c r="A29" s="21"/>
      <c r="B29" s="58">
        <v>7840</v>
      </c>
      <c r="C29" s="59">
        <v>24</v>
      </c>
      <c r="D29" s="58">
        <v>16</v>
      </c>
      <c r="E29" s="34" t="s">
        <v>160</v>
      </c>
      <c r="F29" s="31">
        <v>6.8</v>
      </c>
    </row>
    <row r="30" spans="1:6" x14ac:dyDescent="0.3">
      <c r="A30" s="21"/>
      <c r="B30" s="55">
        <v>7840</v>
      </c>
      <c r="C30" s="56">
        <v>25</v>
      </c>
      <c r="D30" s="55">
        <v>16</v>
      </c>
      <c r="E30" s="20" t="s">
        <v>159</v>
      </c>
      <c r="F30" s="31">
        <v>4.5</v>
      </c>
    </row>
    <row r="31" spans="1:6" x14ac:dyDescent="0.3">
      <c r="A31" s="21"/>
      <c r="B31" s="55">
        <v>7840</v>
      </c>
      <c r="C31" s="56">
        <v>26</v>
      </c>
      <c r="D31" s="55">
        <v>16</v>
      </c>
      <c r="E31" s="20" t="s">
        <v>158</v>
      </c>
      <c r="F31" s="31">
        <v>1E-3</v>
      </c>
    </row>
    <row r="32" spans="1:6" x14ac:dyDescent="0.3">
      <c r="A32" s="21"/>
      <c r="B32" s="58">
        <v>7840</v>
      </c>
      <c r="C32" s="60">
        <v>27</v>
      </c>
      <c r="D32" s="58">
        <v>16</v>
      </c>
      <c r="E32" s="48" t="s">
        <v>157</v>
      </c>
      <c r="F32" s="31">
        <v>1E-3</v>
      </c>
    </row>
    <row r="33" spans="1:6" x14ac:dyDescent="0.3">
      <c r="A33" s="21"/>
      <c r="B33" s="58">
        <v>7840</v>
      </c>
      <c r="C33" s="56">
        <v>69</v>
      </c>
      <c r="D33" s="55">
        <v>16</v>
      </c>
      <c r="E33" s="48" t="s">
        <v>157</v>
      </c>
      <c r="F33" s="31">
        <v>1E-3</v>
      </c>
    </row>
    <row r="34" spans="1:6" x14ac:dyDescent="0.3">
      <c r="A34" s="21"/>
      <c r="B34" s="55">
        <v>7840</v>
      </c>
      <c r="C34" s="56">
        <v>28</v>
      </c>
      <c r="D34" s="55">
        <v>16</v>
      </c>
      <c r="E34" s="20" t="s">
        <v>156</v>
      </c>
      <c r="F34" s="31">
        <v>2.1619999999999999</v>
      </c>
    </row>
    <row r="35" spans="1:6" x14ac:dyDescent="0.3">
      <c r="A35" s="21"/>
      <c r="B35" s="55">
        <v>7840</v>
      </c>
      <c r="C35" s="56">
        <v>29</v>
      </c>
      <c r="D35" s="55">
        <v>16</v>
      </c>
      <c r="E35" s="20" t="s">
        <v>155</v>
      </c>
      <c r="F35" s="31">
        <v>2.2000000000000002</v>
      </c>
    </row>
    <row r="36" spans="1:6" x14ac:dyDescent="0.3">
      <c r="A36" s="21"/>
      <c r="B36" s="55">
        <v>7840</v>
      </c>
      <c r="C36" s="56">
        <v>30</v>
      </c>
      <c r="D36" s="55">
        <v>16</v>
      </c>
      <c r="E36" s="20" t="s">
        <v>154</v>
      </c>
      <c r="F36" s="31">
        <v>0.02</v>
      </c>
    </row>
    <row r="37" spans="1:6" x14ac:dyDescent="0.3">
      <c r="A37" s="21"/>
      <c r="B37" s="55">
        <v>7840</v>
      </c>
      <c r="C37" s="56">
        <v>31</v>
      </c>
      <c r="D37" s="55">
        <v>16</v>
      </c>
      <c r="E37" s="20" t="s">
        <v>153</v>
      </c>
      <c r="F37" s="31">
        <v>1E-3</v>
      </c>
    </row>
    <row r="38" spans="1:6" x14ac:dyDescent="0.3">
      <c r="A38" s="21"/>
      <c r="B38" s="55">
        <v>7840</v>
      </c>
      <c r="C38" s="56">
        <v>32</v>
      </c>
      <c r="D38" s="55">
        <v>16</v>
      </c>
      <c r="E38" s="20" t="s">
        <v>152</v>
      </c>
      <c r="F38" s="31">
        <v>1.1000000000000001</v>
      </c>
    </row>
    <row r="39" spans="1:6" x14ac:dyDescent="0.3">
      <c r="A39" s="21"/>
      <c r="B39" s="55">
        <v>7840</v>
      </c>
      <c r="C39" s="56">
        <v>33</v>
      </c>
      <c r="D39" s="55">
        <v>16</v>
      </c>
      <c r="E39" s="20" t="s">
        <v>151</v>
      </c>
      <c r="F39" s="31">
        <v>1E-3</v>
      </c>
    </row>
    <row r="40" spans="1:6" x14ac:dyDescent="0.3">
      <c r="A40" s="21"/>
      <c r="B40" s="55">
        <v>7840</v>
      </c>
      <c r="C40" s="56">
        <v>34</v>
      </c>
      <c r="D40" s="55">
        <v>16</v>
      </c>
      <c r="E40" s="20" t="s">
        <v>150</v>
      </c>
      <c r="F40" s="31">
        <v>2</v>
      </c>
    </row>
    <row r="41" spans="1:6" x14ac:dyDescent="0.3">
      <c r="A41" s="21"/>
      <c r="B41" s="55">
        <v>7840</v>
      </c>
      <c r="C41" s="56">
        <v>35</v>
      </c>
      <c r="D41" s="55">
        <v>16</v>
      </c>
      <c r="E41" s="34" t="s">
        <v>149</v>
      </c>
      <c r="F41" s="31">
        <v>0.6</v>
      </c>
    </row>
    <row r="42" spans="1:6" x14ac:dyDescent="0.3">
      <c r="A42" s="21"/>
      <c r="B42" s="55">
        <v>7840</v>
      </c>
      <c r="C42" s="56">
        <v>36</v>
      </c>
      <c r="D42" s="55">
        <v>16</v>
      </c>
      <c r="E42" s="20" t="s">
        <v>148</v>
      </c>
      <c r="F42" s="31">
        <v>1E-3</v>
      </c>
    </row>
    <row r="43" spans="1:6" x14ac:dyDescent="0.3">
      <c r="A43" s="21"/>
      <c r="B43" s="55">
        <v>7840</v>
      </c>
      <c r="C43" s="56">
        <v>37</v>
      </c>
      <c r="D43" s="55">
        <v>16</v>
      </c>
      <c r="E43" s="20" t="s">
        <v>147</v>
      </c>
      <c r="F43" s="31">
        <v>1E-3</v>
      </c>
    </row>
    <row r="44" spans="1:6" x14ac:dyDescent="0.3">
      <c r="A44" s="21"/>
      <c r="B44" s="55">
        <v>7840</v>
      </c>
      <c r="C44" s="56">
        <v>38</v>
      </c>
      <c r="D44" s="55">
        <v>16</v>
      </c>
      <c r="E44" s="38" t="s">
        <v>146</v>
      </c>
      <c r="F44" s="31">
        <v>0.47199999999999998</v>
      </c>
    </row>
    <row r="45" spans="1:6" x14ac:dyDescent="0.3">
      <c r="A45" s="21"/>
      <c r="B45" s="55">
        <v>7840</v>
      </c>
      <c r="C45" s="56">
        <v>39</v>
      </c>
      <c r="D45" s="55">
        <v>16</v>
      </c>
      <c r="E45" s="34" t="s">
        <v>145</v>
      </c>
      <c r="F45" s="31">
        <v>1E-3</v>
      </c>
    </row>
    <row r="46" spans="1:6" x14ac:dyDescent="0.3">
      <c r="A46" s="21"/>
      <c r="B46" s="55">
        <v>7840</v>
      </c>
      <c r="C46" s="56">
        <v>40</v>
      </c>
      <c r="D46" s="55">
        <v>16</v>
      </c>
      <c r="E46" s="20" t="s">
        <v>144</v>
      </c>
      <c r="F46" s="31">
        <v>1E-3</v>
      </c>
    </row>
    <row r="47" spans="1:6" x14ac:dyDescent="0.3">
      <c r="A47" s="21"/>
      <c r="B47" s="55">
        <v>7840</v>
      </c>
      <c r="C47" s="56">
        <v>41</v>
      </c>
      <c r="D47" s="55">
        <v>16</v>
      </c>
      <c r="E47" s="20" t="s">
        <v>143</v>
      </c>
      <c r="F47" s="31">
        <v>3.5999999999999997E-2</v>
      </c>
    </row>
    <row r="48" spans="1:6" x14ac:dyDescent="0.3">
      <c r="A48" s="21"/>
      <c r="B48" s="55">
        <v>7840</v>
      </c>
      <c r="C48" s="56">
        <v>42</v>
      </c>
      <c r="D48" s="55">
        <v>16</v>
      </c>
      <c r="E48" s="34" t="s">
        <v>142</v>
      </c>
      <c r="F48" s="31">
        <v>1E-3</v>
      </c>
    </row>
    <row r="49" spans="1:6" x14ac:dyDescent="0.3">
      <c r="A49" s="21"/>
      <c r="B49" s="55">
        <v>7840</v>
      </c>
      <c r="C49" s="56">
        <v>43</v>
      </c>
      <c r="D49" s="55">
        <v>16</v>
      </c>
      <c r="E49" s="20" t="s">
        <v>141</v>
      </c>
      <c r="F49" s="31">
        <v>9.5000000000000001E-2</v>
      </c>
    </row>
    <row r="50" spans="1:6" x14ac:dyDescent="0.3">
      <c r="A50" s="21"/>
      <c r="B50" s="55">
        <v>7840</v>
      </c>
      <c r="C50" s="56">
        <v>44</v>
      </c>
      <c r="D50" s="55">
        <v>16</v>
      </c>
      <c r="E50" s="20" t="s">
        <v>140</v>
      </c>
      <c r="F50" s="31">
        <v>5.5E-2</v>
      </c>
    </row>
    <row r="51" spans="1:6" x14ac:dyDescent="0.3">
      <c r="A51" s="21"/>
      <c r="B51" s="55">
        <v>7840</v>
      </c>
      <c r="C51" s="56">
        <v>45</v>
      </c>
      <c r="D51" s="55">
        <v>16</v>
      </c>
      <c r="E51" s="20" t="s">
        <v>139</v>
      </c>
      <c r="F51" s="31">
        <v>0.36299999999999999</v>
      </c>
    </row>
    <row r="52" spans="1:6" ht="30" x14ac:dyDescent="0.3">
      <c r="A52" s="21"/>
      <c r="B52" s="58">
        <v>7840</v>
      </c>
      <c r="C52" s="59">
        <v>46</v>
      </c>
      <c r="D52" s="58">
        <v>16</v>
      </c>
      <c r="E52" s="34" t="s">
        <v>138</v>
      </c>
      <c r="F52" s="31">
        <v>0.1</v>
      </c>
    </row>
    <row r="53" spans="1:6" x14ac:dyDescent="0.3">
      <c r="A53" s="21"/>
      <c r="B53" s="55">
        <v>7840</v>
      </c>
      <c r="C53" s="56">
        <v>47</v>
      </c>
      <c r="D53" s="55">
        <v>16</v>
      </c>
      <c r="E53" s="20" t="s">
        <v>137</v>
      </c>
      <c r="F53" s="31">
        <v>1E-3</v>
      </c>
    </row>
    <row r="54" spans="1:6" x14ac:dyDescent="0.3">
      <c r="A54" s="21"/>
      <c r="B54" s="55">
        <v>7840</v>
      </c>
      <c r="C54" s="56">
        <v>48</v>
      </c>
      <c r="D54" s="55">
        <v>16</v>
      </c>
      <c r="E54" s="20" t="s">
        <v>136</v>
      </c>
      <c r="F54" s="31">
        <v>0.11</v>
      </c>
    </row>
    <row r="55" spans="1:6" ht="15" customHeight="1" x14ac:dyDescent="0.3">
      <c r="A55" s="21"/>
      <c r="B55" s="55">
        <v>7840</v>
      </c>
      <c r="C55" s="56">
        <v>49</v>
      </c>
      <c r="D55" s="55">
        <v>16</v>
      </c>
      <c r="E55" s="20" t="s">
        <v>135</v>
      </c>
      <c r="F55" s="31">
        <v>0.2</v>
      </c>
    </row>
    <row r="56" spans="1:6" ht="15" customHeight="1" x14ac:dyDescent="0.3">
      <c r="A56" s="21"/>
      <c r="B56" s="55">
        <v>7840</v>
      </c>
      <c r="C56" s="56">
        <v>50</v>
      </c>
      <c r="D56" s="55">
        <v>16</v>
      </c>
      <c r="E56" s="34" t="s">
        <v>134</v>
      </c>
      <c r="F56" s="31">
        <v>1E-3</v>
      </c>
    </row>
    <row r="57" spans="1:6" x14ac:dyDescent="0.3">
      <c r="A57" s="21"/>
      <c r="B57" s="55">
        <v>7840</v>
      </c>
      <c r="C57" s="56">
        <v>51</v>
      </c>
      <c r="D57" s="55">
        <v>16</v>
      </c>
      <c r="E57" s="20" t="s">
        <v>133</v>
      </c>
      <c r="F57" s="31">
        <v>0.17499999999999999</v>
      </c>
    </row>
    <row r="58" spans="1:6" x14ac:dyDescent="0.3">
      <c r="A58" s="21"/>
      <c r="B58" s="55">
        <v>7840</v>
      </c>
      <c r="C58" s="56">
        <v>52</v>
      </c>
      <c r="D58" s="55">
        <v>16</v>
      </c>
      <c r="E58" s="34" t="s">
        <v>132</v>
      </c>
      <c r="F58" s="31">
        <v>1E-3</v>
      </c>
    </row>
    <row r="59" spans="1:6" x14ac:dyDescent="0.3">
      <c r="A59" s="21"/>
      <c r="B59" s="55">
        <v>7840</v>
      </c>
      <c r="C59" s="56">
        <v>53</v>
      </c>
      <c r="D59" s="55">
        <v>16</v>
      </c>
      <c r="E59" s="20" t="s">
        <v>131</v>
      </c>
      <c r="F59" s="31">
        <v>1</v>
      </c>
    </row>
    <row r="60" spans="1:6" x14ac:dyDescent="0.3">
      <c r="A60" s="21"/>
      <c r="B60" s="55">
        <v>7840</v>
      </c>
      <c r="C60" s="56">
        <v>56</v>
      </c>
      <c r="D60" s="55">
        <v>16</v>
      </c>
      <c r="E60" s="20" t="s">
        <v>130</v>
      </c>
      <c r="F60" s="31">
        <v>0.4</v>
      </c>
    </row>
    <row r="61" spans="1:6" x14ac:dyDescent="0.3">
      <c r="A61" s="21"/>
      <c r="B61" s="55">
        <v>7840</v>
      </c>
      <c r="C61" s="56">
        <v>58</v>
      </c>
      <c r="D61" s="55">
        <v>16</v>
      </c>
      <c r="E61" s="20" t="s">
        <v>129</v>
      </c>
      <c r="F61" s="31">
        <v>0.02</v>
      </c>
    </row>
    <row r="62" spans="1:6" x14ac:dyDescent="0.3">
      <c r="A62" s="21"/>
      <c r="B62" s="55">
        <v>7840</v>
      </c>
      <c r="C62" s="56">
        <v>59</v>
      </c>
      <c r="D62" s="55">
        <v>16</v>
      </c>
      <c r="E62" s="34" t="s">
        <v>128</v>
      </c>
      <c r="F62" s="31">
        <v>7.0000000000000007E-2</v>
      </c>
    </row>
    <row r="63" spans="1:6" x14ac:dyDescent="0.3">
      <c r="A63" s="21"/>
      <c r="B63" s="55">
        <v>7840</v>
      </c>
      <c r="C63" s="56">
        <v>60</v>
      </c>
      <c r="D63" s="55">
        <v>16</v>
      </c>
      <c r="E63" s="34" t="s">
        <v>127</v>
      </c>
      <c r="F63" s="31">
        <v>2.5000000000000001E-2</v>
      </c>
    </row>
    <row r="64" spans="1:6" ht="30" x14ac:dyDescent="0.3">
      <c r="A64" s="21"/>
      <c r="B64" s="58">
        <v>7840</v>
      </c>
      <c r="C64" s="59">
        <v>61</v>
      </c>
      <c r="D64" s="58">
        <v>16</v>
      </c>
      <c r="E64" s="34" t="s">
        <v>126</v>
      </c>
      <c r="F64" s="31">
        <v>0.59</v>
      </c>
    </row>
    <row r="65" spans="1:6" x14ac:dyDescent="0.3">
      <c r="A65" s="21"/>
      <c r="B65" s="21">
        <v>7840</v>
      </c>
      <c r="C65" s="32">
        <v>67</v>
      </c>
      <c r="D65" s="57">
        <v>16</v>
      </c>
      <c r="E65" s="34" t="s">
        <v>125</v>
      </c>
      <c r="F65" s="31">
        <v>1E-3</v>
      </c>
    </row>
    <row r="66" spans="1:6" x14ac:dyDescent="0.3">
      <c r="A66" s="21"/>
      <c r="B66" s="21">
        <v>7840</v>
      </c>
      <c r="C66" s="32">
        <v>68</v>
      </c>
      <c r="D66" s="57">
        <v>16</v>
      </c>
      <c r="E66" s="34" t="s">
        <v>124</v>
      </c>
      <c r="F66" s="31">
        <v>1E-3</v>
      </c>
    </row>
    <row r="67" spans="1:6" x14ac:dyDescent="0.3">
      <c r="A67" s="21"/>
      <c r="B67" s="55">
        <v>7840</v>
      </c>
      <c r="C67" s="56">
        <v>71</v>
      </c>
      <c r="D67" s="55">
        <v>16</v>
      </c>
      <c r="E67" s="34" t="s">
        <v>123</v>
      </c>
      <c r="F67" s="31">
        <v>0.15</v>
      </c>
    </row>
    <row r="68" spans="1:6" x14ac:dyDescent="0.3">
      <c r="A68" s="21"/>
      <c r="B68" s="55">
        <v>7840</v>
      </c>
      <c r="C68" s="56">
        <v>73</v>
      </c>
      <c r="D68" s="55">
        <v>16</v>
      </c>
      <c r="E68" s="34" t="s">
        <v>122</v>
      </c>
      <c r="F68" s="31">
        <v>2.9009999999999998</v>
      </c>
    </row>
    <row r="69" spans="1:6" x14ac:dyDescent="0.3">
      <c r="A69" s="21"/>
      <c r="B69" s="55">
        <v>7840</v>
      </c>
      <c r="C69" s="56">
        <v>74</v>
      </c>
      <c r="D69" s="55">
        <v>16</v>
      </c>
      <c r="E69" s="34" t="s">
        <v>121</v>
      </c>
      <c r="F69" s="31">
        <v>1.9</v>
      </c>
    </row>
    <row r="70" spans="1:6" x14ac:dyDescent="0.3">
      <c r="A70" s="21"/>
      <c r="C70" s="32"/>
      <c r="D70" s="21"/>
      <c r="E70" s="54" t="s">
        <v>120</v>
      </c>
      <c r="F70" s="53">
        <f>SUM(F8:F69)</f>
        <v>71.722000000000008</v>
      </c>
    </row>
    <row r="71" spans="1:6" x14ac:dyDescent="0.3">
      <c r="A71" s="42"/>
      <c r="B71" s="43"/>
      <c r="C71" s="42"/>
      <c r="D71" s="42"/>
      <c r="E71" s="23" t="s">
        <v>119</v>
      </c>
      <c r="F71" s="22">
        <f>SUM(F70)</f>
        <v>71.722000000000008</v>
      </c>
    </row>
    <row r="72" spans="1:6" s="122" customFormat="1" x14ac:dyDescent="0.3"/>
    <row r="73" spans="1:6" x14ac:dyDescent="0.3">
      <c r="E73" s="52" t="s">
        <v>118</v>
      </c>
      <c r="F73" s="31"/>
    </row>
    <row r="74" spans="1:6" x14ac:dyDescent="0.3">
      <c r="A74" s="21">
        <v>21010100</v>
      </c>
      <c r="B74" s="21">
        <v>7800</v>
      </c>
      <c r="C74" s="32">
        <v>0</v>
      </c>
      <c r="D74" s="51">
        <v>9</v>
      </c>
      <c r="E74" s="20" t="s">
        <v>117</v>
      </c>
      <c r="F74" s="31">
        <v>2.2000000000000002</v>
      </c>
    </row>
    <row r="75" spans="1:6" x14ac:dyDescent="0.3">
      <c r="A75" s="21">
        <v>21010400</v>
      </c>
      <c r="B75" s="21">
        <v>7262</v>
      </c>
      <c r="C75" s="32">
        <v>1</v>
      </c>
      <c r="D75" s="51">
        <v>9</v>
      </c>
      <c r="E75" s="20" t="s">
        <v>116</v>
      </c>
      <c r="F75" s="31">
        <v>0.61899999999999999</v>
      </c>
    </row>
    <row r="76" spans="1:6" x14ac:dyDescent="0.3">
      <c r="A76" s="42"/>
      <c r="B76" s="43"/>
      <c r="C76" s="42"/>
      <c r="D76" s="42"/>
      <c r="E76" s="41" t="s">
        <v>115</v>
      </c>
      <c r="F76" s="40">
        <f>SUM(F74:F75)</f>
        <v>2.819</v>
      </c>
    </row>
    <row r="77" spans="1:6" s="122" customFormat="1" x14ac:dyDescent="0.3"/>
    <row r="78" spans="1:6" x14ac:dyDescent="0.3">
      <c r="A78" s="21">
        <v>24010100</v>
      </c>
      <c r="B78" s="21">
        <v>7800</v>
      </c>
      <c r="C78" s="32">
        <v>0</v>
      </c>
      <c r="D78" s="21">
        <v>76</v>
      </c>
      <c r="E78" s="20" t="s">
        <v>114</v>
      </c>
      <c r="F78" s="31">
        <v>3.6999999999999998E-2</v>
      </c>
    </row>
    <row r="79" spans="1:6" x14ac:dyDescent="0.3">
      <c r="A79" s="21">
        <v>24010100</v>
      </c>
      <c r="B79" s="21">
        <v>7840</v>
      </c>
      <c r="C79" s="32">
        <v>83</v>
      </c>
      <c r="D79" s="21">
        <v>76</v>
      </c>
      <c r="E79" s="20" t="s">
        <v>113</v>
      </c>
      <c r="F79" s="31">
        <v>3.45</v>
      </c>
    </row>
    <row r="80" spans="1:6" x14ac:dyDescent="0.3">
      <c r="A80" s="27"/>
      <c r="B80" s="28"/>
      <c r="C80" s="50"/>
      <c r="D80" s="27"/>
      <c r="E80" s="30" t="s">
        <v>112</v>
      </c>
      <c r="F80" s="29">
        <f>SUM(F78:F79)</f>
        <v>3.4870000000000001</v>
      </c>
    </row>
    <row r="81" spans="1:6" x14ac:dyDescent="0.3">
      <c r="A81" s="42"/>
      <c r="B81" s="43"/>
      <c r="C81" s="49"/>
      <c r="D81" s="42"/>
      <c r="E81" s="23" t="s">
        <v>111</v>
      </c>
      <c r="F81" s="22">
        <f>SUM(F76+F80)</f>
        <v>6.306</v>
      </c>
    </row>
    <row r="82" spans="1:6" s="122" customFormat="1" x14ac:dyDescent="0.3"/>
    <row r="83" spans="1:6" x14ac:dyDescent="0.3">
      <c r="E83" s="45" t="s">
        <v>110</v>
      </c>
      <c r="F83" s="31"/>
    </row>
    <row r="84" spans="1:6" x14ac:dyDescent="0.3">
      <c r="A84" s="21">
        <v>30030300</v>
      </c>
      <c r="B84" s="21">
        <v>7800</v>
      </c>
      <c r="C84" s="32">
        <v>72</v>
      </c>
      <c r="D84" s="21">
        <v>82</v>
      </c>
      <c r="E84" s="48" t="s">
        <v>109</v>
      </c>
      <c r="F84" s="31">
        <v>1.4999999999999999E-2</v>
      </c>
    </row>
    <row r="85" spans="1:6" x14ac:dyDescent="0.3">
      <c r="A85" s="21"/>
      <c r="B85" s="21">
        <v>7800</v>
      </c>
      <c r="C85" s="32">
        <v>73</v>
      </c>
      <c r="D85" s="21">
        <v>82</v>
      </c>
      <c r="E85" s="34" t="s">
        <v>108</v>
      </c>
      <c r="F85" s="31">
        <v>2.9000000000000001E-2</v>
      </c>
    </row>
    <row r="86" spans="1:6" x14ac:dyDescent="0.3">
      <c r="A86" s="21"/>
      <c r="B86" s="21">
        <v>7800</v>
      </c>
      <c r="C86" s="32">
        <v>74</v>
      </c>
      <c r="D86" s="21">
        <v>82</v>
      </c>
      <c r="E86" s="20" t="s">
        <v>107</v>
      </c>
      <c r="F86" s="31">
        <v>2.9000000000000001E-2</v>
      </c>
    </row>
    <row r="87" spans="1:6" x14ac:dyDescent="0.3">
      <c r="A87" s="43"/>
      <c r="B87" s="43"/>
      <c r="C87" s="44"/>
      <c r="D87" s="43"/>
      <c r="E87" s="41" t="s">
        <v>106</v>
      </c>
      <c r="F87" s="40">
        <f>SUM(F84:F86)</f>
        <v>7.2999999999999995E-2</v>
      </c>
    </row>
    <row r="88" spans="1:6" s="124" customFormat="1" x14ac:dyDescent="0.3"/>
    <row r="89" spans="1:6" x14ac:dyDescent="0.3">
      <c r="A89" s="28">
        <v>31030204</v>
      </c>
      <c r="B89" s="28">
        <v>7800</v>
      </c>
      <c r="C89" s="46">
        <v>65</v>
      </c>
      <c r="D89" s="28">
        <v>99</v>
      </c>
      <c r="E89" s="20" t="s">
        <v>105</v>
      </c>
      <c r="F89" s="47">
        <v>0.61</v>
      </c>
    </row>
    <row r="90" spans="1:6" x14ac:dyDescent="0.3">
      <c r="A90" s="28"/>
      <c r="B90" s="28"/>
      <c r="C90" s="46"/>
      <c r="D90" s="28"/>
      <c r="E90" s="30" t="s">
        <v>104</v>
      </c>
      <c r="F90" s="29">
        <f>SUM(F89)</f>
        <v>0.61</v>
      </c>
    </row>
    <row r="91" spans="1:6" x14ac:dyDescent="0.3">
      <c r="A91" s="42"/>
      <c r="B91" s="43"/>
      <c r="C91" s="42"/>
      <c r="D91" s="42"/>
      <c r="E91" s="23" t="s">
        <v>103</v>
      </c>
      <c r="F91" s="22">
        <f>SUM(F87+F90)</f>
        <v>0.68299999999999994</v>
      </c>
    </row>
    <row r="92" spans="1:6" s="122" customFormat="1" x14ac:dyDescent="0.3"/>
    <row r="93" spans="1:6" x14ac:dyDescent="0.3">
      <c r="E93" s="45" t="s">
        <v>102</v>
      </c>
      <c r="F93" s="31"/>
    </row>
    <row r="94" spans="1:6" x14ac:dyDescent="0.3">
      <c r="A94" s="21">
        <v>40020100</v>
      </c>
      <c r="B94" s="21">
        <v>7800</v>
      </c>
      <c r="C94" s="21">
        <v>120</v>
      </c>
      <c r="D94" s="21">
        <v>16</v>
      </c>
      <c r="E94" s="20" t="s">
        <v>101</v>
      </c>
      <c r="F94" s="31">
        <v>1.7</v>
      </c>
    </row>
    <row r="95" spans="1:6" x14ac:dyDescent="0.3">
      <c r="A95" s="42"/>
      <c r="B95" s="43"/>
      <c r="C95" s="42"/>
      <c r="D95" s="42"/>
      <c r="E95" s="41" t="s">
        <v>100</v>
      </c>
      <c r="F95" s="40">
        <f>SUM(F94)</f>
        <v>1.7</v>
      </c>
    </row>
    <row r="96" spans="1:6" s="107" customFormat="1" x14ac:dyDescent="0.3">
      <c r="A96" s="121"/>
    </row>
    <row r="97" spans="1:6" x14ac:dyDescent="0.3">
      <c r="A97" s="21">
        <v>41010100</v>
      </c>
      <c r="B97" s="21">
        <v>7800</v>
      </c>
      <c r="C97" s="32">
        <v>200</v>
      </c>
      <c r="D97" s="21">
        <v>16</v>
      </c>
      <c r="E97" s="34" t="s">
        <v>99</v>
      </c>
      <c r="F97" s="31">
        <v>0.01</v>
      </c>
    </row>
    <row r="98" spans="1:6" x14ac:dyDescent="0.3">
      <c r="A98" s="21">
        <v>41010300</v>
      </c>
      <c r="B98" s="21">
        <v>7830</v>
      </c>
      <c r="C98" s="32">
        <v>0</v>
      </c>
      <c r="D98" s="21">
        <v>49</v>
      </c>
      <c r="E98" s="20" t="s">
        <v>98</v>
      </c>
      <c r="F98" s="31">
        <v>0.28000000000000003</v>
      </c>
    </row>
    <row r="99" spans="1:6" x14ac:dyDescent="0.3">
      <c r="A99" s="21">
        <v>41020500</v>
      </c>
      <c r="B99" s="21">
        <v>7830</v>
      </c>
      <c r="C99" s="32">
        <v>0</v>
      </c>
      <c r="D99" s="21">
        <v>45</v>
      </c>
      <c r="E99" s="20" t="s">
        <v>97</v>
      </c>
      <c r="F99" s="31">
        <v>0.44400000000000001</v>
      </c>
    </row>
    <row r="100" spans="1:6" x14ac:dyDescent="0.3">
      <c r="A100" s="21">
        <v>41020601</v>
      </c>
      <c r="B100" s="21">
        <v>7800</v>
      </c>
      <c r="C100" s="32">
        <v>200</v>
      </c>
      <c r="D100" s="21">
        <v>16</v>
      </c>
      <c r="E100" s="20" t="s">
        <v>96</v>
      </c>
      <c r="F100" s="31">
        <v>0.03</v>
      </c>
    </row>
    <row r="101" spans="1:6" x14ac:dyDescent="0.3">
      <c r="A101" s="43"/>
      <c r="B101" s="43"/>
      <c r="C101" s="44"/>
      <c r="D101" s="43"/>
      <c r="E101" s="41" t="s">
        <v>95</v>
      </c>
      <c r="F101" s="40">
        <f>SUM(F97:F100)</f>
        <v>0.76400000000000001</v>
      </c>
    </row>
    <row r="102" spans="1:6" s="122" customFormat="1" x14ac:dyDescent="0.3"/>
    <row r="103" spans="1:6" x14ac:dyDescent="0.3">
      <c r="A103" s="20">
        <v>42010100</v>
      </c>
      <c r="B103" s="21">
        <v>7800</v>
      </c>
      <c r="C103" s="20">
        <v>100</v>
      </c>
      <c r="D103" s="20">
        <v>42</v>
      </c>
      <c r="E103" s="34" t="s">
        <v>94</v>
      </c>
      <c r="F103" s="20">
        <v>2E-3</v>
      </c>
    </row>
    <row r="104" spans="1:6" x14ac:dyDescent="0.3">
      <c r="A104" s="21"/>
      <c r="C104" s="32"/>
      <c r="D104" s="21"/>
      <c r="E104" s="34" t="s">
        <v>93</v>
      </c>
      <c r="F104" s="31">
        <v>1.7999999999999999E-2</v>
      </c>
    </row>
    <row r="105" spans="1:6" x14ac:dyDescent="0.3">
      <c r="A105" s="21">
        <v>42020202</v>
      </c>
      <c r="B105" s="21">
        <v>7800</v>
      </c>
      <c r="C105" s="32">
        <v>80</v>
      </c>
      <c r="D105" s="21">
        <v>42</v>
      </c>
      <c r="E105" s="20" t="s">
        <v>92</v>
      </c>
      <c r="F105" s="31">
        <v>3.13</v>
      </c>
    </row>
    <row r="106" spans="1:6" x14ac:dyDescent="0.3">
      <c r="A106" s="21"/>
      <c r="B106" s="21">
        <v>7800</v>
      </c>
      <c r="C106" s="32">
        <v>81</v>
      </c>
      <c r="D106" s="21">
        <v>42</v>
      </c>
      <c r="E106" s="34" t="s">
        <v>91</v>
      </c>
      <c r="F106" s="20">
        <v>0.218</v>
      </c>
    </row>
    <row r="107" spans="1:6" x14ac:dyDescent="0.3">
      <c r="A107" s="21"/>
      <c r="B107" s="21">
        <v>7800</v>
      </c>
      <c r="C107" s="32">
        <v>83</v>
      </c>
      <c r="D107" s="21">
        <v>42</v>
      </c>
      <c r="E107" s="34" t="s">
        <v>90</v>
      </c>
      <c r="F107" s="20">
        <v>2.4E-2</v>
      </c>
    </row>
    <row r="108" spans="1:6" x14ac:dyDescent="0.3">
      <c r="A108" s="21">
        <v>42030104</v>
      </c>
      <c r="B108" s="21">
        <v>7800</v>
      </c>
      <c r="C108" s="32">
        <v>82</v>
      </c>
      <c r="D108" s="21">
        <v>42</v>
      </c>
      <c r="E108" s="34" t="s">
        <v>89</v>
      </c>
      <c r="F108" s="20">
        <v>5.7000000000000002E-2</v>
      </c>
    </row>
    <row r="109" spans="1:6" x14ac:dyDescent="0.3">
      <c r="A109" s="42"/>
      <c r="B109" s="43"/>
      <c r="C109" s="42"/>
      <c r="D109" s="42"/>
      <c r="E109" s="41" t="s">
        <v>88</v>
      </c>
      <c r="F109" s="40">
        <f>SUM(F103:F108)</f>
        <v>3.4489999999999998</v>
      </c>
    </row>
    <row r="110" spans="1:6" s="122" customFormat="1" x14ac:dyDescent="0.3"/>
    <row r="111" spans="1:6" x14ac:dyDescent="0.3">
      <c r="A111" s="35">
        <v>43010500</v>
      </c>
      <c r="B111" s="21">
        <v>7800</v>
      </c>
      <c r="C111" s="32">
        <v>0</v>
      </c>
      <c r="D111" s="21">
        <v>56</v>
      </c>
      <c r="E111" s="20" t="s">
        <v>87</v>
      </c>
      <c r="F111" s="31">
        <v>0.05</v>
      </c>
    </row>
    <row r="112" spans="1:6" ht="30" x14ac:dyDescent="0.3">
      <c r="A112" s="21"/>
      <c r="C112" s="32"/>
      <c r="D112" s="21"/>
      <c r="E112" s="34" t="s">
        <v>86</v>
      </c>
      <c r="F112" s="33">
        <v>1.05</v>
      </c>
    </row>
    <row r="113" spans="1:6" ht="30" customHeight="1" x14ac:dyDescent="0.3">
      <c r="A113" s="21"/>
      <c r="C113" s="32"/>
      <c r="D113" s="21"/>
      <c r="E113" s="38" t="s">
        <v>85</v>
      </c>
      <c r="F113" s="33">
        <v>3.3000000000000002E-2</v>
      </c>
    </row>
    <row r="114" spans="1:6" x14ac:dyDescent="0.3">
      <c r="A114" s="21"/>
      <c r="C114" s="32"/>
      <c r="D114" s="21"/>
      <c r="E114" s="38" t="s">
        <v>84</v>
      </c>
      <c r="F114" s="31">
        <v>4.0000000000000001E-3</v>
      </c>
    </row>
    <row r="115" spans="1:6" x14ac:dyDescent="0.3">
      <c r="A115" s="21"/>
      <c r="C115" s="32"/>
      <c r="D115" s="21"/>
      <c r="E115" s="38" t="s">
        <v>83</v>
      </c>
      <c r="F115" s="31">
        <v>0.124</v>
      </c>
    </row>
    <row r="116" spans="1:6" x14ac:dyDescent="0.3">
      <c r="A116" s="21"/>
      <c r="C116" s="32"/>
      <c r="D116" s="21"/>
      <c r="E116" s="20" t="s">
        <v>82</v>
      </c>
      <c r="F116" s="31">
        <v>0.1</v>
      </c>
    </row>
    <row r="117" spans="1:6" ht="30" x14ac:dyDescent="0.3">
      <c r="A117" s="21"/>
      <c r="C117" s="32"/>
      <c r="D117" s="21"/>
      <c r="E117" s="38" t="s">
        <v>81</v>
      </c>
      <c r="F117" s="33">
        <v>0.05</v>
      </c>
    </row>
    <row r="118" spans="1:6" x14ac:dyDescent="0.3">
      <c r="A118" s="21"/>
      <c r="C118" s="32"/>
      <c r="D118" s="21"/>
      <c r="E118" s="20" t="s">
        <v>80</v>
      </c>
      <c r="F118" s="31">
        <v>2.3E-2</v>
      </c>
    </row>
    <row r="119" spans="1:6" ht="30" x14ac:dyDescent="0.3">
      <c r="A119" s="21"/>
      <c r="C119" s="32"/>
      <c r="D119" s="21"/>
      <c r="E119" s="38" t="s">
        <v>79</v>
      </c>
      <c r="F119" s="33">
        <v>0.126</v>
      </c>
    </row>
    <row r="120" spans="1:6" x14ac:dyDescent="0.3">
      <c r="A120" s="21"/>
      <c r="C120" s="32"/>
      <c r="D120" s="21"/>
      <c r="E120" s="20" t="s">
        <v>78</v>
      </c>
      <c r="F120" s="31">
        <v>2.9000000000000001E-2</v>
      </c>
    </row>
    <row r="121" spans="1:6" x14ac:dyDescent="0.3">
      <c r="A121" s="21"/>
      <c r="C121" s="32"/>
      <c r="D121" s="21"/>
      <c r="E121" s="20" t="s">
        <v>77</v>
      </c>
      <c r="F121" s="31">
        <v>0.08</v>
      </c>
    </row>
    <row r="122" spans="1:6" x14ac:dyDescent="0.3">
      <c r="A122" s="21"/>
      <c r="C122" s="32"/>
      <c r="D122" s="21"/>
      <c r="E122" s="20" t="s">
        <v>76</v>
      </c>
      <c r="F122" s="31">
        <v>1.7999999999999999E-2</v>
      </c>
    </row>
    <row r="123" spans="1:6" x14ac:dyDescent="0.3">
      <c r="A123" s="21"/>
      <c r="C123" s="32"/>
      <c r="D123" s="21"/>
      <c r="E123" s="20" t="s">
        <v>75</v>
      </c>
      <c r="F123" s="31">
        <v>3.7999999999999999E-2</v>
      </c>
    </row>
    <row r="124" spans="1:6" x14ac:dyDescent="0.3">
      <c r="A124" s="21"/>
      <c r="C124" s="32"/>
      <c r="D124" s="21"/>
      <c r="E124" s="20" t="s">
        <v>74</v>
      </c>
      <c r="F124" s="31">
        <v>0.04</v>
      </c>
    </row>
    <row r="125" spans="1:6" x14ac:dyDescent="0.3">
      <c r="A125" s="21"/>
      <c r="C125" s="32"/>
      <c r="D125" s="21"/>
      <c r="E125" s="39" t="s">
        <v>73</v>
      </c>
      <c r="F125" s="31">
        <v>0.04</v>
      </c>
    </row>
    <row r="126" spans="1:6" x14ac:dyDescent="0.3">
      <c r="A126" s="21"/>
      <c r="C126" s="32"/>
      <c r="D126" s="21"/>
      <c r="E126" s="38" t="s">
        <v>72</v>
      </c>
      <c r="F126" s="31">
        <v>4.4999999999999998E-2</v>
      </c>
    </row>
    <row r="127" spans="1:6" x14ac:dyDescent="0.3">
      <c r="A127" s="21"/>
      <c r="C127" s="32"/>
      <c r="D127" s="21"/>
      <c r="E127" s="37" t="s">
        <v>71</v>
      </c>
      <c r="F127" s="31">
        <v>3.2000000000000001E-2</v>
      </c>
    </row>
    <row r="128" spans="1:6" ht="45" x14ac:dyDescent="0.3">
      <c r="A128" s="35"/>
      <c r="B128" s="35">
        <v>7800</v>
      </c>
      <c r="C128" s="36">
        <v>90</v>
      </c>
      <c r="D128" s="35">
        <v>56</v>
      </c>
      <c r="E128" s="34" t="s">
        <v>70</v>
      </c>
      <c r="F128" s="33">
        <v>0.04</v>
      </c>
    </row>
    <row r="129" spans="1:6" x14ac:dyDescent="0.3">
      <c r="A129" s="21"/>
      <c r="B129" s="21">
        <v>7800</v>
      </c>
      <c r="C129" s="32">
        <v>91</v>
      </c>
      <c r="D129" s="21">
        <v>56</v>
      </c>
      <c r="E129" s="20" t="s">
        <v>69</v>
      </c>
      <c r="F129" s="31">
        <v>0.4</v>
      </c>
    </row>
    <row r="130" spans="1:6" x14ac:dyDescent="0.3">
      <c r="A130" s="27"/>
      <c r="B130" s="28"/>
      <c r="C130" s="27"/>
      <c r="D130" s="27"/>
      <c r="E130" s="30" t="s">
        <v>68</v>
      </c>
      <c r="F130" s="29">
        <f>SUM(F111:F129)</f>
        <v>2.3220000000000001</v>
      </c>
    </row>
    <row r="131" spans="1:6" x14ac:dyDescent="0.3">
      <c r="A131" s="27"/>
      <c r="B131" s="28"/>
      <c r="C131" s="27"/>
      <c r="D131" s="27"/>
      <c r="E131" s="26" t="s">
        <v>67</v>
      </c>
      <c r="F131" s="25">
        <f>SUM(F95+F101+F109+F130)</f>
        <v>8.2349999999999994</v>
      </c>
    </row>
    <row r="132" spans="1:6" x14ac:dyDescent="0.3">
      <c r="A132" s="23"/>
      <c r="B132" s="24"/>
      <c r="C132" s="23"/>
      <c r="D132" s="23"/>
      <c r="E132" s="23" t="s">
        <v>66</v>
      </c>
      <c r="F132" s="22">
        <f>SUM(F71+F81+F91+F131)</f>
        <v>86.946000000000012</v>
      </c>
    </row>
    <row r="134" spans="1:6" s="118" customFormat="1" ht="14.25" x14ac:dyDescent="0.3">
      <c r="A134" s="118" t="s">
        <v>1</v>
      </c>
    </row>
    <row r="135" spans="1:6" s="116" customFormat="1" ht="16.5" x14ac:dyDescent="0.3">
      <c r="A135" s="117" t="s">
        <v>65</v>
      </c>
    </row>
  </sheetData>
  <mergeCells count="15">
    <mergeCell ref="A1:XFD1"/>
    <mergeCell ref="A2:XFD2"/>
    <mergeCell ref="A135:XFD135"/>
    <mergeCell ref="A134:XFD134"/>
    <mergeCell ref="A3:XFD3"/>
    <mergeCell ref="B4:C4"/>
    <mergeCell ref="A96:XFD96"/>
    <mergeCell ref="A102:XFD102"/>
    <mergeCell ref="A110:XFD110"/>
    <mergeCell ref="A6:XFD6"/>
    <mergeCell ref="A72:XFD72"/>
    <mergeCell ref="A77:XFD77"/>
    <mergeCell ref="A82:XFD82"/>
    <mergeCell ref="A88:XFD88"/>
    <mergeCell ref="A92:XFD9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sqref="A1:IV1"/>
    </sheetView>
  </sheetViews>
  <sheetFormatPr baseColWidth="10" defaultRowHeight="15" x14ac:dyDescent="0.3"/>
  <cols>
    <col min="1" max="1" width="9.140625" style="20" bestFit="1" customWidth="1"/>
    <col min="2" max="2" width="6.140625" style="21" customWidth="1"/>
    <col min="3" max="3" width="4.42578125" style="20" bestFit="1" customWidth="1"/>
    <col min="4" max="4" width="3.5703125" style="20" customWidth="1"/>
    <col min="5" max="5" width="82" style="20" customWidth="1"/>
    <col min="6" max="6" width="13.7109375" style="20" customWidth="1"/>
    <col min="7" max="16384" width="11.42578125" style="20"/>
  </cols>
  <sheetData>
    <row r="1" spans="1:6" s="126" customFormat="1" ht="43.15" customHeight="1" x14ac:dyDescent="0.2">
      <c r="A1" s="125" t="s">
        <v>211</v>
      </c>
    </row>
    <row r="2" spans="1:6" s="116" customFormat="1" x14ac:dyDescent="0.3">
      <c r="A2" s="116" t="s">
        <v>27</v>
      </c>
    </row>
    <row r="3" spans="1:6" s="119" customFormat="1" x14ac:dyDescent="0.3"/>
    <row r="4" spans="1:6" ht="16.5" x14ac:dyDescent="0.3">
      <c r="A4" s="68"/>
      <c r="B4" s="120" t="s">
        <v>188</v>
      </c>
      <c r="C4" s="120"/>
      <c r="D4" s="69"/>
      <c r="E4" s="68"/>
      <c r="F4" s="67" t="s">
        <v>187</v>
      </c>
    </row>
    <row r="5" spans="1:6" x14ac:dyDescent="0.3">
      <c r="A5" s="65" t="s">
        <v>186</v>
      </c>
      <c r="B5" s="66" t="s">
        <v>185</v>
      </c>
      <c r="C5" s="64" t="s">
        <v>184</v>
      </c>
      <c r="D5" s="65" t="s">
        <v>183</v>
      </c>
      <c r="E5" s="65" t="s">
        <v>25</v>
      </c>
      <c r="F5" s="64"/>
    </row>
    <row r="6" spans="1:6" s="123" customFormat="1" x14ac:dyDescent="0.3"/>
    <row r="7" spans="1:6" s="62" customFormat="1" x14ac:dyDescent="0.3">
      <c r="E7" s="63" t="s">
        <v>182</v>
      </c>
    </row>
    <row r="8" spans="1:6" ht="15.75" customHeight="1" x14ac:dyDescent="0.3">
      <c r="A8" s="21">
        <v>10010100</v>
      </c>
      <c r="B8" s="21">
        <v>7800</v>
      </c>
      <c r="C8" s="21">
        <v>101</v>
      </c>
      <c r="D8" s="21">
        <v>16</v>
      </c>
      <c r="E8" s="34" t="s">
        <v>210</v>
      </c>
      <c r="F8" s="31">
        <v>2.895</v>
      </c>
    </row>
    <row r="9" spans="1:6" x14ac:dyDescent="0.3">
      <c r="B9" s="21">
        <v>7800</v>
      </c>
      <c r="C9" s="21">
        <v>102</v>
      </c>
      <c r="D9" s="21">
        <v>16</v>
      </c>
      <c r="E9" s="20" t="s">
        <v>209</v>
      </c>
      <c r="F9" s="31">
        <v>0.24</v>
      </c>
    </row>
    <row r="10" spans="1:6" x14ac:dyDescent="0.3">
      <c r="B10" s="21">
        <v>7800</v>
      </c>
      <c r="C10" s="21">
        <v>103</v>
      </c>
      <c r="D10" s="21">
        <v>16</v>
      </c>
      <c r="E10" s="20" t="s">
        <v>208</v>
      </c>
      <c r="F10" s="31">
        <v>0.01</v>
      </c>
    </row>
    <row r="11" spans="1:6" x14ac:dyDescent="0.3">
      <c r="A11" s="42"/>
      <c r="B11" s="43"/>
      <c r="C11" s="43"/>
      <c r="D11" s="43"/>
      <c r="E11" s="41" t="s">
        <v>207</v>
      </c>
      <c r="F11" s="40">
        <f>SUM(F8:F10)</f>
        <v>3.1449999999999996</v>
      </c>
    </row>
    <row r="12" spans="1:6" s="122" customFormat="1" x14ac:dyDescent="0.3"/>
    <row r="13" spans="1:6" x14ac:dyDescent="0.3">
      <c r="A13" s="21">
        <v>15010100</v>
      </c>
      <c r="B13" s="21">
        <v>7800</v>
      </c>
      <c r="C13" s="32">
        <v>0</v>
      </c>
      <c r="D13" s="21">
        <v>16</v>
      </c>
      <c r="E13" s="20" t="s">
        <v>206</v>
      </c>
      <c r="F13" s="31">
        <v>1.4999999999999999E-2</v>
      </c>
    </row>
    <row r="14" spans="1:6" x14ac:dyDescent="0.3">
      <c r="A14" s="21"/>
      <c r="C14" s="32"/>
      <c r="D14" s="21"/>
      <c r="E14" s="20" t="s">
        <v>205</v>
      </c>
      <c r="F14" s="31">
        <v>0.02</v>
      </c>
    </row>
    <row r="15" spans="1:6" x14ac:dyDescent="0.3">
      <c r="A15" s="21"/>
      <c r="C15" s="32"/>
      <c r="D15" s="21"/>
      <c r="E15" s="20" t="s">
        <v>204</v>
      </c>
      <c r="F15" s="31">
        <v>0.03</v>
      </c>
    </row>
    <row r="16" spans="1:6" x14ac:dyDescent="0.3">
      <c r="A16" s="21"/>
      <c r="C16" s="32"/>
      <c r="D16" s="21"/>
      <c r="E16" s="54" t="s">
        <v>203</v>
      </c>
      <c r="F16" s="53">
        <f>SUM(F13:F15)</f>
        <v>6.5000000000000002E-2</v>
      </c>
    </row>
    <row r="17" spans="1:6" x14ac:dyDescent="0.3">
      <c r="A17" s="43"/>
      <c r="B17" s="43"/>
      <c r="C17" s="43"/>
      <c r="D17" s="43"/>
      <c r="E17" s="23" t="s">
        <v>119</v>
      </c>
      <c r="F17" s="22">
        <f>SUM(F11+F16)</f>
        <v>3.2099999999999995</v>
      </c>
    </row>
    <row r="18" spans="1:6" s="122" customFormat="1" x14ac:dyDescent="0.3"/>
    <row r="19" spans="1:6" x14ac:dyDescent="0.3">
      <c r="A19" s="21"/>
      <c r="C19" s="21"/>
      <c r="D19" s="21"/>
      <c r="E19" s="52" t="s">
        <v>118</v>
      </c>
      <c r="F19" s="31"/>
    </row>
    <row r="20" spans="1:6" x14ac:dyDescent="0.3">
      <c r="A20" s="21">
        <v>21010100</v>
      </c>
      <c r="B20" s="21">
        <v>7800</v>
      </c>
      <c r="C20" s="32">
        <v>0</v>
      </c>
      <c r="D20" s="51">
        <v>9</v>
      </c>
      <c r="E20" s="38" t="s">
        <v>202</v>
      </c>
      <c r="F20" s="31">
        <v>2.7E-2</v>
      </c>
    </row>
    <row r="21" spans="1:6" x14ac:dyDescent="0.3">
      <c r="A21" s="43"/>
      <c r="B21" s="43"/>
      <c r="C21" s="43"/>
      <c r="D21" s="43"/>
      <c r="E21" s="41" t="s">
        <v>115</v>
      </c>
      <c r="F21" s="40">
        <f>SUM(F20)</f>
        <v>2.7E-2</v>
      </c>
    </row>
    <row r="22" spans="1:6" s="124" customFormat="1" x14ac:dyDescent="0.3"/>
    <row r="23" spans="1:6" x14ac:dyDescent="0.3">
      <c r="A23" s="28">
        <v>24010100</v>
      </c>
      <c r="B23" s="28">
        <v>7800</v>
      </c>
      <c r="C23" s="46">
        <v>0</v>
      </c>
      <c r="D23" s="28">
        <v>76</v>
      </c>
      <c r="E23" s="37" t="s">
        <v>201</v>
      </c>
      <c r="F23" s="47">
        <v>0.02</v>
      </c>
    </row>
    <row r="24" spans="1:6" x14ac:dyDescent="0.3">
      <c r="A24" s="28"/>
      <c r="B24" s="28"/>
      <c r="C24" s="46"/>
      <c r="D24" s="28"/>
      <c r="E24" s="37" t="s">
        <v>200</v>
      </c>
      <c r="F24" s="47">
        <v>0.01</v>
      </c>
    </row>
    <row r="25" spans="1:6" x14ac:dyDescent="0.3">
      <c r="A25" s="28"/>
      <c r="B25" s="28"/>
      <c r="C25" s="46"/>
      <c r="D25" s="28"/>
      <c r="E25" s="54" t="s">
        <v>112</v>
      </c>
      <c r="F25" s="29">
        <f>SUM(F23:F24)</f>
        <v>0.03</v>
      </c>
    </row>
    <row r="26" spans="1:6" x14ac:dyDescent="0.3">
      <c r="A26" s="43"/>
      <c r="B26" s="43"/>
      <c r="C26" s="44"/>
      <c r="D26" s="43"/>
      <c r="E26" s="23" t="s">
        <v>111</v>
      </c>
      <c r="F26" s="22">
        <f>SUM(F21+F25)</f>
        <v>5.6999999999999995E-2</v>
      </c>
    </row>
    <row r="27" spans="1:6" s="122" customFormat="1" x14ac:dyDescent="0.3"/>
    <row r="28" spans="1:6" x14ac:dyDescent="0.3">
      <c r="E28" s="45" t="s">
        <v>110</v>
      </c>
      <c r="F28" s="31"/>
    </row>
    <row r="29" spans="1:6" x14ac:dyDescent="0.3">
      <c r="A29" s="21">
        <v>30010300</v>
      </c>
      <c r="B29" s="21">
        <v>7800</v>
      </c>
      <c r="C29" s="21">
        <v>104</v>
      </c>
      <c r="D29" s="21">
        <v>92</v>
      </c>
      <c r="E29" s="20" t="s">
        <v>199</v>
      </c>
      <c r="F29" s="31">
        <v>3.1E-2</v>
      </c>
    </row>
    <row r="30" spans="1:6" x14ac:dyDescent="0.3">
      <c r="A30" s="21">
        <v>30020600</v>
      </c>
      <c r="B30" s="21">
        <v>7800</v>
      </c>
      <c r="C30" s="21">
        <v>100</v>
      </c>
      <c r="D30" s="21">
        <v>92</v>
      </c>
      <c r="E30" s="34" t="s">
        <v>198</v>
      </c>
      <c r="F30" s="31">
        <v>1E-3</v>
      </c>
    </row>
    <row r="31" spans="1:6" x14ac:dyDescent="0.3">
      <c r="A31" s="42"/>
      <c r="B31" s="43"/>
      <c r="C31" s="42"/>
      <c r="D31" s="42"/>
      <c r="E31" s="41" t="s">
        <v>106</v>
      </c>
      <c r="F31" s="40">
        <f>SUM(F29:F30)</f>
        <v>3.2000000000000001E-2</v>
      </c>
    </row>
    <row r="32" spans="1:6" s="122" customFormat="1" x14ac:dyDescent="0.3"/>
    <row r="33" spans="1:6" x14ac:dyDescent="0.3">
      <c r="A33" s="21">
        <v>31030100</v>
      </c>
      <c r="B33" s="21">
        <v>7800</v>
      </c>
      <c r="C33" s="21">
        <v>200</v>
      </c>
      <c r="D33" s="21">
        <v>99</v>
      </c>
      <c r="E33" s="20" t="s">
        <v>197</v>
      </c>
      <c r="F33" s="31">
        <v>0.06</v>
      </c>
    </row>
    <row r="34" spans="1:6" x14ac:dyDescent="0.3">
      <c r="A34" s="42"/>
      <c r="B34" s="43"/>
      <c r="C34" s="42"/>
      <c r="D34" s="42"/>
      <c r="E34" s="41" t="s">
        <v>104</v>
      </c>
      <c r="F34" s="40">
        <f>SUM(F33)</f>
        <v>0.06</v>
      </c>
    </row>
    <row r="35" spans="1:6" s="122" customFormat="1" x14ac:dyDescent="0.3"/>
    <row r="36" spans="1:6" x14ac:dyDescent="0.3">
      <c r="A36" s="21">
        <v>34010100</v>
      </c>
      <c r="B36" s="21">
        <v>7800</v>
      </c>
      <c r="C36" s="21">
        <v>602</v>
      </c>
      <c r="D36" s="21">
        <v>99</v>
      </c>
      <c r="E36" s="20" t="s">
        <v>196</v>
      </c>
      <c r="F36" s="31">
        <v>0.13900000000000001</v>
      </c>
    </row>
    <row r="37" spans="1:6" x14ac:dyDescent="0.3">
      <c r="A37" s="27"/>
      <c r="B37" s="28"/>
      <c r="C37" s="27"/>
      <c r="D37" s="27"/>
      <c r="E37" s="30" t="s">
        <v>195</v>
      </c>
      <c r="F37" s="29">
        <f>SUM(F36:F36)</f>
        <v>0.13900000000000001</v>
      </c>
    </row>
    <row r="38" spans="1:6" x14ac:dyDescent="0.3">
      <c r="A38" s="42"/>
      <c r="B38" s="43"/>
      <c r="C38" s="42"/>
      <c r="D38" s="42"/>
      <c r="E38" s="23" t="s">
        <v>103</v>
      </c>
      <c r="F38" s="22">
        <f>SUM(F31+F34+F37)</f>
        <v>0.23100000000000001</v>
      </c>
    </row>
    <row r="39" spans="1:6" s="122" customFormat="1" x14ac:dyDescent="0.3"/>
    <row r="40" spans="1:6" x14ac:dyDescent="0.3">
      <c r="E40" s="45" t="s">
        <v>102</v>
      </c>
      <c r="F40" s="31"/>
    </row>
    <row r="41" spans="1:6" x14ac:dyDescent="0.3">
      <c r="A41" s="21">
        <v>40020100</v>
      </c>
      <c r="B41" s="21">
        <v>7800</v>
      </c>
      <c r="C41" s="21">
        <v>100</v>
      </c>
      <c r="D41" s="21">
        <v>16</v>
      </c>
      <c r="E41" s="72" t="s">
        <v>194</v>
      </c>
      <c r="F41" s="31">
        <v>1.4999999999999999E-2</v>
      </c>
    </row>
    <row r="42" spans="1:6" x14ac:dyDescent="0.3">
      <c r="A42" s="42"/>
      <c r="B42" s="43"/>
      <c r="C42" s="42"/>
      <c r="D42" s="42"/>
      <c r="E42" s="41" t="s">
        <v>100</v>
      </c>
      <c r="F42" s="40">
        <f>SUM(F41)</f>
        <v>1.4999999999999999E-2</v>
      </c>
    </row>
    <row r="43" spans="1:6" s="107" customFormat="1" x14ac:dyDescent="0.3">
      <c r="A43" s="121"/>
    </row>
    <row r="44" spans="1:6" x14ac:dyDescent="0.3">
      <c r="A44" s="21">
        <v>41010100</v>
      </c>
      <c r="B44" s="21">
        <v>7800</v>
      </c>
      <c r="C44" s="21">
        <v>200</v>
      </c>
      <c r="D44" s="21">
        <v>16</v>
      </c>
      <c r="E44" s="20" t="s">
        <v>193</v>
      </c>
      <c r="F44" s="31">
        <v>0.12</v>
      </c>
    </row>
    <row r="45" spans="1:6" x14ac:dyDescent="0.3">
      <c r="A45" s="42"/>
      <c r="B45" s="43"/>
      <c r="C45" s="42"/>
      <c r="D45" s="42"/>
      <c r="E45" s="41" t="s">
        <v>95</v>
      </c>
      <c r="F45" s="40">
        <f>SUM(F44:F44)</f>
        <v>0.12</v>
      </c>
    </row>
    <row r="46" spans="1:6" s="122" customFormat="1" x14ac:dyDescent="0.3"/>
    <row r="47" spans="1:6" x14ac:dyDescent="0.3">
      <c r="A47" s="21">
        <v>42010100</v>
      </c>
      <c r="B47" s="21">
        <v>7800</v>
      </c>
      <c r="C47" s="21">
        <v>100</v>
      </c>
      <c r="D47" s="21">
        <v>42</v>
      </c>
      <c r="E47" s="20" t="s">
        <v>192</v>
      </c>
      <c r="F47" s="31">
        <v>2.1000000000000001E-2</v>
      </c>
    </row>
    <row r="48" spans="1:6" x14ac:dyDescent="0.3">
      <c r="A48" s="42"/>
      <c r="B48" s="43"/>
      <c r="C48" s="42"/>
      <c r="D48" s="42"/>
      <c r="E48" s="41" t="s">
        <v>88</v>
      </c>
      <c r="F48" s="40">
        <f>SUM(F47:F47)</f>
        <v>2.1000000000000001E-2</v>
      </c>
    </row>
    <row r="49" spans="1:6" s="122" customFormat="1" x14ac:dyDescent="0.3"/>
    <row r="50" spans="1:6" x14ac:dyDescent="0.3">
      <c r="A50" s="21">
        <v>43010500</v>
      </c>
      <c r="B50" s="21">
        <v>7800</v>
      </c>
      <c r="C50" s="71">
        <v>0</v>
      </c>
      <c r="D50" s="21">
        <v>56</v>
      </c>
      <c r="E50" s="20" t="s">
        <v>191</v>
      </c>
      <c r="F50" s="31">
        <v>0.02</v>
      </c>
    </row>
    <row r="51" spans="1:6" x14ac:dyDescent="0.3">
      <c r="A51" s="27"/>
      <c r="B51" s="28"/>
      <c r="C51" s="50"/>
      <c r="D51" s="27"/>
      <c r="E51" s="30" t="s">
        <v>68</v>
      </c>
      <c r="F51" s="29">
        <f>SUM(F50:F50)</f>
        <v>0.02</v>
      </c>
    </row>
    <row r="52" spans="1:6" x14ac:dyDescent="0.3">
      <c r="A52" s="27"/>
      <c r="B52" s="28"/>
      <c r="C52" s="50"/>
      <c r="D52" s="27"/>
      <c r="E52" s="26" t="s">
        <v>67</v>
      </c>
      <c r="F52" s="25">
        <f>SUM(F42+F45+F48+F51)</f>
        <v>0.17599999999999999</v>
      </c>
    </row>
    <row r="53" spans="1:6" x14ac:dyDescent="0.3">
      <c r="A53" s="23"/>
      <c r="B53" s="24"/>
      <c r="C53" s="70"/>
      <c r="D53" s="23"/>
      <c r="E53" s="23" t="s">
        <v>190</v>
      </c>
      <c r="F53" s="22">
        <f>SUM(F17+F26+F38+F52)</f>
        <v>3.6739999999999995</v>
      </c>
    </row>
    <row r="55" spans="1:6" s="118" customFormat="1" ht="14.25" x14ac:dyDescent="0.3">
      <c r="A55" s="118" t="s">
        <v>1</v>
      </c>
    </row>
    <row r="56" spans="1:6" s="116" customFormat="1" ht="16.5" x14ac:dyDescent="0.3">
      <c r="A56" s="117" t="s">
        <v>65</v>
      </c>
    </row>
  </sheetData>
  <mergeCells count="17">
    <mergeCell ref="A27:XFD27"/>
    <mergeCell ref="A32:XFD32"/>
    <mergeCell ref="A1:XFD1"/>
    <mergeCell ref="A2:XFD2"/>
    <mergeCell ref="A56:XFD56"/>
    <mergeCell ref="A55:XFD55"/>
    <mergeCell ref="A3:XFD3"/>
    <mergeCell ref="B4:C4"/>
    <mergeCell ref="A35:XFD35"/>
    <mergeCell ref="A39:XFD39"/>
    <mergeCell ref="A43:XFD43"/>
    <mergeCell ref="A46:XFD46"/>
    <mergeCell ref="A49:XFD49"/>
    <mergeCell ref="A6:XFD6"/>
    <mergeCell ref="A12:XFD12"/>
    <mergeCell ref="A18:XFD18"/>
    <mergeCell ref="A22:XFD2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workbookViewId="0">
      <selection sqref="A1:IV1"/>
    </sheetView>
  </sheetViews>
  <sheetFormatPr baseColWidth="10" defaultRowHeight="15" x14ac:dyDescent="0.3"/>
  <cols>
    <col min="1" max="1" width="10.28515625" style="20" bestFit="1" customWidth="1"/>
    <col min="2" max="2" width="6.140625" style="21" customWidth="1"/>
    <col min="3" max="3" width="4.42578125" style="20" bestFit="1" customWidth="1"/>
    <col min="4" max="4" width="3.5703125" style="20" customWidth="1"/>
    <col min="5" max="5" width="83.7109375" style="20" bestFit="1" customWidth="1"/>
    <col min="6" max="6" width="13.7109375" style="20" customWidth="1"/>
    <col min="7" max="16384" width="11.42578125" style="20"/>
  </cols>
  <sheetData>
    <row r="1" spans="1:6" s="126" customFormat="1" ht="43.15" customHeight="1" x14ac:dyDescent="0.2">
      <c r="A1" s="125" t="s">
        <v>404</v>
      </c>
    </row>
    <row r="2" spans="1:6" s="116" customFormat="1" x14ac:dyDescent="0.3">
      <c r="A2" s="116" t="s">
        <v>27</v>
      </c>
    </row>
    <row r="3" spans="1:6" s="119" customFormat="1" x14ac:dyDescent="0.3"/>
    <row r="4" spans="1:6" ht="16.5" x14ac:dyDescent="0.3">
      <c r="A4" s="68"/>
      <c r="B4" s="120" t="s">
        <v>188</v>
      </c>
      <c r="C4" s="120"/>
      <c r="D4" s="69"/>
      <c r="E4" s="68"/>
      <c r="F4" s="67" t="s">
        <v>187</v>
      </c>
    </row>
    <row r="5" spans="1:6" x14ac:dyDescent="0.3">
      <c r="A5" s="65" t="s">
        <v>186</v>
      </c>
      <c r="B5" s="66" t="s">
        <v>185</v>
      </c>
      <c r="C5" s="64" t="s">
        <v>184</v>
      </c>
      <c r="D5" s="65" t="s">
        <v>183</v>
      </c>
      <c r="E5" s="65" t="s">
        <v>25</v>
      </c>
      <c r="F5" s="64"/>
    </row>
    <row r="6" spans="1:6" s="123" customFormat="1" x14ac:dyDescent="0.3"/>
    <row r="7" spans="1:6" s="62" customFormat="1" x14ac:dyDescent="0.3">
      <c r="E7" s="63" t="s">
        <v>182</v>
      </c>
    </row>
    <row r="8" spans="1:6" x14ac:dyDescent="0.3">
      <c r="A8" s="89">
        <v>2010300</v>
      </c>
      <c r="B8" s="21">
        <v>7800</v>
      </c>
      <c r="C8" s="21">
        <v>202</v>
      </c>
      <c r="D8" s="21">
        <v>16</v>
      </c>
      <c r="E8" s="20" t="s">
        <v>403</v>
      </c>
      <c r="F8" s="31">
        <v>0.12</v>
      </c>
    </row>
    <row r="9" spans="1:6" x14ac:dyDescent="0.3">
      <c r="A9" s="89"/>
      <c r="B9" s="21">
        <v>7800</v>
      </c>
      <c r="C9" s="21">
        <v>203</v>
      </c>
      <c r="D9" s="21">
        <v>16</v>
      </c>
      <c r="E9" s="20" t="s">
        <v>402</v>
      </c>
      <c r="F9" s="31">
        <v>1E-3</v>
      </c>
    </row>
    <row r="10" spans="1:6" x14ac:dyDescent="0.3">
      <c r="A10" s="89"/>
      <c r="B10" s="21">
        <v>7800</v>
      </c>
      <c r="C10" s="21">
        <v>204</v>
      </c>
      <c r="D10" s="21">
        <v>16</v>
      </c>
      <c r="E10" s="20" t="s">
        <v>401</v>
      </c>
      <c r="F10" s="31">
        <v>7.4999999999999997E-2</v>
      </c>
    </row>
    <row r="11" spans="1:6" x14ac:dyDescent="0.3">
      <c r="A11" s="89">
        <v>2010400</v>
      </c>
      <c r="B11" s="21">
        <v>7800</v>
      </c>
      <c r="C11" s="21">
        <v>100</v>
      </c>
      <c r="D11" s="21">
        <v>16</v>
      </c>
      <c r="E11" s="48" t="s">
        <v>400</v>
      </c>
      <c r="F11" s="31">
        <v>1E-3</v>
      </c>
    </row>
    <row r="12" spans="1:6" x14ac:dyDescent="0.3">
      <c r="A12" s="90"/>
      <c r="B12" s="43"/>
      <c r="C12" s="43"/>
      <c r="D12" s="43"/>
      <c r="E12" s="41" t="s">
        <v>399</v>
      </c>
      <c r="F12" s="40">
        <f>SUM(F8:F11)</f>
        <v>0.19700000000000001</v>
      </c>
    </row>
    <row r="13" spans="1:6" s="122" customFormat="1" x14ac:dyDescent="0.3"/>
    <row r="14" spans="1:6" s="21" customFormat="1" x14ac:dyDescent="0.3">
      <c r="A14" s="89">
        <v>3010100</v>
      </c>
      <c r="B14" s="21">
        <v>7800</v>
      </c>
      <c r="C14" s="20">
        <v>100</v>
      </c>
      <c r="D14" s="20">
        <v>33</v>
      </c>
      <c r="E14" s="34" t="s">
        <v>398</v>
      </c>
      <c r="F14" s="72">
        <v>1E-3</v>
      </c>
    </row>
    <row r="15" spans="1:6" s="21" customFormat="1" x14ac:dyDescent="0.3">
      <c r="A15" s="43"/>
      <c r="B15" s="43"/>
      <c r="C15" s="43"/>
      <c r="D15" s="43"/>
      <c r="E15" s="41" t="s">
        <v>397</v>
      </c>
      <c r="F15" s="91">
        <f>SUM(F14)</f>
        <v>1E-3</v>
      </c>
    </row>
    <row r="16" spans="1:6" s="122" customFormat="1" x14ac:dyDescent="0.3"/>
    <row r="17" spans="1:6" x14ac:dyDescent="0.3">
      <c r="A17" s="89">
        <v>4010100</v>
      </c>
      <c r="B17" s="21">
        <v>7800</v>
      </c>
      <c r="C17" s="21">
        <v>100</v>
      </c>
      <c r="D17" s="21">
        <v>33</v>
      </c>
      <c r="E17" s="34" t="s">
        <v>396</v>
      </c>
      <c r="F17" s="31">
        <v>1E-3</v>
      </c>
    </row>
    <row r="18" spans="1:6" ht="30" x14ac:dyDescent="0.3">
      <c r="A18" s="89"/>
      <c r="C18" s="21"/>
      <c r="D18" s="21"/>
      <c r="E18" s="34" t="s">
        <v>395</v>
      </c>
      <c r="F18" s="31">
        <v>2E-3</v>
      </c>
    </row>
    <row r="19" spans="1:6" x14ac:dyDescent="0.3">
      <c r="A19" s="90"/>
      <c r="B19" s="43"/>
      <c r="C19" s="43"/>
      <c r="D19" s="43"/>
      <c r="E19" s="41" t="s">
        <v>394</v>
      </c>
      <c r="F19" s="40">
        <f>SUM(F17:F18)</f>
        <v>3.0000000000000001E-3</v>
      </c>
    </row>
    <row r="20" spans="1:6" s="122" customFormat="1" x14ac:dyDescent="0.3"/>
    <row r="21" spans="1:6" x14ac:dyDescent="0.3">
      <c r="A21" s="89">
        <v>5010100</v>
      </c>
      <c r="B21" s="21">
        <v>7800</v>
      </c>
      <c r="C21" s="21">
        <v>200</v>
      </c>
      <c r="D21" s="21">
        <v>33</v>
      </c>
      <c r="E21" s="20" t="s">
        <v>393</v>
      </c>
      <c r="F21" s="31">
        <v>2E-3</v>
      </c>
    </row>
    <row r="22" spans="1:6" x14ac:dyDescent="0.3">
      <c r="A22" s="42"/>
      <c r="B22" s="43"/>
      <c r="C22" s="42"/>
      <c r="D22" s="42"/>
      <c r="E22" s="41" t="s">
        <v>392</v>
      </c>
      <c r="F22" s="40">
        <f>SUM(F21)</f>
        <v>2E-3</v>
      </c>
    </row>
    <row r="23" spans="1:6" s="122" customFormat="1" x14ac:dyDescent="0.3"/>
    <row r="24" spans="1:6" s="21" customFormat="1" x14ac:dyDescent="0.3">
      <c r="A24" s="89">
        <v>6010100</v>
      </c>
      <c r="B24" s="21">
        <v>7800</v>
      </c>
      <c r="C24" s="21">
        <v>100</v>
      </c>
      <c r="D24" s="21">
        <v>16</v>
      </c>
      <c r="E24" s="34" t="s">
        <v>391</v>
      </c>
      <c r="F24" s="72">
        <v>1E-3</v>
      </c>
    </row>
    <row r="25" spans="1:6" s="21" customFormat="1" x14ac:dyDescent="0.3">
      <c r="A25" s="88"/>
      <c r="B25" s="43"/>
      <c r="C25" s="42"/>
      <c r="D25" s="42"/>
      <c r="E25" s="41" t="s">
        <v>390</v>
      </c>
      <c r="F25" s="40">
        <f>SUM(F24)</f>
        <v>1E-3</v>
      </c>
    </row>
    <row r="26" spans="1:6" s="122" customFormat="1" x14ac:dyDescent="0.3"/>
    <row r="27" spans="1:6" s="21" customFormat="1" x14ac:dyDescent="0.3">
      <c r="A27" s="21">
        <v>10010100</v>
      </c>
      <c r="B27" s="21">
        <v>7800</v>
      </c>
      <c r="C27" s="21">
        <v>100</v>
      </c>
      <c r="D27" s="21">
        <v>16</v>
      </c>
      <c r="E27" s="20" t="s">
        <v>389</v>
      </c>
      <c r="F27" s="73">
        <v>5.5E-2</v>
      </c>
    </row>
    <row r="28" spans="1:6" s="21" customFormat="1" x14ac:dyDescent="0.3">
      <c r="E28" s="20" t="s">
        <v>388</v>
      </c>
      <c r="F28" s="73">
        <v>0.02</v>
      </c>
    </row>
    <row r="29" spans="1:6" s="21" customFormat="1" x14ac:dyDescent="0.3">
      <c r="E29" s="20" t="s">
        <v>372</v>
      </c>
      <c r="F29" s="73">
        <v>2.5000000000000001E-2</v>
      </c>
    </row>
    <row r="30" spans="1:6" s="21" customFormat="1" x14ac:dyDescent="0.3">
      <c r="E30" s="20" t="s">
        <v>387</v>
      </c>
      <c r="F30" s="73">
        <v>7.4999999999999997E-2</v>
      </c>
    </row>
    <row r="31" spans="1:6" s="21" customFormat="1" x14ac:dyDescent="0.3">
      <c r="B31" s="21">
        <v>7800</v>
      </c>
      <c r="C31" s="21">
        <v>110</v>
      </c>
      <c r="D31" s="21">
        <v>16</v>
      </c>
      <c r="E31" s="20" t="s">
        <v>386</v>
      </c>
      <c r="F31" s="73">
        <v>4.4999999999999998E-2</v>
      </c>
    </row>
    <row r="32" spans="1:6" s="21" customFormat="1" x14ac:dyDescent="0.3">
      <c r="A32" s="21">
        <v>10010200</v>
      </c>
      <c r="B32" s="21">
        <v>7800</v>
      </c>
      <c r="C32" s="21">
        <v>100</v>
      </c>
      <c r="D32" s="21">
        <v>16</v>
      </c>
      <c r="E32" s="20" t="s">
        <v>385</v>
      </c>
      <c r="F32" s="73">
        <v>6.0000000000000001E-3</v>
      </c>
    </row>
    <row r="33" spans="1:6" s="21" customFormat="1" x14ac:dyDescent="0.3">
      <c r="A33" s="21">
        <v>10020100</v>
      </c>
      <c r="B33" s="21">
        <v>7800</v>
      </c>
      <c r="C33" s="32">
        <v>2</v>
      </c>
      <c r="D33" s="21">
        <v>16</v>
      </c>
      <c r="E33" s="20" t="s">
        <v>384</v>
      </c>
      <c r="F33" s="73">
        <v>2E-3</v>
      </c>
    </row>
    <row r="34" spans="1:6" x14ac:dyDescent="0.3">
      <c r="A34" s="21">
        <v>10010402</v>
      </c>
      <c r="B34" s="21">
        <v>7800</v>
      </c>
      <c r="C34" s="21">
        <v>100</v>
      </c>
      <c r="D34" s="21">
        <v>98</v>
      </c>
      <c r="E34" s="20" t="s">
        <v>383</v>
      </c>
      <c r="F34" s="73">
        <v>8.0000000000000002E-3</v>
      </c>
    </row>
    <row r="35" spans="1:6" s="21" customFormat="1" x14ac:dyDescent="0.3">
      <c r="A35" s="43"/>
      <c r="B35" s="43"/>
      <c r="C35" s="43"/>
      <c r="D35" s="43"/>
      <c r="E35" s="41" t="s">
        <v>207</v>
      </c>
      <c r="F35" s="83">
        <f>SUM(F27:F34)</f>
        <v>0.23599999999999999</v>
      </c>
    </row>
    <row r="36" spans="1:6" s="122" customFormat="1" x14ac:dyDescent="0.3"/>
    <row r="37" spans="1:6" s="21" customFormat="1" x14ac:dyDescent="0.3">
      <c r="A37" s="86" t="s">
        <v>382</v>
      </c>
      <c r="B37" s="21">
        <v>7800</v>
      </c>
      <c r="C37" s="85">
        <v>216</v>
      </c>
      <c r="D37" s="84">
        <v>31</v>
      </c>
      <c r="E37" s="37" t="s">
        <v>381</v>
      </c>
      <c r="F37" s="73">
        <v>0.12</v>
      </c>
    </row>
    <row r="38" spans="1:6" s="21" customFormat="1" x14ac:dyDescent="0.3">
      <c r="A38" s="86" t="s">
        <v>380</v>
      </c>
      <c r="B38" s="21">
        <v>7800</v>
      </c>
      <c r="C38" s="85">
        <v>221</v>
      </c>
      <c r="D38" s="84">
        <v>31</v>
      </c>
      <c r="E38" s="37" t="s">
        <v>379</v>
      </c>
      <c r="F38" s="73">
        <v>0.88</v>
      </c>
    </row>
    <row r="39" spans="1:6" s="21" customFormat="1" x14ac:dyDescent="0.3">
      <c r="A39" s="86"/>
      <c r="B39" s="21">
        <v>7800</v>
      </c>
      <c r="C39" s="85">
        <v>222</v>
      </c>
      <c r="D39" s="84">
        <v>31</v>
      </c>
      <c r="E39" s="37" t="s">
        <v>378</v>
      </c>
      <c r="F39" s="73">
        <v>1E-3</v>
      </c>
    </row>
    <row r="40" spans="1:6" s="21" customFormat="1" x14ac:dyDescent="0.3">
      <c r="A40" s="86"/>
      <c r="B40" s="21">
        <v>7800</v>
      </c>
      <c r="C40" s="85">
        <v>223</v>
      </c>
      <c r="D40" s="84">
        <v>31</v>
      </c>
      <c r="E40" s="37" t="s">
        <v>377</v>
      </c>
      <c r="F40" s="73">
        <v>4.0000000000000001E-3</v>
      </c>
    </row>
    <row r="41" spans="1:6" s="21" customFormat="1" x14ac:dyDescent="0.3">
      <c r="A41" s="86"/>
      <c r="B41" s="21">
        <v>7800</v>
      </c>
      <c r="C41" s="85">
        <v>224</v>
      </c>
      <c r="D41" s="84">
        <v>31</v>
      </c>
      <c r="E41" s="37" t="s">
        <v>376</v>
      </c>
      <c r="F41" s="73">
        <v>1.0999999999999999E-2</v>
      </c>
    </row>
    <row r="42" spans="1:6" s="21" customFormat="1" x14ac:dyDescent="0.3">
      <c r="A42" s="86" t="s">
        <v>375</v>
      </c>
      <c r="B42" s="21">
        <v>7800</v>
      </c>
      <c r="C42" s="85">
        <v>210</v>
      </c>
      <c r="D42" s="84">
        <v>31</v>
      </c>
      <c r="E42" s="37" t="s">
        <v>374</v>
      </c>
      <c r="F42" s="73">
        <v>0.04</v>
      </c>
    </row>
    <row r="43" spans="1:6" s="21" customFormat="1" x14ac:dyDescent="0.3">
      <c r="A43" s="86"/>
      <c r="B43" s="21">
        <v>7800</v>
      </c>
      <c r="C43" s="85">
        <v>217</v>
      </c>
      <c r="D43" s="84">
        <v>31</v>
      </c>
      <c r="E43" s="37" t="s">
        <v>373</v>
      </c>
      <c r="F43" s="73">
        <v>7.0000000000000007E-2</v>
      </c>
    </row>
    <row r="44" spans="1:6" s="21" customFormat="1" x14ac:dyDescent="0.3">
      <c r="A44" s="86"/>
      <c r="B44" s="21">
        <v>7800</v>
      </c>
      <c r="C44" s="85">
        <v>219</v>
      </c>
      <c r="D44" s="84">
        <v>31</v>
      </c>
      <c r="E44" s="37" t="s">
        <v>372</v>
      </c>
      <c r="F44" s="73">
        <v>2.4E-2</v>
      </c>
    </row>
    <row r="45" spans="1:6" x14ac:dyDescent="0.3">
      <c r="A45" s="86" t="s">
        <v>371</v>
      </c>
      <c r="B45" s="21">
        <v>7261</v>
      </c>
      <c r="C45" s="87">
        <v>0</v>
      </c>
      <c r="D45" s="84">
        <v>9</v>
      </c>
      <c r="E45" s="37" t="s">
        <v>370</v>
      </c>
      <c r="F45" s="31">
        <v>0.3</v>
      </c>
    </row>
    <row r="46" spans="1:6" x14ac:dyDescent="0.3">
      <c r="A46" s="86"/>
      <c r="B46" s="21">
        <v>7800</v>
      </c>
      <c r="C46" s="87">
        <v>213</v>
      </c>
      <c r="D46" s="84">
        <v>16</v>
      </c>
      <c r="E46" s="37" t="s">
        <v>369</v>
      </c>
      <c r="F46" s="31">
        <v>0.66500000000000004</v>
      </c>
    </row>
    <row r="47" spans="1:6" x14ac:dyDescent="0.3">
      <c r="A47" s="86"/>
      <c r="B47" s="21">
        <v>7800</v>
      </c>
      <c r="C47" s="87">
        <v>214</v>
      </c>
      <c r="D47" s="84">
        <v>16</v>
      </c>
      <c r="E47" s="37" t="s">
        <v>368</v>
      </c>
      <c r="F47" s="31">
        <v>0.03</v>
      </c>
    </row>
    <row r="48" spans="1:6" s="21" customFormat="1" x14ac:dyDescent="0.3">
      <c r="A48" s="86" t="s">
        <v>367</v>
      </c>
      <c r="B48" s="21">
        <v>7800</v>
      </c>
      <c r="C48" s="85">
        <v>218</v>
      </c>
      <c r="D48" s="84">
        <v>16</v>
      </c>
      <c r="E48" s="74" t="s">
        <v>366</v>
      </c>
      <c r="F48" s="73">
        <v>2E-3</v>
      </c>
    </row>
    <row r="49" spans="1:6" s="21" customFormat="1" x14ac:dyDescent="0.3">
      <c r="A49" s="43"/>
      <c r="B49" s="43"/>
      <c r="C49" s="43"/>
      <c r="D49" s="43"/>
      <c r="E49" s="41" t="s">
        <v>365</v>
      </c>
      <c r="F49" s="83">
        <f>SUM(F37:F48)</f>
        <v>2.1469999999999998</v>
      </c>
    </row>
    <row r="50" spans="1:6" s="122" customFormat="1" x14ac:dyDescent="0.3"/>
    <row r="51" spans="1:6" s="21" customFormat="1" x14ac:dyDescent="0.3">
      <c r="A51" s="21">
        <v>12020200</v>
      </c>
      <c r="B51" s="21">
        <v>7800</v>
      </c>
      <c r="C51" s="32">
        <v>520</v>
      </c>
      <c r="D51" s="21">
        <v>16</v>
      </c>
      <c r="E51" s="20" t="s">
        <v>364</v>
      </c>
      <c r="F51" s="73">
        <v>1E-3</v>
      </c>
    </row>
    <row r="52" spans="1:6" s="21" customFormat="1" x14ac:dyDescent="0.3">
      <c r="B52" s="21">
        <v>7800</v>
      </c>
      <c r="C52" s="32">
        <v>522</v>
      </c>
      <c r="D52" s="21">
        <v>16</v>
      </c>
      <c r="E52" s="20" t="s">
        <v>363</v>
      </c>
      <c r="F52" s="73">
        <v>0.18</v>
      </c>
    </row>
    <row r="53" spans="1:6" s="21" customFormat="1" x14ac:dyDescent="0.3">
      <c r="B53" s="21">
        <v>7810</v>
      </c>
      <c r="C53" s="32">
        <v>1</v>
      </c>
      <c r="D53" s="21">
        <v>16</v>
      </c>
      <c r="E53" s="20" t="s">
        <v>362</v>
      </c>
      <c r="F53" s="73">
        <v>6.0000000000000001E-3</v>
      </c>
    </row>
    <row r="54" spans="1:6" s="21" customFormat="1" x14ac:dyDescent="0.3">
      <c r="B54" s="21">
        <v>7810</v>
      </c>
      <c r="C54" s="32">
        <v>2</v>
      </c>
      <c r="D54" s="21">
        <v>16</v>
      </c>
      <c r="E54" s="20" t="s">
        <v>361</v>
      </c>
      <c r="F54" s="73">
        <v>0.15</v>
      </c>
    </row>
    <row r="55" spans="1:6" s="21" customFormat="1" x14ac:dyDescent="0.3">
      <c r="B55" s="21">
        <v>7810</v>
      </c>
      <c r="C55" s="32">
        <v>3</v>
      </c>
      <c r="D55" s="21">
        <v>16</v>
      </c>
      <c r="E55" s="20" t="s">
        <v>360</v>
      </c>
      <c r="F55" s="73">
        <v>0.56999999999999995</v>
      </c>
    </row>
    <row r="56" spans="1:6" s="21" customFormat="1" x14ac:dyDescent="0.3">
      <c r="B56" s="21">
        <v>7810</v>
      </c>
      <c r="C56" s="32">
        <v>5</v>
      </c>
      <c r="D56" s="21">
        <v>16</v>
      </c>
      <c r="E56" s="20" t="s">
        <v>359</v>
      </c>
      <c r="F56" s="73">
        <v>1E-3</v>
      </c>
    </row>
    <row r="57" spans="1:6" s="21" customFormat="1" x14ac:dyDescent="0.3">
      <c r="B57" s="21">
        <v>7810</v>
      </c>
      <c r="C57" s="32">
        <v>6</v>
      </c>
      <c r="D57" s="21">
        <v>16</v>
      </c>
      <c r="E57" s="20" t="s">
        <v>358</v>
      </c>
      <c r="F57" s="73">
        <v>1E-3</v>
      </c>
    </row>
    <row r="58" spans="1:6" s="21" customFormat="1" x14ac:dyDescent="0.3">
      <c r="B58" s="21">
        <v>7810</v>
      </c>
      <c r="C58" s="32">
        <v>7</v>
      </c>
      <c r="D58" s="21">
        <v>16</v>
      </c>
      <c r="E58" s="20" t="s">
        <v>357</v>
      </c>
      <c r="F58" s="73">
        <v>1E-3</v>
      </c>
    </row>
    <row r="59" spans="1:6" s="21" customFormat="1" x14ac:dyDescent="0.3">
      <c r="B59" s="21">
        <v>7810</v>
      </c>
      <c r="C59" s="32">
        <v>8</v>
      </c>
      <c r="D59" s="21">
        <v>16</v>
      </c>
      <c r="E59" s="34" t="s">
        <v>356</v>
      </c>
      <c r="F59" s="73">
        <v>0.111</v>
      </c>
    </row>
    <row r="60" spans="1:6" s="21" customFormat="1" x14ac:dyDescent="0.3">
      <c r="B60" s="21">
        <v>7810</v>
      </c>
      <c r="C60" s="32">
        <v>9</v>
      </c>
      <c r="D60" s="21">
        <v>16</v>
      </c>
      <c r="E60" s="20" t="s">
        <v>355</v>
      </c>
      <c r="F60" s="73">
        <v>4.5999999999999996</v>
      </c>
    </row>
    <row r="61" spans="1:6" s="21" customFormat="1" x14ac:dyDescent="0.3">
      <c r="B61" s="21">
        <v>7810</v>
      </c>
      <c r="C61" s="32">
        <v>11</v>
      </c>
      <c r="D61" s="21">
        <v>16</v>
      </c>
      <c r="E61" s="20" t="s">
        <v>57</v>
      </c>
      <c r="F61" s="73">
        <v>3.83</v>
      </c>
    </row>
    <row r="62" spans="1:6" s="21" customFormat="1" x14ac:dyDescent="0.3">
      <c r="B62" s="21">
        <v>7810</v>
      </c>
      <c r="C62" s="32">
        <v>12</v>
      </c>
      <c r="D62" s="21">
        <v>16</v>
      </c>
      <c r="E62" s="34" t="s">
        <v>354</v>
      </c>
      <c r="F62" s="73">
        <v>0.09</v>
      </c>
    </row>
    <row r="63" spans="1:6" s="21" customFormat="1" x14ac:dyDescent="0.3">
      <c r="B63" s="21">
        <v>7810</v>
      </c>
      <c r="C63" s="32">
        <v>13</v>
      </c>
      <c r="D63" s="21">
        <v>16</v>
      </c>
      <c r="E63" s="34" t="s">
        <v>353</v>
      </c>
      <c r="F63" s="73">
        <v>1.2</v>
      </c>
    </row>
    <row r="64" spans="1:6" s="21" customFormat="1" x14ac:dyDescent="0.3">
      <c r="B64" s="21">
        <v>7810</v>
      </c>
      <c r="C64" s="32">
        <v>14</v>
      </c>
      <c r="D64" s="21">
        <v>16</v>
      </c>
      <c r="E64" s="20" t="s">
        <v>352</v>
      </c>
      <c r="F64" s="73">
        <v>1E-3</v>
      </c>
    </row>
    <row r="65" spans="1:6" s="21" customFormat="1" x14ac:dyDescent="0.3">
      <c r="B65" s="21">
        <v>7810</v>
      </c>
      <c r="C65" s="32">
        <v>15</v>
      </c>
      <c r="D65" s="21">
        <v>16</v>
      </c>
      <c r="E65" s="20" t="s">
        <v>351</v>
      </c>
      <c r="F65" s="73">
        <v>0.125</v>
      </c>
    </row>
    <row r="66" spans="1:6" s="21" customFormat="1" x14ac:dyDescent="0.3">
      <c r="B66" s="21">
        <v>7810</v>
      </c>
      <c r="C66" s="32">
        <v>16</v>
      </c>
      <c r="D66" s="21">
        <v>16</v>
      </c>
      <c r="E66" s="20" t="s">
        <v>350</v>
      </c>
      <c r="F66" s="73">
        <v>1.9E-2</v>
      </c>
    </row>
    <row r="67" spans="1:6" s="21" customFormat="1" x14ac:dyDescent="0.3">
      <c r="B67" s="21">
        <v>7810</v>
      </c>
      <c r="C67" s="32">
        <v>17</v>
      </c>
      <c r="D67" s="21">
        <v>16</v>
      </c>
      <c r="E67" s="20" t="s">
        <v>349</v>
      </c>
      <c r="F67" s="73">
        <v>0.95</v>
      </c>
    </row>
    <row r="68" spans="1:6" s="21" customFormat="1" x14ac:dyDescent="0.3">
      <c r="B68" s="21">
        <v>7810</v>
      </c>
      <c r="C68" s="32">
        <v>19</v>
      </c>
      <c r="D68" s="21">
        <v>16</v>
      </c>
      <c r="E68" s="20" t="s">
        <v>348</v>
      </c>
      <c r="F68" s="73">
        <v>1E-3</v>
      </c>
    </row>
    <row r="69" spans="1:6" s="21" customFormat="1" x14ac:dyDescent="0.3">
      <c r="B69" s="21">
        <v>7840</v>
      </c>
      <c r="C69" s="32">
        <v>18</v>
      </c>
      <c r="D69" s="21">
        <v>16</v>
      </c>
      <c r="E69" s="20" t="s">
        <v>347</v>
      </c>
      <c r="F69" s="73">
        <v>3.0000000000000001E-3</v>
      </c>
    </row>
    <row r="70" spans="1:6" s="21" customFormat="1" x14ac:dyDescent="0.3">
      <c r="B70" s="21">
        <v>7840</v>
      </c>
      <c r="C70" s="32">
        <v>54</v>
      </c>
      <c r="D70" s="21">
        <v>16</v>
      </c>
      <c r="E70" s="20" t="s">
        <v>346</v>
      </c>
      <c r="F70" s="73">
        <v>1E-3</v>
      </c>
    </row>
    <row r="71" spans="1:6" s="21" customFormat="1" x14ac:dyDescent="0.3">
      <c r="B71" s="21">
        <v>7840</v>
      </c>
      <c r="C71" s="32">
        <v>55</v>
      </c>
      <c r="D71" s="21">
        <v>16</v>
      </c>
      <c r="E71" s="20" t="s">
        <v>345</v>
      </c>
      <c r="F71" s="73">
        <v>0.65</v>
      </c>
    </row>
    <row r="72" spans="1:6" s="21" customFormat="1" x14ac:dyDescent="0.3">
      <c r="B72" s="21">
        <v>7840</v>
      </c>
      <c r="C72" s="32">
        <v>57</v>
      </c>
      <c r="D72" s="21">
        <v>16</v>
      </c>
      <c r="E72" s="20" t="s">
        <v>344</v>
      </c>
      <c r="F72" s="73">
        <v>0.03</v>
      </c>
    </row>
    <row r="73" spans="1:6" s="21" customFormat="1" x14ac:dyDescent="0.3">
      <c r="B73" s="21">
        <v>7840</v>
      </c>
      <c r="C73" s="32">
        <v>62</v>
      </c>
      <c r="D73" s="21">
        <v>16</v>
      </c>
      <c r="E73" s="20" t="s">
        <v>343</v>
      </c>
      <c r="F73" s="73">
        <v>1E-3</v>
      </c>
    </row>
    <row r="74" spans="1:6" s="21" customFormat="1" x14ac:dyDescent="0.3">
      <c r="B74" s="21">
        <v>7840</v>
      </c>
      <c r="C74" s="32">
        <v>63</v>
      </c>
      <c r="D74" s="21">
        <v>16</v>
      </c>
      <c r="E74" s="34" t="s">
        <v>342</v>
      </c>
      <c r="F74" s="73">
        <v>1E-3</v>
      </c>
    </row>
    <row r="75" spans="1:6" s="21" customFormat="1" x14ac:dyDescent="0.3">
      <c r="B75" s="21">
        <v>7840</v>
      </c>
      <c r="C75" s="32">
        <v>64</v>
      </c>
      <c r="D75" s="21">
        <v>16</v>
      </c>
      <c r="E75" s="20" t="s">
        <v>341</v>
      </c>
      <c r="F75" s="73">
        <v>1E-3</v>
      </c>
    </row>
    <row r="76" spans="1:6" s="21" customFormat="1" x14ac:dyDescent="0.3">
      <c r="B76" s="21">
        <v>7840</v>
      </c>
      <c r="C76" s="32">
        <v>65</v>
      </c>
      <c r="D76" s="21">
        <v>16</v>
      </c>
      <c r="E76" s="20" t="s">
        <v>340</v>
      </c>
      <c r="F76" s="73">
        <v>1E-3</v>
      </c>
    </row>
    <row r="77" spans="1:6" s="21" customFormat="1" x14ac:dyDescent="0.3">
      <c r="B77" s="21">
        <v>7840</v>
      </c>
      <c r="C77" s="32">
        <v>66</v>
      </c>
      <c r="D77" s="21">
        <v>16</v>
      </c>
      <c r="E77" s="20" t="s">
        <v>339</v>
      </c>
      <c r="F77" s="73">
        <v>1.2999999999999999E-2</v>
      </c>
    </row>
    <row r="78" spans="1:6" s="21" customFormat="1" x14ac:dyDescent="0.3">
      <c r="B78" s="21">
        <v>7840</v>
      </c>
      <c r="C78" s="32">
        <v>72</v>
      </c>
      <c r="D78" s="21">
        <v>16</v>
      </c>
      <c r="E78" s="34" t="s">
        <v>338</v>
      </c>
      <c r="F78" s="73">
        <v>1E-3</v>
      </c>
    </row>
    <row r="79" spans="1:6" s="21" customFormat="1" x14ac:dyDescent="0.3">
      <c r="A79" s="43"/>
      <c r="B79" s="43"/>
      <c r="C79" s="43"/>
      <c r="D79" s="43"/>
      <c r="E79" s="41" t="s">
        <v>120</v>
      </c>
      <c r="F79" s="83">
        <f>SUM(F51:F78)</f>
        <v>12.538999999999994</v>
      </c>
    </row>
    <row r="80" spans="1:6" s="122" customFormat="1" x14ac:dyDescent="0.3"/>
    <row r="81" spans="1:6" s="21" customFormat="1" x14ac:dyDescent="0.3">
      <c r="A81" s="21">
        <v>13010100</v>
      </c>
      <c r="B81" s="21">
        <v>7800</v>
      </c>
      <c r="C81" s="21">
        <v>201</v>
      </c>
      <c r="D81" s="21">
        <v>16</v>
      </c>
      <c r="E81" s="20" t="s">
        <v>337</v>
      </c>
      <c r="F81" s="73">
        <v>2.8000000000000001E-2</v>
      </c>
    </row>
    <row r="82" spans="1:6" s="21" customFormat="1" x14ac:dyDescent="0.3">
      <c r="E82" s="34" t="s">
        <v>336</v>
      </c>
      <c r="F82" s="73">
        <v>2.1000000000000001E-2</v>
      </c>
    </row>
    <row r="83" spans="1:6" s="21" customFormat="1" x14ac:dyDescent="0.3">
      <c r="E83" s="20" t="s">
        <v>335</v>
      </c>
      <c r="F83" s="73">
        <v>0.03</v>
      </c>
    </row>
    <row r="84" spans="1:6" s="21" customFormat="1" x14ac:dyDescent="0.3">
      <c r="E84" s="20" t="s">
        <v>334</v>
      </c>
      <c r="F84" s="73">
        <v>1.2999999999999999E-2</v>
      </c>
    </row>
    <row r="85" spans="1:6" s="21" customFormat="1" x14ac:dyDescent="0.3">
      <c r="E85" s="20" t="s">
        <v>333</v>
      </c>
      <c r="F85" s="73">
        <v>3.0000000000000001E-3</v>
      </c>
    </row>
    <row r="86" spans="1:6" s="21" customFormat="1" x14ac:dyDescent="0.3">
      <c r="A86" s="43"/>
      <c r="B86" s="43"/>
      <c r="C86" s="43"/>
      <c r="D86" s="43"/>
      <c r="E86" s="41" t="s">
        <v>332</v>
      </c>
      <c r="F86" s="83">
        <f>SUM(F81:F85)</f>
        <v>9.5000000000000001E-2</v>
      </c>
    </row>
    <row r="87" spans="1:6" s="122" customFormat="1" x14ac:dyDescent="0.3"/>
    <row r="88" spans="1:6" x14ac:dyDescent="0.3">
      <c r="A88" s="21">
        <v>14010100</v>
      </c>
      <c r="B88" s="21">
        <v>7800</v>
      </c>
      <c r="C88" s="21">
        <v>200</v>
      </c>
      <c r="D88" s="21">
        <v>25</v>
      </c>
      <c r="E88" s="20" t="s">
        <v>331</v>
      </c>
      <c r="F88" s="31">
        <v>0.82</v>
      </c>
    </row>
    <row r="89" spans="1:6" x14ac:dyDescent="0.3">
      <c r="A89" s="21"/>
      <c r="C89" s="21"/>
      <c r="D89" s="21"/>
      <c r="E89" s="20" t="s">
        <v>330</v>
      </c>
      <c r="F89" s="31">
        <v>1E-3</v>
      </c>
    </row>
    <row r="90" spans="1:6" x14ac:dyDescent="0.3">
      <c r="A90" s="21"/>
      <c r="C90" s="21"/>
      <c r="D90" s="21"/>
      <c r="E90" s="20" t="s">
        <v>329</v>
      </c>
      <c r="F90" s="31">
        <v>1.4999999999999999E-2</v>
      </c>
    </row>
    <row r="91" spans="1:6" x14ac:dyDescent="0.3">
      <c r="A91" s="21"/>
      <c r="C91" s="21"/>
      <c r="D91" s="21"/>
      <c r="E91" s="20" t="s">
        <v>328</v>
      </c>
      <c r="F91" s="31">
        <v>2E-3</v>
      </c>
    </row>
    <row r="92" spans="1:6" x14ac:dyDescent="0.3">
      <c r="A92" s="21"/>
      <c r="C92" s="21"/>
      <c r="D92" s="21"/>
      <c r="E92" s="20" t="s">
        <v>327</v>
      </c>
      <c r="F92" s="31">
        <v>1E-3</v>
      </c>
    </row>
    <row r="93" spans="1:6" x14ac:dyDescent="0.3">
      <c r="A93" s="21"/>
      <c r="C93" s="21"/>
      <c r="D93" s="21"/>
      <c r="E93" s="20" t="s">
        <v>326</v>
      </c>
      <c r="F93" s="31">
        <v>2E-3</v>
      </c>
    </row>
    <row r="94" spans="1:6" x14ac:dyDescent="0.3">
      <c r="A94" s="21">
        <v>14020100</v>
      </c>
      <c r="B94" s="21">
        <v>7800</v>
      </c>
      <c r="C94" s="32">
        <v>20</v>
      </c>
      <c r="D94" s="21">
        <v>25</v>
      </c>
      <c r="E94" s="38" t="s">
        <v>325</v>
      </c>
      <c r="F94" s="31">
        <v>0.76</v>
      </c>
    </row>
    <row r="95" spans="1:6" x14ac:dyDescent="0.3">
      <c r="A95" s="43"/>
      <c r="B95" s="43"/>
      <c r="C95" s="43"/>
      <c r="D95" s="43"/>
      <c r="E95" s="41" t="s">
        <v>324</v>
      </c>
      <c r="F95" s="40">
        <f>SUM(F88:F94)</f>
        <v>1.601</v>
      </c>
    </row>
    <row r="96" spans="1:6" s="122" customFormat="1" x14ac:dyDescent="0.3"/>
    <row r="97" spans="1:6" s="21" customFormat="1" x14ac:dyDescent="0.3">
      <c r="A97" s="21">
        <v>15010100</v>
      </c>
      <c r="B97" s="21">
        <v>7260</v>
      </c>
      <c r="C97" s="32">
        <v>0</v>
      </c>
      <c r="D97" s="21">
        <v>16</v>
      </c>
      <c r="E97" s="72" t="s">
        <v>323</v>
      </c>
      <c r="F97" s="73">
        <v>0.69099999999999995</v>
      </c>
    </row>
    <row r="98" spans="1:6" s="21" customFormat="1" x14ac:dyDescent="0.3">
      <c r="C98" s="32"/>
      <c r="E98" s="72" t="s">
        <v>322</v>
      </c>
      <c r="F98" s="73">
        <v>1E-3</v>
      </c>
    </row>
    <row r="99" spans="1:6" s="21" customFormat="1" x14ac:dyDescent="0.3">
      <c r="B99" s="21">
        <v>7800</v>
      </c>
      <c r="C99" s="32">
        <v>0</v>
      </c>
      <c r="D99" s="21">
        <v>16</v>
      </c>
      <c r="E99" s="72" t="s">
        <v>321</v>
      </c>
      <c r="F99" s="73">
        <v>1E-3</v>
      </c>
    </row>
    <row r="100" spans="1:6" s="21" customFormat="1" x14ac:dyDescent="0.3">
      <c r="C100" s="32"/>
      <c r="E100" s="20" t="s">
        <v>320</v>
      </c>
      <c r="F100" s="73">
        <v>0.1</v>
      </c>
    </row>
    <row r="101" spans="1:6" s="21" customFormat="1" x14ac:dyDescent="0.3">
      <c r="C101" s="32"/>
      <c r="E101" s="20" t="s">
        <v>319</v>
      </c>
      <c r="F101" s="73">
        <v>3.3000000000000002E-2</v>
      </c>
    </row>
    <row r="102" spans="1:6" s="21" customFormat="1" x14ac:dyDescent="0.3">
      <c r="C102" s="32"/>
      <c r="E102" s="20" t="s">
        <v>318</v>
      </c>
      <c r="F102" s="73">
        <v>7.0000000000000001E-3</v>
      </c>
    </row>
    <row r="103" spans="1:6" s="21" customFormat="1" x14ac:dyDescent="0.3">
      <c r="C103" s="32"/>
      <c r="E103" s="20" t="s">
        <v>317</v>
      </c>
      <c r="F103" s="73">
        <v>2E-3</v>
      </c>
    </row>
    <row r="104" spans="1:6" s="21" customFormat="1" x14ac:dyDescent="0.3">
      <c r="C104" s="32"/>
      <c r="E104" s="20" t="s">
        <v>316</v>
      </c>
      <c r="F104" s="73">
        <v>0.151</v>
      </c>
    </row>
    <row r="105" spans="1:6" s="21" customFormat="1" x14ac:dyDescent="0.3">
      <c r="C105" s="32"/>
      <c r="E105" s="20" t="s">
        <v>315</v>
      </c>
      <c r="F105" s="73">
        <v>3.2000000000000001E-2</v>
      </c>
    </row>
    <row r="106" spans="1:6" s="21" customFormat="1" x14ac:dyDescent="0.3">
      <c r="C106" s="32"/>
      <c r="E106" s="20" t="s">
        <v>314</v>
      </c>
      <c r="F106" s="73">
        <v>1.4E-2</v>
      </c>
    </row>
    <row r="107" spans="1:6" s="21" customFormat="1" x14ac:dyDescent="0.3">
      <c r="C107" s="32"/>
      <c r="E107" s="20" t="s">
        <v>313</v>
      </c>
      <c r="F107" s="73">
        <v>1E-3</v>
      </c>
    </row>
    <row r="108" spans="1:6" s="21" customFormat="1" x14ac:dyDescent="0.3">
      <c r="C108" s="32"/>
      <c r="E108" s="20" t="s">
        <v>312</v>
      </c>
      <c r="F108" s="73">
        <v>1E-3</v>
      </c>
    </row>
    <row r="109" spans="1:6" s="21" customFormat="1" x14ac:dyDescent="0.3">
      <c r="C109" s="32"/>
      <c r="E109" s="20" t="s">
        <v>311</v>
      </c>
      <c r="F109" s="73">
        <v>1E-3</v>
      </c>
    </row>
    <row r="110" spans="1:6" s="21" customFormat="1" x14ac:dyDescent="0.3">
      <c r="C110" s="32"/>
      <c r="E110" s="20" t="s">
        <v>310</v>
      </c>
      <c r="F110" s="73">
        <v>1E-3</v>
      </c>
    </row>
    <row r="111" spans="1:6" s="21" customFormat="1" x14ac:dyDescent="0.3">
      <c r="C111" s="32"/>
      <c r="E111" s="20" t="s">
        <v>309</v>
      </c>
      <c r="F111" s="73">
        <v>1E-3</v>
      </c>
    </row>
    <row r="112" spans="1:6" s="21" customFormat="1" x14ac:dyDescent="0.3">
      <c r="C112" s="32"/>
      <c r="E112" s="20" t="s">
        <v>308</v>
      </c>
      <c r="F112" s="73">
        <v>0.02</v>
      </c>
    </row>
    <row r="113" spans="1:6" s="21" customFormat="1" x14ac:dyDescent="0.3">
      <c r="C113" s="32"/>
      <c r="E113" s="20" t="s">
        <v>307</v>
      </c>
      <c r="F113" s="73">
        <v>1E-3</v>
      </c>
    </row>
    <row r="114" spans="1:6" s="21" customFormat="1" x14ac:dyDescent="0.3">
      <c r="C114" s="32"/>
      <c r="E114" s="20" t="s">
        <v>306</v>
      </c>
      <c r="F114" s="73">
        <v>2E-3</v>
      </c>
    </row>
    <row r="115" spans="1:6" x14ac:dyDescent="0.3">
      <c r="A115" s="27"/>
      <c r="B115" s="28"/>
      <c r="C115" s="50"/>
      <c r="D115" s="27"/>
      <c r="E115" s="30" t="s">
        <v>203</v>
      </c>
      <c r="F115" s="82">
        <f>SUM(F97:F114)</f>
        <v>1.0599999999999994</v>
      </c>
    </row>
    <row r="116" spans="1:6" x14ac:dyDescent="0.3">
      <c r="A116" s="42"/>
      <c r="B116" s="43"/>
      <c r="C116" s="42"/>
      <c r="D116" s="42"/>
      <c r="E116" s="23" t="s">
        <v>119</v>
      </c>
      <c r="F116" s="22">
        <f>SUM(F12+F15+F19+F22+F25+F35+F49+F79+F86+F95+F115)</f>
        <v>17.881999999999994</v>
      </c>
    </row>
    <row r="117" spans="1:6" s="122" customFormat="1" x14ac:dyDescent="0.3"/>
    <row r="118" spans="1:6" x14ac:dyDescent="0.3">
      <c r="E118" s="52" t="s">
        <v>118</v>
      </c>
      <c r="F118" s="31"/>
    </row>
    <row r="119" spans="1:6" ht="30" x14ac:dyDescent="0.3">
      <c r="A119" s="35">
        <v>21010100</v>
      </c>
      <c r="B119" s="35">
        <v>7800</v>
      </c>
      <c r="C119" s="36">
        <v>0</v>
      </c>
      <c r="D119" s="81">
        <v>9</v>
      </c>
      <c r="E119" s="38" t="s">
        <v>305</v>
      </c>
      <c r="F119" s="31">
        <v>1E-3</v>
      </c>
    </row>
    <row r="120" spans="1:6" x14ac:dyDescent="0.3">
      <c r="A120" s="21"/>
      <c r="C120" s="32"/>
      <c r="D120" s="51"/>
      <c r="E120" s="20" t="s">
        <v>304</v>
      </c>
      <c r="F120" s="31">
        <v>1E-3</v>
      </c>
    </row>
    <row r="121" spans="1:6" x14ac:dyDescent="0.3">
      <c r="A121" s="21"/>
      <c r="B121" s="21">
        <v>7800</v>
      </c>
      <c r="C121" s="32">
        <v>30</v>
      </c>
      <c r="D121" s="51">
        <v>9</v>
      </c>
      <c r="E121" s="20" t="s">
        <v>303</v>
      </c>
      <c r="F121" s="31">
        <v>0</v>
      </c>
    </row>
    <row r="122" spans="1:6" x14ac:dyDescent="0.3">
      <c r="A122" s="21"/>
      <c r="B122" s="21">
        <v>7800</v>
      </c>
      <c r="C122" s="32">
        <v>31</v>
      </c>
      <c r="D122" s="51">
        <v>9</v>
      </c>
      <c r="E122" s="20" t="s">
        <v>302</v>
      </c>
      <c r="F122" s="31">
        <v>1.4999999999999999E-2</v>
      </c>
    </row>
    <row r="123" spans="1:6" x14ac:dyDescent="0.3">
      <c r="A123" s="42"/>
      <c r="B123" s="43"/>
      <c r="C123" s="42"/>
      <c r="D123" s="42"/>
      <c r="E123" s="41" t="s">
        <v>115</v>
      </c>
      <c r="F123" s="40">
        <f>SUM(F119:F122)</f>
        <v>1.7000000000000001E-2</v>
      </c>
    </row>
    <row r="124" spans="1:6" s="124" customFormat="1" x14ac:dyDescent="0.3"/>
    <row r="125" spans="1:6" s="55" customFormat="1" x14ac:dyDescent="0.3">
      <c r="A125" s="55">
        <v>24010100</v>
      </c>
      <c r="B125" s="55">
        <v>7800</v>
      </c>
      <c r="C125" s="56">
        <v>0</v>
      </c>
      <c r="D125" s="55">
        <v>76</v>
      </c>
      <c r="E125" s="74" t="s">
        <v>301</v>
      </c>
      <c r="F125" s="79">
        <v>1.2999999999999999E-2</v>
      </c>
    </row>
    <row r="126" spans="1:6" s="55" customFormat="1" x14ac:dyDescent="0.3">
      <c r="C126" s="56"/>
      <c r="E126" s="37" t="s">
        <v>300</v>
      </c>
      <c r="F126" s="79">
        <v>6.0000000000000001E-3</v>
      </c>
    </row>
    <row r="127" spans="1:6" s="55" customFormat="1" x14ac:dyDescent="0.3">
      <c r="C127" s="56"/>
      <c r="E127" s="37" t="s">
        <v>299</v>
      </c>
      <c r="F127" s="79">
        <v>4.0000000000000001E-3</v>
      </c>
    </row>
    <row r="128" spans="1:6" s="55" customFormat="1" x14ac:dyDescent="0.3">
      <c r="B128" s="55">
        <v>7800</v>
      </c>
      <c r="C128" s="56">
        <v>40</v>
      </c>
      <c r="D128" s="55">
        <v>76</v>
      </c>
      <c r="E128" s="80" t="s">
        <v>298</v>
      </c>
      <c r="F128" s="79">
        <v>1.2E-2</v>
      </c>
    </row>
    <row r="129" spans="1:6" s="55" customFormat="1" x14ac:dyDescent="0.3">
      <c r="B129" s="55">
        <v>7800</v>
      </c>
      <c r="C129" s="56">
        <v>43</v>
      </c>
      <c r="D129" s="55">
        <v>76</v>
      </c>
      <c r="E129" s="37" t="s">
        <v>297</v>
      </c>
      <c r="F129" s="79">
        <v>1.4999999999999999E-2</v>
      </c>
    </row>
    <row r="130" spans="1:6" s="55" customFormat="1" x14ac:dyDescent="0.3">
      <c r="C130" s="56"/>
      <c r="E130" s="37" t="s">
        <v>296</v>
      </c>
      <c r="F130" s="79">
        <v>5.0000000000000001E-3</v>
      </c>
    </row>
    <row r="131" spans="1:6" s="37" customFormat="1" x14ac:dyDescent="0.3">
      <c r="A131" s="77"/>
      <c r="B131" s="55">
        <v>7840</v>
      </c>
      <c r="C131" s="78">
        <v>82</v>
      </c>
      <c r="D131" s="77">
        <v>76</v>
      </c>
      <c r="E131" s="37" t="s">
        <v>295</v>
      </c>
      <c r="F131" s="61">
        <v>0.13</v>
      </c>
    </row>
    <row r="132" spans="1:6" x14ac:dyDescent="0.3">
      <c r="A132" s="42"/>
      <c r="B132" s="43"/>
      <c r="C132" s="49"/>
      <c r="D132" s="42"/>
      <c r="E132" s="41" t="s">
        <v>112</v>
      </c>
      <c r="F132" s="40">
        <f>SUM(F125:F131)</f>
        <v>0.185</v>
      </c>
    </row>
    <row r="133" spans="1:6" s="124" customFormat="1" x14ac:dyDescent="0.3"/>
    <row r="134" spans="1:6" ht="45" x14ac:dyDescent="0.3">
      <c r="A134" s="75">
        <v>25020200</v>
      </c>
      <c r="B134" s="75">
        <v>7800</v>
      </c>
      <c r="C134" s="76">
        <v>0</v>
      </c>
      <c r="D134" s="75">
        <v>98</v>
      </c>
      <c r="E134" s="34" t="s">
        <v>294</v>
      </c>
      <c r="F134" s="47">
        <v>1.2E-2</v>
      </c>
    </row>
    <row r="135" spans="1:6" x14ac:dyDescent="0.3">
      <c r="A135" s="27"/>
      <c r="B135" s="28"/>
      <c r="C135" s="27"/>
      <c r="D135" s="27"/>
      <c r="E135" s="30" t="s">
        <v>293</v>
      </c>
      <c r="F135" s="29">
        <f>SUM(F134)</f>
        <v>1.2E-2</v>
      </c>
    </row>
    <row r="136" spans="1:6" x14ac:dyDescent="0.3">
      <c r="A136" s="42"/>
      <c r="B136" s="43"/>
      <c r="C136" s="42"/>
      <c r="D136" s="42"/>
      <c r="E136" s="23" t="s">
        <v>111</v>
      </c>
      <c r="F136" s="22">
        <f>SUM(F123+F132+F135)</f>
        <v>0.21400000000000002</v>
      </c>
    </row>
    <row r="137" spans="1:6" s="122" customFormat="1" x14ac:dyDescent="0.3"/>
    <row r="138" spans="1:6" x14ac:dyDescent="0.3">
      <c r="C138" s="71"/>
      <c r="E138" s="45" t="s">
        <v>110</v>
      </c>
      <c r="F138" s="31"/>
    </row>
    <row r="139" spans="1:6" x14ac:dyDescent="0.3">
      <c r="A139" s="21">
        <v>30010100</v>
      </c>
      <c r="B139" s="21">
        <v>7800</v>
      </c>
      <c r="C139" s="32">
        <v>0</v>
      </c>
      <c r="D139" s="21">
        <v>98</v>
      </c>
      <c r="E139" s="37" t="s">
        <v>292</v>
      </c>
      <c r="F139" s="31">
        <v>1.6E-2</v>
      </c>
    </row>
    <row r="140" spans="1:6" x14ac:dyDescent="0.3">
      <c r="A140" s="21">
        <v>30010400</v>
      </c>
      <c r="B140" s="21">
        <v>7800</v>
      </c>
      <c r="C140" s="32">
        <v>0</v>
      </c>
      <c r="D140" s="21">
        <v>98</v>
      </c>
      <c r="E140" s="20" t="s">
        <v>291</v>
      </c>
      <c r="F140" s="31">
        <v>4.4999999999999998E-2</v>
      </c>
    </row>
    <row r="141" spans="1:6" x14ac:dyDescent="0.3">
      <c r="A141" s="21"/>
      <c r="C141" s="32"/>
      <c r="D141" s="21"/>
      <c r="E141" s="20" t="s">
        <v>290</v>
      </c>
      <c r="F141" s="31">
        <v>2.3E-2</v>
      </c>
    </row>
    <row r="142" spans="1:6" x14ac:dyDescent="0.3">
      <c r="A142" s="21"/>
      <c r="C142" s="32"/>
      <c r="D142" s="21"/>
      <c r="E142" s="20" t="s">
        <v>289</v>
      </c>
      <c r="F142" s="31">
        <v>3.7999999999999999E-2</v>
      </c>
    </row>
    <row r="143" spans="1:6" x14ac:dyDescent="0.3">
      <c r="A143" s="21"/>
      <c r="C143" s="32"/>
      <c r="D143" s="21"/>
      <c r="E143" s="37" t="s">
        <v>288</v>
      </c>
      <c r="F143" s="31">
        <v>4.9000000000000002E-2</v>
      </c>
    </row>
    <row r="144" spans="1:6" x14ac:dyDescent="0.3">
      <c r="A144" s="21"/>
      <c r="C144" s="32"/>
      <c r="D144" s="21"/>
      <c r="E144" s="37" t="s">
        <v>287</v>
      </c>
      <c r="F144" s="31">
        <v>2.1000000000000001E-2</v>
      </c>
    </row>
    <row r="145" spans="1:6" x14ac:dyDescent="0.3">
      <c r="A145" s="21"/>
      <c r="C145" s="32"/>
      <c r="D145" s="21"/>
      <c r="E145" s="37" t="s">
        <v>286</v>
      </c>
      <c r="F145" s="31">
        <v>3.5999999999999997E-2</v>
      </c>
    </row>
    <row r="146" spans="1:6" x14ac:dyDescent="0.3">
      <c r="A146" s="21">
        <v>30010500</v>
      </c>
      <c r="B146" s="21">
        <v>7260</v>
      </c>
      <c r="C146" s="32">
        <v>0</v>
      </c>
      <c r="D146" s="21">
        <v>94</v>
      </c>
      <c r="E146" s="20" t="s">
        <v>285</v>
      </c>
      <c r="F146" s="31">
        <v>1E-3</v>
      </c>
    </row>
    <row r="147" spans="1:6" x14ac:dyDescent="0.3">
      <c r="A147" s="21"/>
      <c r="C147" s="32"/>
      <c r="D147" s="21"/>
      <c r="E147" s="20" t="s">
        <v>284</v>
      </c>
      <c r="F147" s="31">
        <v>1E-3</v>
      </c>
    </row>
    <row r="148" spans="1:6" x14ac:dyDescent="0.3">
      <c r="A148" s="21">
        <v>30010500</v>
      </c>
      <c r="B148" s="21">
        <v>7800</v>
      </c>
      <c r="C148" s="32">
        <v>100</v>
      </c>
      <c r="D148" s="21">
        <v>94</v>
      </c>
      <c r="E148" s="20" t="s">
        <v>283</v>
      </c>
      <c r="F148" s="31">
        <v>1E-3</v>
      </c>
    </row>
    <row r="149" spans="1:6" x14ac:dyDescent="0.3">
      <c r="A149" s="21">
        <v>30020900</v>
      </c>
      <c r="B149" s="21">
        <v>7800</v>
      </c>
      <c r="C149" s="32">
        <v>0</v>
      </c>
      <c r="D149" s="21">
        <v>98</v>
      </c>
      <c r="E149" s="20" t="s">
        <v>282</v>
      </c>
      <c r="F149" s="31">
        <v>1E-3</v>
      </c>
    </row>
    <row r="150" spans="1:6" x14ac:dyDescent="0.3">
      <c r="A150" s="42"/>
      <c r="B150" s="43"/>
      <c r="C150" s="42"/>
      <c r="D150" s="42"/>
      <c r="E150" s="41" t="s">
        <v>106</v>
      </c>
      <c r="F150" s="40">
        <f>SUM(F139:F149)</f>
        <v>0.23199999999999998</v>
      </c>
    </row>
    <row r="151" spans="1:6" s="122" customFormat="1" x14ac:dyDescent="0.3"/>
    <row r="152" spans="1:6" s="21" customFormat="1" x14ac:dyDescent="0.3">
      <c r="A152" s="21">
        <v>31030100</v>
      </c>
      <c r="B152" s="21">
        <v>7679</v>
      </c>
      <c r="C152" s="21">
        <v>120</v>
      </c>
      <c r="D152" s="21">
        <v>98</v>
      </c>
      <c r="E152" s="48" t="s">
        <v>281</v>
      </c>
      <c r="F152" s="73">
        <v>0.35</v>
      </c>
    </row>
    <row r="153" spans="1:6" s="21" customFormat="1" x14ac:dyDescent="0.3">
      <c r="E153" s="20" t="s">
        <v>280</v>
      </c>
      <c r="F153" s="73">
        <v>0.08</v>
      </c>
    </row>
    <row r="154" spans="1:6" s="21" customFormat="1" x14ac:dyDescent="0.3">
      <c r="B154" s="21">
        <v>7800</v>
      </c>
      <c r="C154" s="21">
        <v>200</v>
      </c>
      <c r="D154" s="21">
        <v>99</v>
      </c>
      <c r="E154" s="20" t="s">
        <v>279</v>
      </c>
      <c r="F154" s="73">
        <v>0.8</v>
      </c>
    </row>
    <row r="155" spans="1:6" s="21" customFormat="1" ht="49.9" customHeight="1" x14ac:dyDescent="0.3">
      <c r="E155" s="34" t="s">
        <v>278</v>
      </c>
      <c r="F155" s="73">
        <v>0.04</v>
      </c>
    </row>
    <row r="156" spans="1:6" s="21" customFormat="1" x14ac:dyDescent="0.3">
      <c r="A156" s="21">
        <v>31030204</v>
      </c>
      <c r="B156" s="21">
        <v>7340</v>
      </c>
      <c r="C156" s="32">
        <v>10</v>
      </c>
      <c r="D156" s="21">
        <v>99</v>
      </c>
      <c r="E156" s="20" t="s">
        <v>277</v>
      </c>
      <c r="F156" s="73">
        <v>0.7</v>
      </c>
    </row>
    <row r="157" spans="1:6" s="21" customFormat="1" x14ac:dyDescent="0.3">
      <c r="C157" s="32"/>
      <c r="E157" s="20" t="s">
        <v>276</v>
      </c>
      <c r="F157" s="73">
        <v>1.2</v>
      </c>
    </row>
    <row r="158" spans="1:6" s="21" customFormat="1" x14ac:dyDescent="0.3">
      <c r="C158" s="32"/>
      <c r="E158" s="20" t="s">
        <v>275</v>
      </c>
      <c r="F158" s="73">
        <v>0.1</v>
      </c>
    </row>
    <row r="159" spans="1:6" s="21" customFormat="1" x14ac:dyDescent="0.3">
      <c r="C159" s="32"/>
      <c r="E159" s="20" t="s">
        <v>274</v>
      </c>
      <c r="F159" s="73">
        <v>1.85</v>
      </c>
    </row>
    <row r="160" spans="1:6" s="21" customFormat="1" x14ac:dyDescent="0.3">
      <c r="C160" s="32"/>
      <c r="E160" s="20" t="s">
        <v>273</v>
      </c>
      <c r="F160" s="73">
        <v>0.35</v>
      </c>
    </row>
    <row r="161" spans="1:6" s="21" customFormat="1" x14ac:dyDescent="0.3">
      <c r="B161" s="21">
        <v>7800</v>
      </c>
      <c r="C161" s="32">
        <v>62</v>
      </c>
      <c r="D161" s="21">
        <v>99</v>
      </c>
      <c r="E161" s="34" t="s">
        <v>272</v>
      </c>
      <c r="F161" s="72">
        <v>6.1269999999999998</v>
      </c>
    </row>
    <row r="162" spans="1:6" s="21" customFormat="1" x14ac:dyDescent="0.3">
      <c r="B162" s="21">
        <v>7800</v>
      </c>
      <c r="C162" s="32">
        <v>63</v>
      </c>
      <c r="D162" s="21">
        <v>99</v>
      </c>
      <c r="E162" s="38" t="s">
        <v>271</v>
      </c>
      <c r="F162" s="73">
        <v>1.06</v>
      </c>
    </row>
    <row r="163" spans="1:6" s="21" customFormat="1" ht="30" x14ac:dyDescent="0.3">
      <c r="B163" s="35">
        <v>7800</v>
      </c>
      <c r="C163" s="36">
        <v>64</v>
      </c>
      <c r="D163" s="35">
        <v>99</v>
      </c>
      <c r="E163" s="34" t="s">
        <v>270</v>
      </c>
      <c r="F163" s="73">
        <v>2.5070000000000001</v>
      </c>
    </row>
    <row r="164" spans="1:6" s="21" customFormat="1" x14ac:dyDescent="0.3">
      <c r="B164" s="21">
        <v>7800</v>
      </c>
      <c r="C164" s="21">
        <v>200</v>
      </c>
      <c r="D164" s="21">
        <v>94</v>
      </c>
      <c r="E164" s="72" t="s">
        <v>269</v>
      </c>
      <c r="F164" s="72">
        <v>0.75600000000000001</v>
      </c>
    </row>
    <row r="165" spans="1:6" s="21" customFormat="1" x14ac:dyDescent="0.3">
      <c r="B165" s="21">
        <v>7800</v>
      </c>
      <c r="C165" s="21">
        <v>242</v>
      </c>
      <c r="D165" s="21">
        <v>99</v>
      </c>
      <c r="E165" s="20" t="s">
        <v>268</v>
      </c>
      <c r="F165" s="73">
        <v>17</v>
      </c>
    </row>
    <row r="166" spans="1:6" x14ac:dyDescent="0.3">
      <c r="A166" s="42"/>
      <c r="B166" s="43"/>
      <c r="C166" s="42"/>
      <c r="D166" s="42"/>
      <c r="E166" s="41" t="s">
        <v>104</v>
      </c>
      <c r="F166" s="40">
        <f>SUM(F152:F165)</f>
        <v>32.92</v>
      </c>
    </row>
    <row r="167" spans="1:6" s="122" customFormat="1" x14ac:dyDescent="0.3"/>
    <row r="168" spans="1:6" x14ac:dyDescent="0.3">
      <c r="A168" s="21">
        <v>34010100</v>
      </c>
      <c r="B168" s="21">
        <v>7800</v>
      </c>
      <c r="C168" s="21">
        <v>600</v>
      </c>
      <c r="D168" s="21">
        <v>99</v>
      </c>
      <c r="E168" s="20" t="s">
        <v>267</v>
      </c>
      <c r="F168" s="31">
        <v>17.399999999999999</v>
      </c>
    </row>
    <row r="169" spans="1:6" x14ac:dyDescent="0.3">
      <c r="A169" s="21"/>
      <c r="B169" s="21">
        <v>7800</v>
      </c>
      <c r="C169" s="21">
        <v>601</v>
      </c>
      <c r="D169" s="21">
        <v>99</v>
      </c>
      <c r="E169" s="34" t="s">
        <v>266</v>
      </c>
      <c r="F169" s="31">
        <v>5.35</v>
      </c>
    </row>
    <row r="170" spans="1:6" x14ac:dyDescent="0.3">
      <c r="A170" s="21"/>
      <c r="B170" s="21">
        <v>7800</v>
      </c>
      <c r="C170" s="21">
        <v>603</v>
      </c>
      <c r="D170" s="21">
        <v>99</v>
      </c>
      <c r="E170" s="34" t="s">
        <v>265</v>
      </c>
      <c r="F170" s="31">
        <v>35.65</v>
      </c>
    </row>
    <row r="171" spans="1:6" x14ac:dyDescent="0.3">
      <c r="A171" s="21"/>
      <c r="B171" s="21">
        <v>7830</v>
      </c>
      <c r="C171" s="32">
        <v>0</v>
      </c>
      <c r="D171" s="21">
        <v>99</v>
      </c>
      <c r="E171" s="34" t="s">
        <v>264</v>
      </c>
      <c r="F171" s="31">
        <v>6.0000000000000001E-3</v>
      </c>
    </row>
    <row r="172" spans="1:6" x14ac:dyDescent="0.3">
      <c r="A172" s="28"/>
      <c r="B172" s="28"/>
      <c r="C172" s="28"/>
      <c r="D172" s="28"/>
      <c r="E172" s="30" t="s">
        <v>195</v>
      </c>
      <c r="F172" s="29">
        <f>SUM(F168:F171)</f>
        <v>58.405999999999999</v>
      </c>
    </row>
    <row r="173" spans="1:6" x14ac:dyDescent="0.3">
      <c r="A173" s="43"/>
      <c r="B173" s="43"/>
      <c r="C173" s="43"/>
      <c r="D173" s="43"/>
      <c r="E173" s="23" t="s">
        <v>103</v>
      </c>
      <c r="F173" s="22">
        <f>SUM(F150+F166+F172)</f>
        <v>91.557999999999993</v>
      </c>
    </row>
    <row r="174" spans="1:6" s="122" customFormat="1" x14ac:dyDescent="0.3"/>
    <row r="175" spans="1:6" x14ac:dyDescent="0.3">
      <c r="E175" s="45" t="s">
        <v>102</v>
      </c>
      <c r="F175" s="31"/>
    </row>
    <row r="176" spans="1:6" x14ac:dyDescent="0.3">
      <c r="A176" s="21">
        <v>40020100</v>
      </c>
      <c r="B176" s="21">
        <v>7260</v>
      </c>
      <c r="C176" s="32">
        <v>0</v>
      </c>
      <c r="D176" s="21">
        <v>16</v>
      </c>
      <c r="E176" s="37" t="s">
        <v>263</v>
      </c>
      <c r="F176" s="31">
        <v>7.8E-2</v>
      </c>
    </row>
    <row r="177" spans="1:6" x14ac:dyDescent="0.3">
      <c r="A177" s="21"/>
      <c r="C177" s="32"/>
      <c r="D177" s="21"/>
      <c r="E177" s="37" t="s">
        <v>262</v>
      </c>
      <c r="F177" s="31">
        <v>8.5000000000000006E-2</v>
      </c>
    </row>
    <row r="178" spans="1:6" x14ac:dyDescent="0.3">
      <c r="A178" s="21"/>
      <c r="C178" s="32"/>
      <c r="D178" s="21"/>
      <c r="E178" s="37" t="s">
        <v>261</v>
      </c>
      <c r="F178" s="31">
        <v>0.02</v>
      </c>
    </row>
    <row r="179" spans="1:6" x14ac:dyDescent="0.3">
      <c r="A179" s="21"/>
      <c r="B179" s="21">
        <v>7800</v>
      </c>
      <c r="C179" s="32">
        <v>100</v>
      </c>
      <c r="D179" s="21">
        <v>16</v>
      </c>
      <c r="E179" s="37" t="s">
        <v>260</v>
      </c>
      <c r="F179" s="31">
        <v>0.2</v>
      </c>
    </row>
    <row r="180" spans="1:6" x14ac:dyDescent="0.3">
      <c r="A180" s="21"/>
      <c r="C180" s="32"/>
      <c r="D180" s="21"/>
      <c r="E180" s="37" t="s">
        <v>259</v>
      </c>
      <c r="F180" s="31">
        <v>0.2</v>
      </c>
    </row>
    <row r="181" spans="1:6" x14ac:dyDescent="0.3">
      <c r="A181" s="21"/>
      <c r="C181" s="32"/>
      <c r="D181" s="21"/>
      <c r="E181" s="37" t="s">
        <v>258</v>
      </c>
      <c r="F181" s="31">
        <v>6.0000000000000001E-3</v>
      </c>
    </row>
    <row r="182" spans="1:6" x14ac:dyDescent="0.3">
      <c r="A182" s="21"/>
      <c r="C182" s="32"/>
      <c r="D182" s="21"/>
      <c r="E182" s="37" t="s">
        <v>257</v>
      </c>
      <c r="F182" s="31">
        <v>5.0000000000000001E-3</v>
      </c>
    </row>
    <row r="183" spans="1:6" x14ac:dyDescent="0.3">
      <c r="A183" s="21"/>
      <c r="C183" s="32"/>
      <c r="D183" s="21"/>
      <c r="E183" s="37" t="s">
        <v>256</v>
      </c>
      <c r="F183" s="31">
        <v>0.12</v>
      </c>
    </row>
    <row r="184" spans="1:6" x14ac:dyDescent="0.3">
      <c r="A184" s="21"/>
      <c r="C184" s="32"/>
      <c r="D184" s="21"/>
      <c r="E184" s="37" t="s">
        <v>255</v>
      </c>
      <c r="F184" s="31">
        <v>1.4E-2</v>
      </c>
    </row>
    <row r="185" spans="1:6" x14ac:dyDescent="0.3">
      <c r="A185" s="21"/>
      <c r="C185" s="32"/>
      <c r="D185" s="21"/>
      <c r="E185" s="74" t="s">
        <v>254</v>
      </c>
      <c r="F185" s="31">
        <v>7.0000000000000001E-3</v>
      </c>
    </row>
    <row r="186" spans="1:6" x14ac:dyDescent="0.3">
      <c r="A186" s="21"/>
      <c r="C186" s="32"/>
      <c r="D186" s="21"/>
      <c r="E186" s="74" t="s">
        <v>253</v>
      </c>
      <c r="F186" s="31">
        <v>7.0000000000000001E-3</v>
      </c>
    </row>
    <row r="187" spans="1:6" x14ac:dyDescent="0.3">
      <c r="A187" s="21"/>
      <c r="C187" s="32"/>
      <c r="D187" s="21"/>
      <c r="E187" s="37" t="s">
        <v>252</v>
      </c>
      <c r="F187" s="31">
        <v>8.9999999999999993E-3</v>
      </c>
    </row>
    <row r="188" spans="1:6" x14ac:dyDescent="0.3">
      <c r="A188" s="21"/>
      <c r="C188" s="32"/>
      <c r="D188" s="21"/>
      <c r="E188" s="74" t="s">
        <v>251</v>
      </c>
      <c r="F188" s="31">
        <v>0.01</v>
      </c>
    </row>
    <row r="189" spans="1:6" x14ac:dyDescent="0.3">
      <c r="A189" s="21"/>
      <c r="C189" s="32"/>
      <c r="D189" s="21"/>
      <c r="E189" s="37" t="s">
        <v>250</v>
      </c>
      <c r="F189" s="31">
        <v>6.5000000000000002E-2</v>
      </c>
    </row>
    <row r="190" spans="1:6" x14ac:dyDescent="0.3">
      <c r="A190" s="21"/>
      <c r="C190" s="32"/>
      <c r="D190" s="21"/>
      <c r="E190" s="37" t="s">
        <v>249</v>
      </c>
      <c r="F190" s="31">
        <v>0.1</v>
      </c>
    </row>
    <row r="191" spans="1:6" x14ac:dyDescent="0.3">
      <c r="A191" s="21"/>
      <c r="C191" s="32"/>
      <c r="D191" s="21"/>
      <c r="E191" s="20" t="s">
        <v>248</v>
      </c>
      <c r="F191" s="31">
        <v>5.5E-2</v>
      </c>
    </row>
    <row r="192" spans="1:6" x14ac:dyDescent="0.3">
      <c r="A192" s="21"/>
      <c r="C192" s="32"/>
      <c r="D192" s="21"/>
      <c r="E192" s="37" t="s">
        <v>247</v>
      </c>
      <c r="F192" s="31">
        <v>5.0000000000000001E-3</v>
      </c>
    </row>
    <row r="193" spans="1:6" x14ac:dyDescent="0.3">
      <c r="A193" s="21"/>
      <c r="C193" s="32"/>
      <c r="D193" s="21"/>
      <c r="E193" s="37" t="s">
        <v>246</v>
      </c>
      <c r="F193" s="31">
        <v>3.0000000000000001E-3</v>
      </c>
    </row>
    <row r="194" spans="1:6" x14ac:dyDescent="0.3">
      <c r="E194" s="20" t="s">
        <v>245</v>
      </c>
      <c r="F194" s="20">
        <v>8.9999999999999993E-3</v>
      </c>
    </row>
    <row r="195" spans="1:6" x14ac:dyDescent="0.3">
      <c r="A195" s="43"/>
      <c r="B195" s="43"/>
      <c r="C195" s="44"/>
      <c r="D195" s="43"/>
      <c r="E195" s="41" t="s">
        <v>100</v>
      </c>
      <c r="F195" s="40">
        <f>SUM(F175:F194)</f>
        <v>0.99800000000000011</v>
      </c>
    </row>
    <row r="196" spans="1:6" s="107" customFormat="1" x14ac:dyDescent="0.3">
      <c r="A196" s="121"/>
    </row>
    <row r="197" spans="1:6" s="16" customFormat="1" ht="30" x14ac:dyDescent="0.3">
      <c r="A197" s="35">
        <v>41020100</v>
      </c>
      <c r="B197" s="35">
        <v>7800</v>
      </c>
      <c r="C197" s="36">
        <v>200</v>
      </c>
      <c r="D197" s="35">
        <v>45</v>
      </c>
      <c r="E197" s="38" t="s">
        <v>244</v>
      </c>
      <c r="F197" s="73">
        <v>2.1000000000000001E-2</v>
      </c>
    </row>
    <row r="198" spans="1:6" s="16" customFormat="1" x14ac:dyDescent="0.3">
      <c r="A198" s="21">
        <v>41020200</v>
      </c>
      <c r="B198" s="21">
        <v>7830</v>
      </c>
      <c r="C198" s="32">
        <v>0</v>
      </c>
      <c r="D198" s="21">
        <v>45</v>
      </c>
      <c r="E198" s="38" t="s">
        <v>243</v>
      </c>
      <c r="F198" s="73">
        <v>7.0000000000000007E-2</v>
      </c>
    </row>
    <row r="199" spans="1:6" s="16" customFormat="1" x14ac:dyDescent="0.3">
      <c r="A199" s="21"/>
      <c r="B199" s="21"/>
      <c r="C199" s="32"/>
      <c r="D199" s="21"/>
      <c r="E199" s="20" t="s">
        <v>242</v>
      </c>
      <c r="F199" s="73">
        <v>3.0000000000000001E-3</v>
      </c>
    </row>
    <row r="200" spans="1:6" s="16" customFormat="1" x14ac:dyDescent="0.3">
      <c r="A200" s="21">
        <v>41020401</v>
      </c>
      <c r="B200" s="21">
        <v>7800</v>
      </c>
      <c r="C200" s="32">
        <v>200</v>
      </c>
      <c r="D200" s="21">
        <v>16</v>
      </c>
      <c r="E200" s="34" t="s">
        <v>241</v>
      </c>
      <c r="F200" s="73">
        <v>5.0000000000000001E-3</v>
      </c>
    </row>
    <row r="201" spans="1:6" s="16" customFormat="1" x14ac:dyDescent="0.3">
      <c r="A201" s="21"/>
      <c r="B201" s="21"/>
      <c r="C201" s="32"/>
      <c r="D201" s="21"/>
      <c r="E201" s="20" t="s">
        <v>240</v>
      </c>
      <c r="F201" s="73">
        <v>0.01</v>
      </c>
    </row>
    <row r="202" spans="1:6" s="16" customFormat="1" x14ac:dyDescent="0.3">
      <c r="A202" s="21">
        <v>41020402</v>
      </c>
      <c r="B202" s="21">
        <v>7800</v>
      </c>
      <c r="C202" s="32">
        <v>200</v>
      </c>
      <c r="D202" s="21">
        <v>16</v>
      </c>
      <c r="E202" s="20" t="s">
        <v>239</v>
      </c>
      <c r="F202" s="73">
        <v>1.4999999999999999E-2</v>
      </c>
    </row>
    <row r="203" spans="1:6" s="16" customFormat="1" x14ac:dyDescent="0.3">
      <c r="A203" s="21"/>
      <c r="B203" s="21"/>
      <c r="C203" s="32"/>
      <c r="D203" s="21"/>
      <c r="E203" s="20" t="s">
        <v>238</v>
      </c>
      <c r="F203" s="73">
        <v>0.01</v>
      </c>
    </row>
    <row r="204" spans="1:6" s="16" customFormat="1" x14ac:dyDescent="0.3">
      <c r="A204" s="21"/>
      <c r="B204" s="21"/>
      <c r="C204" s="32"/>
      <c r="D204" s="21"/>
      <c r="E204" s="20" t="s">
        <v>237</v>
      </c>
      <c r="F204" s="73">
        <v>1.4999999999999999E-2</v>
      </c>
    </row>
    <row r="205" spans="1:6" s="16" customFormat="1" x14ac:dyDescent="0.3">
      <c r="A205" s="21">
        <v>41020500</v>
      </c>
      <c r="B205" s="21">
        <v>7800</v>
      </c>
      <c r="C205" s="32">
        <v>200</v>
      </c>
      <c r="D205" s="21">
        <v>16</v>
      </c>
      <c r="E205" s="20" t="s">
        <v>236</v>
      </c>
      <c r="F205" s="73">
        <v>0.02</v>
      </c>
    </row>
    <row r="206" spans="1:6" s="16" customFormat="1" x14ac:dyDescent="0.3">
      <c r="A206" s="21">
        <v>41020601</v>
      </c>
      <c r="B206" s="21">
        <v>7800</v>
      </c>
      <c r="C206" s="32">
        <v>200</v>
      </c>
      <c r="D206" s="21">
        <v>16</v>
      </c>
      <c r="E206" s="34" t="s">
        <v>235</v>
      </c>
      <c r="F206" s="73">
        <v>0.01</v>
      </c>
    </row>
    <row r="207" spans="1:6" s="16" customFormat="1" x14ac:dyDescent="0.3">
      <c r="A207" s="21">
        <v>41020700</v>
      </c>
      <c r="B207" s="21">
        <v>7800</v>
      </c>
      <c r="C207" s="32">
        <v>200</v>
      </c>
      <c r="D207" s="21">
        <v>16</v>
      </c>
      <c r="E207" s="20" t="s">
        <v>234</v>
      </c>
      <c r="F207" s="73">
        <v>8.4000000000000005E-2</v>
      </c>
    </row>
    <row r="208" spans="1:6" s="16" customFormat="1" x14ac:dyDescent="0.3">
      <c r="A208" s="21"/>
      <c r="B208" s="21"/>
      <c r="C208" s="32"/>
      <c r="D208" s="21"/>
      <c r="E208" s="72" t="s">
        <v>233</v>
      </c>
      <c r="F208" s="73">
        <v>0.09</v>
      </c>
    </row>
    <row r="209" spans="1:6" x14ac:dyDescent="0.3">
      <c r="A209" s="42"/>
      <c r="B209" s="43"/>
      <c r="C209" s="42"/>
      <c r="D209" s="42"/>
      <c r="E209" s="41" t="s">
        <v>95</v>
      </c>
      <c r="F209" s="40">
        <f>SUM(F197:F208)</f>
        <v>0.35299999999999998</v>
      </c>
    </row>
    <row r="210" spans="1:6" s="122" customFormat="1" x14ac:dyDescent="0.3"/>
    <row r="211" spans="1:6" s="21" customFormat="1" x14ac:dyDescent="0.3">
      <c r="A211" s="21">
        <v>42010100</v>
      </c>
      <c r="B211" s="21">
        <v>7260</v>
      </c>
      <c r="C211" s="32">
        <v>0</v>
      </c>
      <c r="D211" s="21">
        <v>42</v>
      </c>
      <c r="E211" s="48" t="s">
        <v>232</v>
      </c>
      <c r="F211" s="72">
        <v>8.0000000000000002E-3</v>
      </c>
    </row>
    <row r="212" spans="1:6" s="21" customFormat="1" x14ac:dyDescent="0.3">
      <c r="B212" s="21">
        <v>7262</v>
      </c>
      <c r="C212" s="32">
        <v>2</v>
      </c>
      <c r="D212" s="21">
        <v>42</v>
      </c>
      <c r="E212" s="20" t="s">
        <v>231</v>
      </c>
      <c r="F212" s="72">
        <v>9.8000000000000004E-2</v>
      </c>
    </row>
    <row r="213" spans="1:6" s="21" customFormat="1" x14ac:dyDescent="0.3">
      <c r="B213" s="21">
        <v>7800</v>
      </c>
      <c r="C213" s="32">
        <v>100</v>
      </c>
      <c r="D213" s="21">
        <v>42</v>
      </c>
      <c r="E213" s="34" t="s">
        <v>230</v>
      </c>
      <c r="F213" s="72">
        <v>4.4999999999999998E-2</v>
      </c>
    </row>
    <row r="214" spans="1:6" s="21" customFormat="1" x14ac:dyDescent="0.3">
      <c r="C214" s="32"/>
      <c r="E214" s="20" t="s">
        <v>229</v>
      </c>
      <c r="F214" s="72">
        <v>2.8000000000000001E-2</v>
      </c>
    </row>
    <row r="215" spans="1:6" s="21" customFormat="1" x14ac:dyDescent="0.3">
      <c r="C215" s="32"/>
      <c r="E215" s="20" t="s">
        <v>228</v>
      </c>
      <c r="F215" s="72">
        <v>3.0000000000000001E-3</v>
      </c>
    </row>
    <row r="216" spans="1:6" s="21" customFormat="1" x14ac:dyDescent="0.3">
      <c r="C216" s="32"/>
      <c r="E216" s="20" t="s">
        <v>227</v>
      </c>
      <c r="F216" s="72">
        <v>1E-3</v>
      </c>
    </row>
    <row r="217" spans="1:6" s="21" customFormat="1" x14ac:dyDescent="0.3">
      <c r="C217" s="32"/>
      <c r="E217" s="34" t="s">
        <v>226</v>
      </c>
      <c r="F217" s="72">
        <v>1E-3</v>
      </c>
    </row>
    <row r="218" spans="1:6" s="21" customFormat="1" x14ac:dyDescent="0.3">
      <c r="C218" s="32"/>
      <c r="E218" s="20" t="s">
        <v>225</v>
      </c>
      <c r="F218" s="72">
        <v>4.0000000000000001E-3</v>
      </c>
    </row>
    <row r="219" spans="1:6" s="21" customFormat="1" x14ac:dyDescent="0.3">
      <c r="C219" s="32"/>
      <c r="E219" s="20" t="s">
        <v>224</v>
      </c>
      <c r="F219" s="72">
        <v>3.0000000000000001E-3</v>
      </c>
    </row>
    <row r="220" spans="1:6" s="21" customFormat="1" x14ac:dyDescent="0.3">
      <c r="C220" s="32"/>
      <c r="E220" s="34" t="s">
        <v>223</v>
      </c>
      <c r="F220" s="72">
        <v>2E-3</v>
      </c>
    </row>
    <row r="221" spans="1:6" s="21" customFormat="1" x14ac:dyDescent="0.3">
      <c r="C221" s="32"/>
      <c r="E221" s="20" t="s">
        <v>222</v>
      </c>
      <c r="F221" s="72">
        <v>1.2999999999999999E-2</v>
      </c>
    </row>
    <row r="222" spans="1:6" s="21" customFormat="1" x14ac:dyDescent="0.3">
      <c r="C222" s="32"/>
      <c r="E222" s="20" t="s">
        <v>221</v>
      </c>
      <c r="F222" s="72">
        <v>1.7999999999999999E-2</v>
      </c>
    </row>
    <row r="223" spans="1:6" s="21" customFormat="1" x14ac:dyDescent="0.3">
      <c r="C223" s="32"/>
      <c r="E223" s="34" t="s">
        <v>220</v>
      </c>
      <c r="F223" s="72">
        <v>3.2000000000000001E-2</v>
      </c>
    </row>
    <row r="224" spans="1:6" s="21" customFormat="1" x14ac:dyDescent="0.3">
      <c r="A224" s="21">
        <v>42030104</v>
      </c>
      <c r="B224" s="21">
        <v>7800</v>
      </c>
      <c r="C224" s="32">
        <v>89</v>
      </c>
      <c r="D224" s="21">
        <v>42</v>
      </c>
      <c r="E224" s="20" t="s">
        <v>219</v>
      </c>
      <c r="F224" s="72">
        <v>1E-3</v>
      </c>
    </row>
    <row r="225" spans="1:6" x14ac:dyDescent="0.3">
      <c r="A225" s="42"/>
      <c r="B225" s="43"/>
      <c r="C225" s="42"/>
      <c r="D225" s="42"/>
      <c r="E225" s="41" t="s">
        <v>88</v>
      </c>
      <c r="F225" s="40">
        <f>SUM(F211:F224)</f>
        <v>0.25700000000000001</v>
      </c>
    </row>
    <row r="226" spans="1:6" s="122" customFormat="1" x14ac:dyDescent="0.3"/>
    <row r="227" spans="1:6" s="21" customFormat="1" ht="30" x14ac:dyDescent="0.3">
      <c r="A227" s="35">
        <v>43010500</v>
      </c>
      <c r="B227" s="35">
        <v>7800</v>
      </c>
      <c r="C227" s="36">
        <v>0</v>
      </c>
      <c r="D227" s="35">
        <v>56</v>
      </c>
      <c r="E227" s="34" t="s">
        <v>218</v>
      </c>
      <c r="F227" s="33">
        <v>0.05</v>
      </c>
    </row>
    <row r="228" spans="1:6" s="21" customFormat="1" ht="30" x14ac:dyDescent="0.3">
      <c r="C228" s="32"/>
      <c r="E228" s="38" t="s">
        <v>217</v>
      </c>
      <c r="F228" s="33">
        <v>3.5000000000000003E-2</v>
      </c>
    </row>
    <row r="229" spans="1:6" s="21" customFormat="1" x14ac:dyDescent="0.3">
      <c r="C229" s="32"/>
      <c r="E229" s="20" t="s">
        <v>216</v>
      </c>
      <c r="F229" s="73">
        <v>0.03</v>
      </c>
    </row>
    <row r="230" spans="1:6" s="21" customFormat="1" x14ac:dyDescent="0.3">
      <c r="C230" s="32"/>
      <c r="E230" s="20" t="s">
        <v>215</v>
      </c>
      <c r="F230" s="73">
        <v>0.03</v>
      </c>
    </row>
    <row r="231" spans="1:6" s="21" customFormat="1" x14ac:dyDescent="0.3">
      <c r="C231" s="32"/>
      <c r="E231" s="20" t="s">
        <v>214</v>
      </c>
      <c r="F231" s="73">
        <v>6.0000000000000001E-3</v>
      </c>
    </row>
    <row r="232" spans="1:6" x14ac:dyDescent="0.3">
      <c r="A232" s="27"/>
      <c r="B232" s="28"/>
      <c r="C232" s="50"/>
      <c r="D232" s="27"/>
      <c r="E232" s="30" t="s">
        <v>68</v>
      </c>
      <c r="F232" s="29">
        <f>SUM(F227:F231)</f>
        <v>0.15100000000000002</v>
      </c>
    </row>
    <row r="233" spans="1:6" x14ac:dyDescent="0.3">
      <c r="A233" s="27"/>
      <c r="B233" s="28"/>
      <c r="C233" s="50"/>
      <c r="D233" s="27"/>
      <c r="E233" s="26" t="s">
        <v>67</v>
      </c>
      <c r="F233" s="25">
        <f>SUM(F195+F209+F225+F232)</f>
        <v>1.7590000000000001</v>
      </c>
    </row>
    <row r="234" spans="1:6" x14ac:dyDescent="0.3">
      <c r="A234" s="23"/>
      <c r="B234" s="24"/>
      <c r="C234" s="70"/>
      <c r="D234" s="23"/>
      <c r="E234" s="23" t="s">
        <v>213</v>
      </c>
      <c r="F234" s="22">
        <f>SUM(F116+F136+F173+F233)</f>
        <v>111.41299999999998</v>
      </c>
    </row>
    <row r="235" spans="1:6" s="122" customFormat="1" x14ac:dyDescent="0.3"/>
    <row r="236" spans="1:6" x14ac:dyDescent="0.3">
      <c r="A236" s="42"/>
      <c r="B236" s="43"/>
      <c r="C236" s="42"/>
      <c r="D236" s="42"/>
      <c r="E236" s="23" t="s">
        <v>212</v>
      </c>
      <c r="F236" s="22">
        <f>SUM([1]Tabelle1!$F$134+[2]Tabelle1!$F$55+F234)</f>
        <v>202.03299999999999</v>
      </c>
    </row>
    <row r="238" spans="1:6" s="118" customFormat="1" ht="14.25" x14ac:dyDescent="0.3">
      <c r="A238" s="118" t="s">
        <v>1</v>
      </c>
    </row>
    <row r="239" spans="1:6" s="116" customFormat="1" ht="16.5" x14ac:dyDescent="0.3">
      <c r="A239" s="117" t="s">
        <v>65</v>
      </c>
    </row>
  </sheetData>
  <mergeCells count="28">
    <mergeCell ref="A235:XFD235"/>
    <mergeCell ref="A124:XFD124"/>
    <mergeCell ref="A133:XFD133"/>
    <mergeCell ref="A137:XFD137"/>
    <mergeCell ref="A151:XFD151"/>
    <mergeCell ref="A167:XFD167"/>
    <mergeCell ref="A174:XFD174"/>
    <mergeCell ref="A96:XFD96"/>
    <mergeCell ref="A117:XFD117"/>
    <mergeCell ref="A196:XFD196"/>
    <mergeCell ref="A210:XFD210"/>
    <mergeCell ref="A226:XFD226"/>
    <mergeCell ref="A1:XFD1"/>
    <mergeCell ref="A2:XFD2"/>
    <mergeCell ref="A239:XFD239"/>
    <mergeCell ref="A238:XFD238"/>
    <mergeCell ref="A3:XFD3"/>
    <mergeCell ref="B4:C4"/>
    <mergeCell ref="A6:XFD6"/>
    <mergeCell ref="A13:XFD13"/>
    <mergeCell ref="A16:XFD16"/>
    <mergeCell ref="A20:XFD20"/>
    <mergeCell ref="A23:XFD23"/>
    <mergeCell ref="A26:XFD26"/>
    <mergeCell ref="A36:XFD36"/>
    <mergeCell ref="A50:XFD50"/>
    <mergeCell ref="A80:XFD80"/>
    <mergeCell ref="A87:XFD8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Tabelle1</vt:lpstr>
      <vt:lpstr>Tabelle2</vt:lpstr>
      <vt:lpstr>Tabelle3</vt:lpstr>
      <vt:lpstr>Tabelle4</vt:lpstr>
      <vt:lpstr>Tabelle5</vt:lpstr>
      <vt:lpstr>Tabellenteil_Tab.1</vt:lpstr>
      <vt:lpstr>Tabellenteil_Tab.2</vt:lpstr>
      <vt:lpstr>Tabellenteil_Tab.3</vt:lpstr>
      <vt:lpstr>Tabellenteil_Tab.4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Beiträge an internationale Organisationen - Tabellen 2013</dc:title>
  <cp:lastModifiedBy>Leicher</cp:lastModifiedBy>
  <dcterms:created xsi:type="dcterms:W3CDTF">2013-01-03T15:34:33Z</dcterms:created>
  <dcterms:modified xsi:type="dcterms:W3CDTF">2013-01-03T15:50:10Z</dcterms:modified>
</cp:coreProperties>
</file>