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.1" sheetId="1" r:id="rId1"/>
    <sheet name="Tabellenteil_Tab.1" sheetId="2" r:id="rId2"/>
    <sheet name="Tabellenteil_Tab.2" sheetId="3" r:id="rId3"/>
    <sheet name="Tabellenteil_Tab.3" sheetId="4" r:id="rId4"/>
    <sheet name="Tabellenteil_Tab.4" sheetId="5" r:id="rId5"/>
    <sheet name="Tabellenteil_Tab.5" sheetId="6" r:id="rId6"/>
  </sheets>
  <calcPr calcId="145621"/>
</workbook>
</file>

<file path=xl/calcChain.xml><?xml version="1.0" encoding="utf-8"?>
<calcChain xmlns="http://schemas.openxmlformats.org/spreadsheetml/2006/main">
  <c r="E26" i="6" l="1"/>
  <c r="F26" i="6"/>
  <c r="E11" i="5"/>
  <c r="E96" i="5" s="1"/>
  <c r="E14" i="5"/>
  <c r="E18" i="5"/>
  <c r="E21" i="5"/>
  <c r="E24" i="5"/>
  <c r="E34" i="5"/>
  <c r="E46" i="5"/>
  <c r="E63" i="5"/>
  <c r="E71" i="5"/>
  <c r="E79" i="5"/>
  <c r="E95" i="5"/>
  <c r="E102" i="5"/>
  <c r="E115" i="5" s="1"/>
  <c r="E111" i="5"/>
  <c r="E114" i="5"/>
  <c r="E124" i="5"/>
  <c r="E154" i="5" s="1"/>
  <c r="E147" i="5"/>
  <c r="E153" i="5"/>
  <c r="E175" i="5"/>
  <c r="E191" i="5"/>
  <c r="E212" i="5" s="1"/>
  <c r="E204" i="5"/>
  <c r="E211" i="5"/>
  <c r="E11" i="4"/>
  <c r="E16" i="4"/>
  <c r="E17" i="4"/>
  <c r="E21" i="4"/>
  <c r="E25" i="4"/>
  <c r="E26" i="4"/>
  <c r="E30" i="4"/>
  <c r="E37" i="4" s="1"/>
  <c r="E33" i="4"/>
  <c r="E36" i="4"/>
  <c r="E41" i="4"/>
  <c r="E44" i="4"/>
  <c r="E47" i="4"/>
  <c r="E50" i="4"/>
  <c r="E51" i="4"/>
  <c r="E47" i="3"/>
  <c r="E48" i="3"/>
  <c r="E53" i="3"/>
  <c r="E59" i="3" s="1"/>
  <c r="E115" i="3" s="1"/>
  <c r="E58" i="3"/>
  <c r="E63" i="3"/>
  <c r="E69" i="3" s="1"/>
  <c r="E68" i="3"/>
  <c r="E73" i="3"/>
  <c r="E80" i="3"/>
  <c r="E114" i="3" s="1"/>
  <c r="E87" i="3"/>
  <c r="E113" i="3"/>
  <c r="C30" i="1"/>
  <c r="E213" i="5" l="1"/>
  <c r="E52" i="4"/>
</calcChain>
</file>

<file path=xl/sharedStrings.xml><?xml version="1.0" encoding="utf-8"?>
<sst xmlns="http://schemas.openxmlformats.org/spreadsheetml/2006/main" count="467" uniqueCount="380">
  <si>
    <t>Quelle: BMF</t>
  </si>
  <si>
    <t>Gesamtsumme</t>
  </si>
  <si>
    <t>Bundesvermögen</t>
  </si>
  <si>
    <t>Umwelt</t>
  </si>
  <si>
    <t>Land-, Forst- und Wasserwirtschaft</t>
  </si>
  <si>
    <t>Verkehr, Innovation und Technologie</t>
  </si>
  <si>
    <t>Wirtschaft</t>
  </si>
  <si>
    <t xml:space="preserve">Verkehr, Innovation und Technologie (Forschung) </t>
  </si>
  <si>
    <t>Kunst und Kultur</t>
  </si>
  <si>
    <t>Wissenschaft und Forschung</t>
  </si>
  <si>
    <t>Bildung und Frauen</t>
  </si>
  <si>
    <t>Familien und Jugend</t>
  </si>
  <si>
    <t>Gesundheit</t>
  </si>
  <si>
    <t>Soziales und Konsumentenschutz</t>
  </si>
  <si>
    <t>Finanzverwaltung</t>
  </si>
  <si>
    <t>Militärische Angelegenheiten und Sport</t>
  </si>
  <si>
    <t>Justiz</t>
  </si>
  <si>
    <t>Äußeres</t>
  </si>
  <si>
    <t>Inneres</t>
  </si>
  <si>
    <t>Bundeskanzleramt</t>
  </si>
  <si>
    <t>Rechnungshof</t>
  </si>
  <si>
    <t>Volksanwaltschaft</t>
  </si>
  <si>
    <t>Verwaltungsgerichtshof</t>
  </si>
  <si>
    <t>Verfassungsgerichtshof</t>
  </si>
  <si>
    <t>Bundesgesetzgebung</t>
  </si>
  <si>
    <t>BVA 2016</t>
  </si>
  <si>
    <t>Bezeichnung</t>
  </si>
  <si>
    <t>Untergliederung</t>
  </si>
  <si>
    <t>in Mio. €</t>
  </si>
  <si>
    <t>Aufteilung der Beiträge an internationale Organisationen nach Untergliederungen</t>
  </si>
  <si>
    <t>Internationales Komitee vom Roten Kreuz - IKRK</t>
  </si>
  <si>
    <t>Organisation der UN für industrielle Entwicklung - UNIDO</t>
  </si>
  <si>
    <t>Entwicklungsprogramm der UN - UNDP</t>
  </si>
  <si>
    <t>Organisation der UN für Erziehung, Wissenschaft und Kultur - UNESCO</t>
  </si>
  <si>
    <t>Beitrag zur Welthandelsorganisation - WTO</t>
  </si>
  <si>
    <t>Internationale Atomenergiebehörde - IAEO</t>
  </si>
  <si>
    <t>OECD-Mitgliedsbeitrag</t>
  </si>
  <si>
    <t>Beitrag zum Europarat</t>
  </si>
  <si>
    <t>Kostenbeiträge zu OSZE-Institutionen</t>
  </si>
  <si>
    <t>Asiatischer Entwicklungsfonds - AsEF</t>
  </si>
  <si>
    <t>Globale Umweltfazilität - GEF</t>
  </si>
  <si>
    <t>Beitrag zum ordentlichen Haushalt der UN</t>
  </si>
  <si>
    <t>Europäische Organisation für kernphysische Forschung - CERN</t>
  </si>
  <si>
    <t>Beiträge zu friedenserhaltenden Operationen der UN - FEOs</t>
  </si>
  <si>
    <t>Afrikanischer Entwicklungsfonds - AfEF</t>
  </si>
  <si>
    <t>Europäische Weltraumagentur - ESA</t>
  </si>
  <si>
    <t>Internationale Entwicklungsorganisation - IDA</t>
  </si>
  <si>
    <t>BVA 2015</t>
  </si>
  <si>
    <t>Erfolg 2014</t>
  </si>
  <si>
    <t>Erfolg 2013</t>
  </si>
  <si>
    <t>Erfolg 2012</t>
  </si>
  <si>
    <t>Erfolg 2011</t>
  </si>
  <si>
    <t>Entwicklung ausgewählter Beiträge an internationale Organisationen</t>
  </si>
  <si>
    <r>
      <t>1</t>
    </r>
    <r>
      <rPr>
        <sz val="10"/>
        <rFont val="Palatino Linotype"/>
        <family val="1"/>
      </rPr>
      <t xml:space="preserve"> Im EVA sind 0,315 Mio. € veranschlagt.</t>
    </r>
  </si>
  <si>
    <t>Gesamtsumme 1</t>
  </si>
  <si>
    <t>Summe Rubrik 4</t>
  </si>
  <si>
    <t>Summe UG 43</t>
  </si>
  <si>
    <t>Umweltfonds der UN (UNEP)</t>
  </si>
  <si>
    <t>Europäisches Meß- und Auswertungsprogramm für den weiträumigen Transport von Luftschadstoffen im Rahmen der Europäischen Wirtschaftskommission der Vereinten Nationen (UN-ECE/EMEP)</t>
  </si>
  <si>
    <t>UNIDO Chemikalienleasing</t>
  </si>
  <si>
    <t>UNEP Chemie</t>
  </si>
  <si>
    <t>UNECE Genf</t>
  </si>
  <si>
    <t>International Transaction (ITL)</t>
  </si>
  <si>
    <t>Europäisches Netzwerk für die Anwendung und Durchsetzung des Umweltrechts (IMPEL)</t>
  </si>
  <si>
    <t>Nagoya-Protokoll (ABS)</t>
  </si>
  <si>
    <t>Espoo-Konvention</t>
  </si>
  <si>
    <t>Helsinki-Konvention</t>
  </si>
  <si>
    <t>PRTR-Protokoll</t>
  </si>
  <si>
    <t>Aarhus-Konvention</t>
  </si>
  <si>
    <t>Bonner Konvention</t>
  </si>
  <si>
    <t>Stockholmer Konvention (POP)</t>
  </si>
  <si>
    <t>Rotterdamer Konvention (PIC)</t>
  </si>
  <si>
    <t>Walfangkonvention</t>
  </si>
  <si>
    <t>UNFCCC United Nations Framework on Climate Change (Klimarahmenkonvention der Vereinten Nationen)</t>
  </si>
  <si>
    <t>Cartagena-Protokoll (Biologische Sicherheit)</t>
  </si>
  <si>
    <t>Basler Übereink. über die Kontrolle der grenzüberschreitenden Verbringung gefährlicher Abfälle und ihrer Entsorgung</t>
  </si>
  <si>
    <t>Konvention über die biologische Vielfalt</t>
  </si>
  <si>
    <t>Alpenkonvention</t>
  </si>
  <si>
    <t>Treuhandfonds der Wiener Übereinkunft zum Schutz der Ozonschicht</t>
  </si>
  <si>
    <t>Treuhandfonds des Montrealer Protokolls über Stoffe, die zu einem Abbau der Ozonschicht führen</t>
  </si>
  <si>
    <t>Multilateraler Fonds des Montrealer Protokolls über Stoffe, die zu einem Abbau der Ozonschicht führen</t>
  </si>
  <si>
    <t>Summe UG 42</t>
  </si>
  <si>
    <t>Konvention über weitreichende, grenzüberschreitende Luftverunreinigungen (UN-ECE)</t>
  </si>
  <si>
    <t>Ernährungs- und Landwirtschaftsorganisation der UN (FAO) Forstliche Projekte</t>
  </si>
  <si>
    <t>Europäisches Kooperationsprogramm für pflanzengenetische Ressourcen (ECPGR/IPGRI)</t>
  </si>
  <si>
    <t>Ernährungs- und Landwirtschaftsorganisation der UN (FAO) pflanzengenetische Ressourcen</t>
  </si>
  <si>
    <t>Ernährungs- und Landwirtschaftsorganisation der UN (FAO)</t>
  </si>
  <si>
    <t>Summe UG 41</t>
  </si>
  <si>
    <t>Internationale Seeschifffahrtsorganisation (IMO)</t>
  </si>
  <si>
    <t>Gemeinsame Delegation zur Internationalen Zivilluftfahrtorganisation (ABIS)</t>
  </si>
  <si>
    <t>Internationale Zivilluftfahrtorganisation (ICAO)</t>
  </si>
  <si>
    <r>
      <t xml:space="preserve">Weltorganisation für geistiges Eigentum (WIPO) </t>
    </r>
    <r>
      <rPr>
        <vertAlign val="superscript"/>
        <sz val="10"/>
        <rFont val="Palatino Linotype"/>
        <family val="1"/>
      </rPr>
      <t>1</t>
    </r>
  </si>
  <si>
    <t>Wirtschaftskommission für Europa Transeuropäische Eisenbahn (ECE/TER)</t>
  </si>
  <si>
    <t>Summe UG 40</t>
  </si>
  <si>
    <t>Welthandelsorganisation (WTO)</t>
  </si>
  <si>
    <t>Rubrik 4: Wirtschaft, Infrastruktur und Umwelt</t>
  </si>
  <si>
    <t>Summe Rubrik 3</t>
  </si>
  <si>
    <t>Summe UG 32</t>
  </si>
  <si>
    <t>UNESCO-Fonds zum Schutz des kulturellen Erbes der Welt</t>
  </si>
  <si>
    <t>Internationales Zentrum für Konservierung und Restaurierung (ICCROM)</t>
  </si>
  <si>
    <t>ICOMOS Dokumentationszentrum</t>
  </si>
  <si>
    <t>Summe UG 31</t>
  </si>
  <si>
    <t>Weltorganisation für Meteorologie (WMO)</t>
  </si>
  <si>
    <t>Rubrik 3: Bildung, Forschung, Kunst und Kultur</t>
  </si>
  <si>
    <t>Summe Rubrik 2</t>
  </si>
  <si>
    <t>Summe UG 24</t>
  </si>
  <si>
    <t>Weltgesundheitsorganisation (WHO)</t>
  </si>
  <si>
    <t>Observatory on Health Systems (WHO)</t>
  </si>
  <si>
    <t>Framework Convention on Tabacco Control (WHO)</t>
  </si>
  <si>
    <t>Summe UG 21</t>
  </si>
  <si>
    <t>Beitrag Europäisches Zentrum für Wohlfahrtspolitik und Sozialforschung</t>
  </si>
  <si>
    <t>Beitrag zur Internationalen Arbeitsorganisation</t>
  </si>
  <si>
    <t>Rubrik 2: Arbeit, Soziales, Gesundheit und Familie</t>
  </si>
  <si>
    <t>Summe Rubrik 0,1</t>
  </si>
  <si>
    <t>Summe UG 12</t>
  </si>
  <si>
    <t>Stabilization Mission i.d. ZentralafrikanRep. MINUSCA</t>
  </si>
  <si>
    <t>UN Multidim.Integr.Stab.Mission Mali MINUSMA</t>
  </si>
  <si>
    <t>United Nations Interim Security Force for Abyei (UNISFA)</t>
  </si>
  <si>
    <t>United Nations Mission in South Sudan (UNMISS)</t>
  </si>
  <si>
    <t>UN Office for Disarmament Affairs (UNODA)</t>
  </si>
  <si>
    <t>Flüchtlingskommissariat der VN (UNHCR)</t>
  </si>
  <si>
    <t>UN-Programm zur Weiterverbreitung und Achtung des Völkerrechts</t>
  </si>
  <si>
    <t>Drogenkontrollprogramm der VN (UNDCP)</t>
  </si>
  <si>
    <t>Kapitalentwicklungsfonds der VN (UNCDF)</t>
  </si>
  <si>
    <t>Fonds zur Stärkung von OCHA</t>
  </si>
  <si>
    <r>
      <t>Freiwilliger Fonds der VN für beratende Dienste</t>
    </r>
    <r>
      <rPr>
        <sz val="10"/>
        <rFont val="Palatino Linotype"/>
        <family val="1"/>
      </rPr>
      <t xml:space="preserve"> auf dem Gebiet der Menschenrechte</t>
    </r>
  </si>
  <si>
    <t>Junior Professional Officer Programm</t>
  </si>
  <si>
    <t>Erweitertes Weltraumprogramm der VN</t>
  </si>
  <si>
    <t>Freiwilliger Fonds der VN für Opfer von Folterungen</t>
  </si>
  <si>
    <t>International Peace Institute</t>
  </si>
  <si>
    <t>Entwicklungsfonds für Frauen (UNIFEM)</t>
  </si>
  <si>
    <t>Hilfswerk der VN für Palästinaflüchtlinge (UNRWA)</t>
  </si>
  <si>
    <t>Kinderhilfswerk der VN (UNICEF)</t>
  </si>
  <si>
    <t>Fonds der VN für industrielle Entwicklung (UNIDF)</t>
  </si>
  <si>
    <t>Entwicklungsprogramm der VN (UNDP)</t>
  </si>
  <si>
    <t>Unterst. VN-Mission d. Afr. Union in Somalia (UNSOA)</t>
  </si>
  <si>
    <t>Hybridmission in Darfur (UNAMID)</t>
  </si>
  <si>
    <t>Mission der VN i.d. Demokratischen Republik Kongo (MONUSCO)</t>
  </si>
  <si>
    <t>Interimsverwaltung der VN im Kosovo (UNMIK)</t>
  </si>
  <si>
    <r>
      <t xml:space="preserve">Internationaler Strafgerichtshof der VN </t>
    </r>
    <r>
      <rPr>
        <sz val="10"/>
        <rFont val="Palatino Linotype"/>
        <family val="1"/>
      </rPr>
      <t>(ICC)</t>
    </r>
  </si>
  <si>
    <t>Internationales Ruandatribunal</t>
  </si>
  <si>
    <t>Internationales Jugoslawientribunal</t>
  </si>
  <si>
    <t>Beobachtermission der VN in Liberia (UNOMIL)</t>
  </si>
  <si>
    <t>Friedenssicherungstruppe der VN auf Zypern (UNFICYP)</t>
  </si>
  <si>
    <t>VN-Stabilisation Mission in Haiti (MINUSTAH)</t>
  </si>
  <si>
    <t>VN-Operation in Côte d´Ivoire (UNOCI)</t>
  </si>
  <si>
    <t>Mission der VN f. die Durchführung einer Volksabstimmung i. d. Westsahara</t>
  </si>
  <si>
    <t>UN-Nahostkontingent (UNIFIL)</t>
  </si>
  <si>
    <t>UN-Nahostkontingent (UNDOF)</t>
  </si>
  <si>
    <t>Organisation der VN für Erziehung, Wissenschaft u. Kultur (UNESCO)</t>
  </si>
  <si>
    <t>Organisation der VN für Industrielle Entwicklung (UNIDO)</t>
  </si>
  <si>
    <t>Beitrag zum Budget der VN</t>
  </si>
  <si>
    <t>Internationale Atomenergie-Organisation (IAEO)</t>
  </si>
  <si>
    <t>Beitrag zur Wüstenkonvention</t>
  </si>
  <si>
    <t>Rubrik 0, 1: Recht und Sicherheit</t>
  </si>
  <si>
    <t>Ugl.</t>
  </si>
  <si>
    <t>Nr.</t>
  </si>
  <si>
    <t>VA-Stelle</t>
  </si>
  <si>
    <t>Konto</t>
  </si>
  <si>
    <t>1. UN und deren Spezialorganisationen
Aus der UN-Mitgliedschaft resultierende Beiträge</t>
  </si>
  <si>
    <t>Gesamtsumme 2</t>
  </si>
  <si>
    <t>Chemikalienprogramm</t>
  </si>
  <si>
    <t>OECD-Agrocodes- und -schemata</t>
  </si>
  <si>
    <t>Europäische Konferenz der Verkehrsminister (CEMT)</t>
  </si>
  <si>
    <t>OECD-Tourismuskomitee</t>
  </si>
  <si>
    <t>Summe UG 34</t>
  </si>
  <si>
    <t>OECD Internationale Energieagentur</t>
  </si>
  <si>
    <t>OECD Global Science Forum</t>
  </si>
  <si>
    <t>Summe UG 30</t>
  </si>
  <si>
    <t>OECD-Schulbauprogramm (EB)</t>
  </si>
  <si>
    <t>OECD-Biological Resource Management</t>
  </si>
  <si>
    <t>OECD-Group on Health</t>
  </si>
  <si>
    <t>Local Economic and Employment Development-Programm (OECD LEED)</t>
  </si>
  <si>
    <t>Summe UG 15</t>
  </si>
  <si>
    <t>OECD Programme, Budget and Financial Management Service</t>
  </si>
  <si>
    <t xml:space="preserve">OECD fiscal network </t>
  </si>
  <si>
    <t>OECD FTA (Forum on Tax Administration)</t>
  </si>
  <si>
    <t>Summe UG 10</t>
  </si>
  <si>
    <t>OECD-Beiträge zu Sonderprojekten</t>
  </si>
  <si>
    <t>OECD Energieagentur-Mitgliedsbeitrag</t>
  </si>
  <si>
    <t>Organisation für Wirtschaftliche Zusammenarbeit und Entwicklung (OECD)-Mitgliedsbeitrag</t>
  </si>
  <si>
    <t>2. OECD und deren Spezialorganisationen
Aus der OECD-Mitgliedschaft resultierende Beiträge</t>
  </si>
  <si>
    <t>Gesamtsumme 3</t>
  </si>
  <si>
    <t>Europarc</t>
  </si>
  <si>
    <t>Wetlands International</t>
  </si>
  <si>
    <t>Internationale Vereinigung zur Erhaltung der Natur (IUCN)</t>
  </si>
  <si>
    <t>Ramsar Übereink. über Feuchtgebiete, insbes. als Lebensraum für Wasser- und Watvögel von internat. Bedeutung</t>
  </si>
  <si>
    <t>Übereinkommen über den internationalen Handel mit gefährdeten Arten freilebender Tiere und Pflanzen (CITES)</t>
  </si>
  <si>
    <t>International Association for Hydraulic Research (IAHR)</t>
  </si>
  <si>
    <t>Internationale Kommission zum Schutz der Donau (IKSD)</t>
  </si>
  <si>
    <t>Österreichisches Nationalkomitee für Große Talsperren (ATCOLD)</t>
  </si>
  <si>
    <t>Europäische Bildungsinstitutionen im Forst- und Grünraumbereich (EFESC)</t>
  </si>
  <si>
    <t>International Union of Forest Research (IUFRO)</t>
  </si>
  <si>
    <t>FAO Welternährungsprogramm, Beiträge</t>
  </si>
  <si>
    <t>International Union for the protection of new varieties of plants (UPOV)</t>
  </si>
  <si>
    <t>Europäische Vereinigung für Tierproduktion (EVT)</t>
  </si>
  <si>
    <t>Internationale Organisation für Rebe und Wein (OIV)</t>
  </si>
  <si>
    <t>Pflanzenschutzorganisation für Europa und den Mittelmeerraum (EPPO)</t>
  </si>
  <si>
    <t>Panta Rhei</t>
  </si>
  <si>
    <t>Universal Postal Union (UPU)</t>
  </si>
  <si>
    <t>International Telecommunication Union (ITU)</t>
  </si>
  <si>
    <t>Europäisches Funkbüro (ECO)</t>
  </si>
  <si>
    <t>Europäisches Institut für Telekommunikationsstandards (ETSI)</t>
  </si>
  <si>
    <t>World Association for Waterborne Transport Infrastructure (AIPCN/PIANC)</t>
  </si>
  <si>
    <t>Europäische Zivilluftfahrtskonferenz (ECAC)</t>
  </si>
  <si>
    <t>Internationale Kommission für Führerprüfungen (CIECA)</t>
  </si>
  <si>
    <t>Transeuropäisches Nord-Süd-Autobahnprojekt (TEM)</t>
  </si>
  <si>
    <t>Welt-Straßenverband (AIPCR/PIARC)</t>
  </si>
  <si>
    <t xml:space="preserve">Conference of European Directors of Roads (CEDR) </t>
  </si>
  <si>
    <t>Internationale Vereinigung für die technische Prüfung von Kraftfahrzeugen (CITA)</t>
  </si>
  <si>
    <t>Zwischenstaatliche Organisation für den internationalen Eisenbahnverkehr (OTIF)</t>
  </si>
  <si>
    <t>Internationale Organisation für das Seilbahnwesen (OITAF)</t>
  </si>
  <si>
    <t>Europäische Organisation zur Koordinierung der Implementierung von Straßentransporttelematik (ERTICO)</t>
  </si>
  <si>
    <t>International Forum of Independent Audit Regulators (IFIAR)</t>
  </si>
  <si>
    <t>International Accreditation Forum, Inc. (IAF)</t>
  </si>
  <si>
    <t>International Laboratory Accreditation Cooperation (ILAC)</t>
  </si>
  <si>
    <t>Internationale Meeresbodenbehörde (ISBA)</t>
  </si>
  <si>
    <t>Seerechtsübereinkommen der Vereinten Nationen (ITLOS)</t>
  </si>
  <si>
    <t>Europäische Energiecharta (Ech)</t>
  </si>
  <si>
    <t>Ständige Internationale Kommission für den Beschluss von Handfeuerwaffen (CIP)</t>
  </si>
  <si>
    <t>Internationales Institut für Kältetechnik (IIF)</t>
  </si>
  <si>
    <t>Europäische Zusammenarbeit für Akkreditierung (EA)</t>
  </si>
  <si>
    <t>Internationale Organisation für das gesetzliche Messwesen (OIML)</t>
  </si>
  <si>
    <t>Internationales Büro für Maße und Gewichte (BIPM)</t>
  </si>
  <si>
    <t>Internationale Union für Geodäsie und Geophysik (UGGI)</t>
  </si>
  <si>
    <t>Internationales Büro für das Ausstellungswesen (BIE)</t>
  </si>
  <si>
    <t>Welt-Fremdenverkehrsorganisation (WTO)</t>
  </si>
  <si>
    <t>WTO, Doha Development Agenda Global Trust Fund</t>
  </si>
  <si>
    <t>Weltenergierat (WER)</t>
  </si>
  <si>
    <t>Internationale elektrotechnische Kommission (IEC)</t>
  </si>
  <si>
    <t>Europäisches Komitee für elektrotechnische Normung (CENELEC)</t>
  </si>
  <si>
    <t>000</t>
  </si>
  <si>
    <t>Europäische Weltraumagentur (ESA); Wahlprogramme</t>
  </si>
  <si>
    <t>Europäische Organisation f. d. Nutzung von Meteorologischen Satelliten (EUMETSAT)</t>
  </si>
  <si>
    <t>Europäische Weltraumagentur (ESA); Pflichtprogramme</t>
  </si>
  <si>
    <t>Laufende Transfers an Drittländer</t>
  </si>
  <si>
    <t>Europäische Organisation für kernphysische Forschung (CERN)</t>
  </si>
  <si>
    <t>Europäisches Hochschulinstitut (EHI)</t>
  </si>
  <si>
    <t>Europäische Konferenz für Molekularbiologie und Europäisches Labor für Molekularbiologie (EMBC und EMBL)</t>
  </si>
  <si>
    <t>Europäisches Zentrum für mittelfristige Wettervorhersage (EZMW)</t>
  </si>
  <si>
    <t>Europäische Organisation für astronomische Forschung in der südlichen Hemisphäre (ESO)</t>
  </si>
  <si>
    <t>Fusion for Energy (F4E)</t>
  </si>
  <si>
    <t>Institut Max von Laue - Paul Langewin (ILL)</t>
  </si>
  <si>
    <t>European Synchrotron Radiation Facility (ESRF)</t>
  </si>
  <si>
    <t>International Institute for Applied Systems Analysis (IIASA)</t>
  </si>
  <si>
    <t>ESFRI-DARIAH (Digital Research Infrastucture for Arts and Humanities)</t>
  </si>
  <si>
    <t>ESFRI-CLARIN (Common Language Resources and Technology Infrastructure)</t>
  </si>
  <si>
    <t>EUMETNET - Koordination der Wetterdienste in der EU</t>
  </si>
  <si>
    <t>European Mediterranean Seismological Centere (EMSC)</t>
  </si>
  <si>
    <t>ESFRI-ESS (European Social Survey)</t>
  </si>
  <si>
    <t>ESFRI-CESSDA (Consortium of European Social Science Data)</t>
  </si>
  <si>
    <t>European Association for International Education (EAIE); Commission for the Geological Map of the World (CGMW); Tropical Biology Association (TBA); International Seismological Centre (ISC); International Union of Geological Science (IUGS); Belmont Forum (Diversitas); Future Eearth (United nations university - IHDP)</t>
  </si>
  <si>
    <t>International Agency for Research on Cancer (IARC)</t>
  </si>
  <si>
    <t>Biobanking and Biomolcular Resources Research Infrastructure (BBMRI)</t>
  </si>
  <si>
    <t>Institut Max von Laue - Paul Langewin - Projekt S18</t>
  </si>
  <si>
    <t>CEEPUS-Generalsekretariat</t>
  </si>
  <si>
    <t>Österr. Plattform für Forschungs- und Technologiepolitikevaluierung (fteval)</t>
  </si>
  <si>
    <t>Internationale Schulsport-Föderation (ISF)</t>
  </si>
  <si>
    <t>European University Association (EUA)</t>
  </si>
  <si>
    <t>European Agency for Special Needs and Inclusive Education</t>
  </si>
  <si>
    <t>Europarat / Europäisches Fremdsprachenzentrum (CoE/ECML)</t>
  </si>
  <si>
    <t>European Schoolnet (EUN)</t>
  </si>
  <si>
    <t>International Holocaust Remembrance Alliance (IHRA)</t>
  </si>
  <si>
    <t>Summe UG 25</t>
  </si>
  <si>
    <t>Jugendkarte Euro 26 Mitgliedsbeitrag (Council of Europe); ERYICA Mitgliedsbeitrag (European Youth Information and Counselling Agency); ECYC Mitgliedsbeitrag (European Confederation of Youth Club Organisations)</t>
  </si>
  <si>
    <t>Internationales Tierseuchenamt (OIE)</t>
  </si>
  <si>
    <t>Europäische Pharmakopöe Kommission</t>
  </si>
  <si>
    <t>Pompidou-Gruppe des Europarates</t>
  </si>
  <si>
    <t xml:space="preserve">Europäische Kommission zur Bekämpfung der Maul- u. Klauenseuche </t>
  </si>
  <si>
    <t>European Health Telematics Association (EHTEL)</t>
  </si>
  <si>
    <t>Internationale Krankenhaus Vereinigung (IHF)</t>
  </si>
  <si>
    <t>Ausschuss der Krankenhäuser der Europäischen Gemeinschaft (HOPE)</t>
  </si>
  <si>
    <t>Internationale Vereinigung für Soziale Sicherheit (IVSS)</t>
  </si>
  <si>
    <t>Internationale Vereinigung der Arbeitsinspektion</t>
  </si>
  <si>
    <t>Europäisches Netzwerk Aus- und Weiterbildung in Sicherheit  und Gesundheitsschutz (ENETOSH)</t>
  </si>
  <si>
    <t>International Fiscal Association (IFA), Vienne</t>
  </si>
  <si>
    <t>Pharmaceutical Inspection Convention (PIC)</t>
  </si>
  <si>
    <t>DG - Deutsche Gesellschaft für Suchtgiftforschung und Suchtgifttherapie</t>
  </si>
  <si>
    <t>KGST Kommunale Gemeinschaftsstelle für Verwaltungsmanagement</t>
  </si>
  <si>
    <t>Open Text Web Solution Usergroup</t>
  </si>
  <si>
    <t>Hightext Verlag</t>
  </si>
  <si>
    <t>Deutschsprachige SAP Anwendergruppe (DSAG)</t>
  </si>
  <si>
    <t>Nationaler Delcredere Dienst (ONDD)</t>
  </si>
  <si>
    <t>Sekretariat der Aktionsgruppe gegen Geldwäsche (FATF)</t>
  </si>
  <si>
    <t>Brussels European and Global Economic Laboratory (BRUEGEL)</t>
  </si>
  <si>
    <t>Suerf-Beatrix Krones Executive OeNB</t>
  </si>
  <si>
    <t>Intra-European Organisation of Tax Administration (IOTA)</t>
  </si>
  <si>
    <t>Weltzollorganisation (WCO)</t>
  </si>
  <si>
    <t>A-SIT Zentrum für sichere Informationstechnologie - Austria</t>
  </si>
  <si>
    <t>Summe UG 14</t>
  </si>
  <si>
    <t>Europäisches Organisation f. d. Nutzung von Meteorologischen Satelliten (EUMETSAT)</t>
  </si>
  <si>
    <t>Radio Technical Comm. For Aeronautics (RTCA)</t>
  </si>
  <si>
    <t>Attachevereinigung BERN/CH</t>
  </si>
  <si>
    <t>Comité International de Medicine</t>
  </si>
  <si>
    <t>Internationaler Militärsportverband (CISM)</t>
  </si>
  <si>
    <t>Europäische Verteidigungsagentur</t>
  </si>
  <si>
    <t>Summe UG 13</t>
  </si>
  <si>
    <t>European Organisation of Prisons and Correctional Services (Europris)</t>
  </si>
  <si>
    <t>European Commerce Registers Forum (ECRF)</t>
  </si>
  <si>
    <t>European Judicial Training Network (EJTN)</t>
  </si>
  <si>
    <t xml:space="preserve">Justice Coopération Internationale (GIP)  </t>
  </si>
  <si>
    <t>Internationales Institut für die Vereinheitlichung des Privatrechtes (UNIDROIT)</t>
  </si>
  <si>
    <t>Haager Konferenz für internationales Privatrecht (DIP)</t>
  </si>
  <si>
    <t>OIF-Organisation internationale de la Francophonie</t>
  </si>
  <si>
    <t>ICC Koalition</t>
  </si>
  <si>
    <t>Internationales Komitee vom Roten Kreuz (IKRK)</t>
  </si>
  <si>
    <t>Internationale Ermittlungskommission</t>
  </si>
  <si>
    <r>
      <t>Atomteststoppvertrag-Kontrollorganisation (CTBTO</t>
    </r>
    <r>
      <rPr>
        <sz val="10"/>
        <rFont val="Palatino Linotype"/>
        <family val="1"/>
      </rPr>
      <t>)</t>
    </r>
  </si>
  <si>
    <t>Wassenaar Arrangement</t>
  </si>
  <si>
    <t>Österreichisch-Französisches Zentrum (ÖFZ)</t>
  </si>
  <si>
    <t>Beiträge zu GASP - Gemeinsame Außen- u. Sicherheitspolitik</t>
  </si>
  <si>
    <t>Beiträge zur Zentraleuropäischen Initiative</t>
  </si>
  <si>
    <t>Beiträge zu OSZE-Institutionen</t>
  </si>
  <si>
    <t>Beitrag zur Chemiewaffen-Kontrollorganisation</t>
  </si>
  <si>
    <t>Beitrag zur Donaukommission</t>
  </si>
  <si>
    <t>Ständiger Schiedshof</t>
  </si>
  <si>
    <t>Kostenbeitr. zu div. Konferenzen und Abrüstungsfragen</t>
  </si>
  <si>
    <t>Summe UG 11</t>
  </si>
  <si>
    <t>Terrestrial Trunked Radio - Memorandum of Understanding (TETRA-MoU)</t>
  </si>
  <si>
    <t>11040400</t>
  </si>
  <si>
    <t>Internationale Organisation für Migration (IOM)</t>
  </si>
  <si>
    <t>International Center for Migration Policy Development (ICMPD)</t>
  </si>
  <si>
    <t>11030100</t>
  </si>
  <si>
    <t>EU-Institut für Sicherheitsstudien (ISS)</t>
  </si>
  <si>
    <t>EU-Satellitenzentrum (SatCen)</t>
  </si>
  <si>
    <t>European Healthcare Fraud and Corruption Network (EHFCN)</t>
  </si>
  <si>
    <t>11020800</t>
  </si>
  <si>
    <t>Beitrag an die EGMONT-Gruppe</t>
  </si>
  <si>
    <t>European Network of Forensic Science Institutes (ENFSI)</t>
  </si>
  <si>
    <t>Beitrag an die Interpol</t>
  </si>
  <si>
    <t>11020600</t>
  </si>
  <si>
    <t>Schengener Übereinkommen 1985 und 1990</t>
  </si>
  <si>
    <t>11020400</t>
  </si>
  <si>
    <t>Internationaler Archivrat (ica - international council on archives)</t>
  </si>
  <si>
    <t>Internationales verwaltungswissenschaftliches Institut (IIAS)</t>
  </si>
  <si>
    <t>Europäische Audiovisuelle Informationsstelle</t>
  </si>
  <si>
    <t>Verband der öffentlichen Wirtschaft und Gemeinwirtschaft (VÖWG)</t>
  </si>
  <si>
    <t>Group of States against corruption (GRECO)</t>
  </si>
  <si>
    <t>Europäisches Institut für öffentliche Verwaltung (EIPA)</t>
  </si>
  <si>
    <t>Summe UG 06</t>
  </si>
  <si>
    <t>Europäische Organisation der Obersten Rechnungskontrollbehörden (EUROSAI)</t>
  </si>
  <si>
    <t>Summe UG 05</t>
  </si>
  <si>
    <t>International Ombudsman Institute (IOI)</t>
  </si>
  <si>
    <t>Summe UG 04</t>
  </si>
  <si>
    <t>Association of the Councils of State and Supreme Administrative Jurisdictions of the European Union i.n.p.a (Conseil d'État)</t>
  </si>
  <si>
    <t>Internationale Vereinigung der Obersten Verwaltungsgerichte (IASAJ)</t>
  </si>
  <si>
    <t>Summe UG 03</t>
  </si>
  <si>
    <t>World Conference on Constitutional Justice - Venice Commission (WCCJ)</t>
  </si>
  <si>
    <t>03010100</t>
  </si>
  <si>
    <t>Summe UG 02</t>
  </si>
  <si>
    <t>Parlamentarische Versammlung der OSZE</t>
  </si>
  <si>
    <t>Internationaler Archivrat</t>
  </si>
  <si>
    <t>Interparlamentarische Union (IPU)</t>
  </si>
  <si>
    <t>3. Sonstige Organisationen (Institutionen)
Aus diversen Mitgliedschaften resultierende Beiträge</t>
  </si>
  <si>
    <r>
      <t>1</t>
    </r>
    <r>
      <rPr>
        <sz val="10"/>
        <rFont val="Palatino Linotype"/>
        <family val="1"/>
      </rPr>
      <t xml:space="preserve"> Die Differenz zwischen FVA und EVA ist in der Darstellung der Bundesschatzscheine (BSS) begründet, da im EVA die BSS-Erläge und FVA die BSS-Einlösungen veranschlagt sind.</t>
    </r>
  </si>
  <si>
    <t>Gesamtsumme 1) bis 4)</t>
  </si>
  <si>
    <r>
      <t xml:space="preserve">Summe UG 45/Summe Rubrik 4/Gesamtsumme 4 </t>
    </r>
    <r>
      <rPr>
        <vertAlign val="superscript"/>
        <sz val="10"/>
        <color rgb="FFC00000"/>
        <rFont val="Palatino Linotype"/>
        <family val="1"/>
      </rPr>
      <t>1</t>
    </r>
  </si>
  <si>
    <t>Kapitaltransfers an Drittländer (IFIs)</t>
  </si>
  <si>
    <t>7880</t>
  </si>
  <si>
    <t>Multilaterale Investitions-Garantie Agentur (MIGA)</t>
  </si>
  <si>
    <t>0825</t>
  </si>
  <si>
    <t>Multilaterale Investitions-Garantie Agentur (MIGA) BSS</t>
  </si>
  <si>
    <t>Europäische Investitionsbank (EIB)</t>
  </si>
  <si>
    <t>Europäische Bank für Wiederaufbau und Entwicklung (EBRD) BSS</t>
  </si>
  <si>
    <t>Europäische Bank für Wiederaufbau und Entwicklung (EBRD)</t>
  </si>
  <si>
    <t>Gemeinsamer Rohstofffonds (CF)</t>
  </si>
  <si>
    <t>Internationale Finanzkorporation (IFC)</t>
  </si>
  <si>
    <t>Inter-Amerikanische Investitionsgesellschaft (IIC)</t>
  </si>
  <si>
    <t>Inter-Amerikanische Entwicklungsbank (IDB) BSS</t>
  </si>
  <si>
    <t>Inter-Amerikanische Entwicklungsbank (IDB)</t>
  </si>
  <si>
    <t>Asiatische Infrastruktur Invenstitionsbank (AIIB)</t>
  </si>
  <si>
    <t>Asiatische Entwicklungsbank (AsEB) BSS</t>
  </si>
  <si>
    <t>Asiatische Entwicklungsbank (AsEB)</t>
  </si>
  <si>
    <t>Internationale Bank für Wiederaufbau und Entwicklung (IBRD) BSS</t>
  </si>
  <si>
    <t>Internationale Bank für Wiederaufbau und Entwicklung (IBRD)</t>
  </si>
  <si>
    <t>Afrikanische Entwicklungsbank (AfEB) BSS</t>
  </si>
  <si>
    <t>Afrikanische Entwicklungsbank (AfEB)</t>
  </si>
  <si>
    <t>EVA 2016</t>
  </si>
  <si>
    <t>FVA 2016</t>
  </si>
  <si>
    <t>4. Internationale Finanzinstitutionen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</si>
</sst>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0"/>
    <numFmt numFmtId="166" formatCode="#,##0.000"/>
    <numFmt numFmtId="167" formatCode="000"/>
    <numFmt numFmtId="168" formatCode="000000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Palatino Linotype"/>
      <family val="1"/>
    </font>
    <font>
      <vertAlign val="superscript"/>
      <sz val="10"/>
      <name val="Palatino Linotype"/>
      <family val="1"/>
    </font>
    <font>
      <sz val="9"/>
      <name val="Palatino Linotype"/>
      <family val="1"/>
    </font>
    <font>
      <b/>
      <sz val="10"/>
      <color rgb="FFC00000"/>
      <name val="Palatino Linotype"/>
      <family val="1"/>
    </font>
    <font>
      <sz val="10"/>
      <color rgb="FFC00000"/>
      <name val="Palatino Linotype"/>
      <family val="1"/>
    </font>
    <font>
      <b/>
      <sz val="10"/>
      <name val="Palatino Linotype"/>
      <family val="1"/>
    </font>
    <font>
      <vertAlign val="superscript"/>
      <sz val="10"/>
      <color rgb="FFC00000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4" fontId="0" fillId="0" borderId="0" xfId="0" applyNumberFormat="1"/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6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6" fontId="8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9" fillId="0" borderId="0" xfId="0" applyNumberFormat="1" applyFont="1" applyBorder="1"/>
    <xf numFmtId="0" fontId="9" fillId="0" borderId="0" xfId="0" applyFont="1" applyBorder="1"/>
    <xf numFmtId="166" fontId="5" fillId="0" borderId="0" xfId="0" applyNumberFormat="1" applyFont="1" applyFill="1"/>
    <xf numFmtId="0" fontId="5" fillId="0" borderId="0" xfId="0" applyFont="1" applyFill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/>
    <xf numFmtId="0" fontId="5" fillId="0" borderId="0" xfId="0" applyFont="1" applyFill="1" applyAlignment="1">
      <alignment vertical="top" wrapText="1"/>
    </xf>
    <xf numFmtId="167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166" fontId="9" fillId="0" borderId="1" xfId="0" applyNumberFormat="1" applyFont="1" applyBorder="1"/>
    <xf numFmtId="0" fontId="9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167" fontId="5" fillId="0" borderId="0" xfId="0" applyNumberFormat="1" applyFon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6" fontId="5" fillId="0" borderId="0" xfId="0" applyNumberFormat="1" applyFont="1"/>
    <xf numFmtId="0" fontId="10" fillId="0" borderId="0" xfId="0" applyFont="1"/>
    <xf numFmtId="166" fontId="9" fillId="0" borderId="0" xfId="0" applyNumberFormat="1" applyFont="1" applyFill="1" applyBorder="1"/>
    <xf numFmtId="167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167" fontId="5" fillId="0" borderId="1" xfId="0" applyNumberFormat="1" applyFont="1" applyBorder="1"/>
    <xf numFmtId="167" fontId="5" fillId="0" borderId="0" xfId="0" applyNumberFormat="1" applyFont="1" applyBorder="1"/>
    <xf numFmtId="0" fontId="10" fillId="0" borderId="0" xfId="0" applyFont="1" applyAlignment="1">
      <alignment vertical="top" wrapText="1"/>
    </xf>
    <xf numFmtId="166" fontId="9" fillId="0" borderId="0" xfId="0" applyNumberFormat="1" applyFont="1"/>
    <xf numFmtId="0" fontId="9" fillId="0" borderId="0" xfId="0" applyFont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Alignment="1"/>
    <xf numFmtId="167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166" fontId="5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167" fontId="8" fillId="0" borderId="1" xfId="0" applyNumberFormat="1" applyFont="1" applyBorder="1"/>
    <xf numFmtId="167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/>
    <xf numFmtId="0" fontId="0" fillId="0" borderId="0" xfId="0" applyAlignment="1"/>
    <xf numFmtId="167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6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/>
    </xf>
    <xf numFmtId="167" fontId="5" fillId="0" borderId="0" xfId="0" applyNumberFormat="1" applyFont="1"/>
    <xf numFmtId="166" fontId="5" fillId="0" borderId="0" xfId="0" applyNumberFormat="1" applyFont="1" applyBorder="1" applyAlignment="1"/>
    <xf numFmtId="0" fontId="5" fillId="0" borderId="0" xfId="0" applyFont="1" applyFill="1" applyAlignment="1"/>
    <xf numFmtId="166" fontId="9" fillId="0" borderId="0" xfId="0" applyNumberFormat="1" applyFont="1" applyBorder="1" applyAlignment="1"/>
    <xf numFmtId="166" fontId="9" fillId="0" borderId="1" xfId="0" applyNumberFormat="1" applyFont="1" applyBorder="1" applyAlignment="1"/>
    <xf numFmtId="168" fontId="5" fillId="0" borderId="1" xfId="0" applyNumberFormat="1" applyFont="1" applyBorder="1"/>
    <xf numFmtId="0" fontId="5" fillId="0" borderId="0" xfId="0" applyFont="1" applyAlignment="1">
      <alignment horizontal="right"/>
    </xf>
    <xf numFmtId="168" fontId="5" fillId="0" borderId="0" xfId="0" applyNumberFormat="1" applyFon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 vertical="top"/>
    </xf>
    <xf numFmtId="0" fontId="10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XFD1"/>
    </sheetView>
  </sheetViews>
  <sheetFormatPr baseColWidth="10" defaultRowHeight="12.75" x14ac:dyDescent="0.2"/>
  <cols>
    <col min="1" max="1" width="15.42578125" customWidth="1"/>
    <col min="2" max="2" width="46" customWidth="1"/>
  </cols>
  <sheetData>
    <row r="1" spans="1:3" s="99" customFormat="1" x14ac:dyDescent="0.2">
      <c r="A1" s="98" t="s">
        <v>29</v>
      </c>
      <c r="B1" s="98"/>
    </row>
    <row r="2" spans="1:3" s="101" customFormat="1" x14ac:dyDescent="0.2">
      <c r="A2" s="100" t="s">
        <v>28</v>
      </c>
    </row>
    <row r="3" spans="1:3" s="103" customFormat="1" x14ac:dyDescent="0.2"/>
    <row r="4" spans="1:3" s="6" customFormat="1" x14ac:dyDescent="0.2">
      <c r="A4" s="11" t="s">
        <v>27</v>
      </c>
      <c r="B4" s="10" t="s">
        <v>26</v>
      </c>
      <c r="C4" s="9" t="s">
        <v>25</v>
      </c>
    </row>
    <row r="5" spans="1:3" s="104" customFormat="1" x14ac:dyDescent="0.2"/>
    <row r="6" spans="1:3" x14ac:dyDescent="0.2">
      <c r="A6" s="7">
        <v>2</v>
      </c>
      <c r="B6" s="6" t="s">
        <v>24</v>
      </c>
      <c r="C6" s="5">
        <v>0.19700000000000001</v>
      </c>
    </row>
    <row r="7" spans="1:3" x14ac:dyDescent="0.2">
      <c r="A7" s="7">
        <v>3</v>
      </c>
      <c r="B7" s="6" t="s">
        <v>23</v>
      </c>
      <c r="C7" s="5">
        <v>2E-3</v>
      </c>
    </row>
    <row r="8" spans="1:3" x14ac:dyDescent="0.2">
      <c r="A8" s="7">
        <v>4</v>
      </c>
      <c r="B8" s="6" t="s">
        <v>22</v>
      </c>
      <c r="C8" s="5">
        <v>4.0000000000000001E-3</v>
      </c>
    </row>
    <row r="9" spans="1:3" x14ac:dyDescent="0.2">
      <c r="A9" s="7">
        <v>5</v>
      </c>
      <c r="B9" s="6" t="s">
        <v>21</v>
      </c>
      <c r="C9" s="5">
        <v>4.0000000000000001E-3</v>
      </c>
    </row>
    <row r="10" spans="1:3" x14ac:dyDescent="0.2">
      <c r="A10" s="7">
        <v>6</v>
      </c>
      <c r="B10" s="6" t="s">
        <v>20</v>
      </c>
      <c r="C10" s="5">
        <v>2E-3</v>
      </c>
    </row>
    <row r="11" spans="1:3" x14ac:dyDescent="0.2">
      <c r="A11" s="7">
        <v>10</v>
      </c>
      <c r="B11" s="6" t="s">
        <v>19</v>
      </c>
      <c r="C11" s="5">
        <v>3.84</v>
      </c>
    </row>
    <row r="12" spans="1:3" x14ac:dyDescent="0.2">
      <c r="A12" s="7">
        <v>11</v>
      </c>
      <c r="B12" s="6" t="s">
        <v>18</v>
      </c>
      <c r="C12" s="5">
        <v>1.768</v>
      </c>
    </row>
    <row r="13" spans="1:3" x14ac:dyDescent="0.2">
      <c r="A13" s="7">
        <v>12</v>
      </c>
      <c r="B13" s="6" t="s">
        <v>17</v>
      </c>
      <c r="C13" s="5">
        <v>65.022000000000006</v>
      </c>
    </row>
    <row r="14" spans="1:3" x14ac:dyDescent="0.2">
      <c r="A14" s="7">
        <v>13</v>
      </c>
      <c r="B14" s="6" t="s">
        <v>16</v>
      </c>
      <c r="C14" s="5">
        <v>8.2000000000000003E-2</v>
      </c>
    </row>
    <row r="15" spans="1:3" x14ac:dyDescent="0.2">
      <c r="A15" s="7">
        <v>14</v>
      </c>
      <c r="B15" s="6" t="s">
        <v>15</v>
      </c>
      <c r="C15" s="5">
        <v>2.218</v>
      </c>
    </row>
    <row r="16" spans="1:3" x14ac:dyDescent="0.2">
      <c r="A16" s="7">
        <v>15</v>
      </c>
      <c r="B16" s="6" t="s">
        <v>14</v>
      </c>
      <c r="C16" s="5">
        <v>1.0369999999999999</v>
      </c>
    </row>
    <row r="17" spans="1:3" x14ac:dyDescent="0.2">
      <c r="A17" s="7">
        <v>21</v>
      </c>
      <c r="B17" s="6" t="s">
        <v>13</v>
      </c>
      <c r="C17" s="5">
        <v>2.653</v>
      </c>
    </row>
    <row r="18" spans="1:3" x14ac:dyDescent="0.2">
      <c r="A18" s="7">
        <v>24</v>
      </c>
      <c r="B18" s="6" t="s">
        <v>12</v>
      </c>
      <c r="C18" s="5">
        <v>3.89</v>
      </c>
    </row>
    <row r="19" spans="1:3" x14ac:dyDescent="0.2">
      <c r="A19" s="7">
        <v>25</v>
      </c>
      <c r="B19" s="8" t="s">
        <v>11</v>
      </c>
      <c r="C19" s="5">
        <v>1.0999999999999999E-2</v>
      </c>
    </row>
    <row r="20" spans="1:3" x14ac:dyDescent="0.2">
      <c r="A20" s="7">
        <v>30</v>
      </c>
      <c r="B20" s="8" t="s">
        <v>10</v>
      </c>
      <c r="C20" s="5">
        <v>0.107</v>
      </c>
    </row>
    <row r="21" spans="1:3" x14ac:dyDescent="0.2">
      <c r="A21" s="7">
        <v>31</v>
      </c>
      <c r="B21" s="6" t="s">
        <v>9</v>
      </c>
      <c r="C21" s="5">
        <v>37.081000000000003</v>
      </c>
    </row>
    <row r="22" spans="1:3" x14ac:dyDescent="0.2">
      <c r="A22" s="7">
        <v>32</v>
      </c>
      <c r="B22" s="6" t="s">
        <v>8</v>
      </c>
      <c r="C22" s="5">
        <v>7.4999999999999997E-2</v>
      </c>
    </row>
    <row r="23" spans="1:3" x14ac:dyDescent="0.2">
      <c r="A23" s="7">
        <v>34</v>
      </c>
      <c r="B23" s="6" t="s">
        <v>7</v>
      </c>
      <c r="C23" s="5">
        <v>57.994</v>
      </c>
    </row>
    <row r="24" spans="1:3" x14ac:dyDescent="0.2">
      <c r="A24" s="7">
        <v>40</v>
      </c>
      <c r="B24" s="6" t="s">
        <v>6</v>
      </c>
      <c r="C24" s="5">
        <v>3.238</v>
      </c>
    </row>
    <row r="25" spans="1:3" x14ac:dyDescent="0.2">
      <c r="A25" s="7">
        <v>41</v>
      </c>
      <c r="B25" s="6" t="s">
        <v>5</v>
      </c>
      <c r="C25" s="5">
        <v>1.6639999999999999</v>
      </c>
    </row>
    <row r="26" spans="1:3" x14ac:dyDescent="0.2">
      <c r="A26" s="7">
        <v>42</v>
      </c>
      <c r="B26" s="6" t="s">
        <v>4</v>
      </c>
      <c r="C26" s="5">
        <v>5.4379999999999997</v>
      </c>
    </row>
    <row r="27" spans="1:3" x14ac:dyDescent="0.2">
      <c r="A27" s="7">
        <v>43</v>
      </c>
      <c r="B27" s="6" t="s">
        <v>3</v>
      </c>
      <c r="C27" s="5">
        <v>2.996</v>
      </c>
    </row>
    <row r="28" spans="1:3" x14ac:dyDescent="0.2">
      <c r="A28" s="7">
        <v>45</v>
      </c>
      <c r="B28" s="6" t="s">
        <v>2</v>
      </c>
      <c r="C28" s="5">
        <v>288.64800000000002</v>
      </c>
    </row>
    <row r="29" spans="1:3" s="97" customFormat="1" x14ac:dyDescent="0.2"/>
    <row r="30" spans="1:3" s="1" customFormat="1" x14ac:dyDescent="0.2">
      <c r="A30" s="4"/>
      <c r="B30" s="3" t="s">
        <v>1</v>
      </c>
      <c r="C30" s="2">
        <f>SUM(C6:C28)</f>
        <v>477.971</v>
      </c>
    </row>
    <row r="32" spans="1:3" s="102" customFormat="1" x14ac:dyDescent="0.2">
      <c r="A32" s="101" t="s">
        <v>0</v>
      </c>
      <c r="B32" s="101"/>
    </row>
    <row r="33" spans="1:1" s="101" customFormat="1" ht="29.25" customHeight="1" x14ac:dyDescent="0.2">
      <c r="A33" s="100"/>
    </row>
  </sheetData>
  <mergeCells count="7">
    <mergeCell ref="A29:XFD29"/>
    <mergeCell ref="A1:XFD1"/>
    <mergeCell ref="A2:XFD2"/>
    <mergeCell ref="A33:XFD33"/>
    <mergeCell ref="A32:XFD32"/>
    <mergeCell ref="A3:XFD3"/>
    <mergeCell ref="A5:XF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XFD1"/>
    </sheetView>
  </sheetViews>
  <sheetFormatPr baseColWidth="10" defaultRowHeight="12.75" x14ac:dyDescent="0.2"/>
  <cols>
    <col min="1" max="1" width="60.28515625" customWidth="1"/>
    <col min="2" max="2" width="10.7109375" customWidth="1"/>
    <col min="3" max="3" width="10.42578125" customWidth="1"/>
    <col min="4" max="4" width="10" customWidth="1"/>
    <col min="5" max="5" width="10.28515625" customWidth="1"/>
    <col min="6" max="6" width="10" customWidth="1"/>
    <col min="7" max="7" width="10.28515625" customWidth="1"/>
  </cols>
  <sheetData>
    <row r="1" spans="1:7" s="105" customFormat="1" x14ac:dyDescent="0.2">
      <c r="A1" s="105" t="s">
        <v>52</v>
      </c>
    </row>
    <row r="2" spans="1:7" s="102" customFormat="1" x14ac:dyDescent="0.2">
      <c r="A2" s="106" t="s">
        <v>28</v>
      </c>
    </row>
    <row r="3" spans="1:7" s="107" customFormat="1" x14ac:dyDescent="0.2"/>
    <row r="4" spans="1:7" x14ac:dyDescent="0.2">
      <c r="A4" t="s">
        <v>26</v>
      </c>
      <c r="B4" s="95" t="s">
        <v>51</v>
      </c>
      <c r="C4" s="95" t="s">
        <v>50</v>
      </c>
      <c r="D4" s="95" t="s">
        <v>49</v>
      </c>
      <c r="E4" s="95" t="s">
        <v>48</v>
      </c>
      <c r="F4" s="95" t="s">
        <v>47</v>
      </c>
      <c r="G4" s="96" t="s">
        <v>25</v>
      </c>
    </row>
    <row r="5" spans="1:7" s="102" customFormat="1" x14ac:dyDescent="0.2"/>
    <row r="6" spans="1:7" s="14" customFormat="1" x14ac:dyDescent="0.2">
      <c r="A6" s="13" t="s">
        <v>46</v>
      </c>
      <c r="B6" s="12">
        <v>102.73</v>
      </c>
      <c r="C6" s="12">
        <v>144.06</v>
      </c>
      <c r="D6" s="12">
        <v>114.24</v>
      </c>
      <c r="E6" s="12">
        <v>104.38</v>
      </c>
      <c r="F6" s="12">
        <v>112.86</v>
      </c>
      <c r="G6" s="12">
        <v>96.8</v>
      </c>
    </row>
    <row r="7" spans="1:7" x14ac:dyDescent="0.2">
      <c r="A7" t="s">
        <v>45</v>
      </c>
      <c r="B7" s="12">
        <v>54.33</v>
      </c>
      <c r="C7" s="12">
        <v>52.164000000000001</v>
      </c>
      <c r="D7" s="12">
        <v>50.094000000000001</v>
      </c>
      <c r="E7" s="12">
        <v>52.37</v>
      </c>
      <c r="F7" s="12">
        <v>53.622999999999998</v>
      </c>
      <c r="G7" s="12">
        <v>48.26</v>
      </c>
    </row>
    <row r="8" spans="1:7" x14ac:dyDescent="0.2">
      <c r="A8" s="13" t="s">
        <v>44</v>
      </c>
      <c r="B8" s="12">
        <v>38.44</v>
      </c>
      <c r="C8" s="12">
        <v>31.13</v>
      </c>
      <c r="D8" s="12">
        <v>30.59</v>
      </c>
      <c r="E8" s="12">
        <v>45.64</v>
      </c>
      <c r="F8" s="12">
        <v>24.15</v>
      </c>
      <c r="G8" s="12">
        <v>25.09</v>
      </c>
    </row>
    <row r="9" spans="1:7" x14ac:dyDescent="0.2">
      <c r="A9" t="s">
        <v>43</v>
      </c>
      <c r="B9" s="12">
        <v>36.335999999999999</v>
      </c>
      <c r="C9" s="12">
        <v>24.38</v>
      </c>
      <c r="D9" s="12">
        <v>58.67</v>
      </c>
      <c r="E9" s="12">
        <v>39.04</v>
      </c>
      <c r="F9" s="12">
        <v>37.6</v>
      </c>
      <c r="G9" s="12">
        <v>25.04</v>
      </c>
    </row>
    <row r="10" spans="1:7" x14ac:dyDescent="0.2">
      <c r="A10" t="s">
        <v>42</v>
      </c>
      <c r="B10" s="12">
        <v>19.831</v>
      </c>
      <c r="C10" s="12">
        <v>19.68</v>
      </c>
      <c r="D10" s="12">
        <v>19.591999999999999</v>
      </c>
      <c r="E10" s="12">
        <v>19.03</v>
      </c>
      <c r="F10" s="12">
        <v>20.34</v>
      </c>
      <c r="G10" s="12">
        <v>19.600000000000001</v>
      </c>
    </row>
    <row r="11" spans="1:7" x14ac:dyDescent="0.2">
      <c r="A11" t="s">
        <v>41</v>
      </c>
      <c r="B11" s="12">
        <v>16.984000000000002</v>
      </c>
      <c r="C11" s="12">
        <v>15.708</v>
      </c>
      <c r="D11" s="12">
        <v>15.484</v>
      </c>
      <c r="E11" s="12">
        <v>14.97</v>
      </c>
      <c r="F11" s="12">
        <v>15</v>
      </c>
      <c r="G11" s="12">
        <v>10</v>
      </c>
    </row>
    <row r="12" spans="1:7" x14ac:dyDescent="0.2">
      <c r="A12" s="13" t="s">
        <v>40</v>
      </c>
      <c r="B12" s="12">
        <v>10.199999999999999</v>
      </c>
      <c r="C12" s="12">
        <v>12</v>
      </c>
      <c r="D12" s="12">
        <v>7.73</v>
      </c>
      <c r="E12" s="12">
        <v>7.28</v>
      </c>
      <c r="F12" s="12">
        <v>9.3000000000000007</v>
      </c>
      <c r="G12" s="12">
        <v>9</v>
      </c>
    </row>
    <row r="13" spans="1:7" x14ac:dyDescent="0.2">
      <c r="A13" s="13" t="s">
        <v>39</v>
      </c>
      <c r="B13" s="12">
        <v>6.26</v>
      </c>
      <c r="C13" s="12">
        <v>6.68</v>
      </c>
      <c r="D13" s="12">
        <v>8.44</v>
      </c>
      <c r="E13" s="12">
        <v>8.84</v>
      </c>
      <c r="F13" s="12">
        <v>5.5</v>
      </c>
      <c r="G13" s="12">
        <v>7.1</v>
      </c>
    </row>
    <row r="14" spans="1:7" x14ac:dyDescent="0.2">
      <c r="A14" t="s">
        <v>38</v>
      </c>
      <c r="B14" s="12">
        <v>4.0919999999999996</v>
      </c>
      <c r="C14" s="12">
        <v>3.819</v>
      </c>
      <c r="D14" s="12">
        <v>3.758</v>
      </c>
      <c r="E14" s="12">
        <v>4.03</v>
      </c>
      <c r="F14" s="12">
        <v>3.7450000000000001</v>
      </c>
      <c r="G14" s="12">
        <v>5.75</v>
      </c>
    </row>
    <row r="15" spans="1:7" x14ac:dyDescent="0.2">
      <c r="A15" t="s">
        <v>37</v>
      </c>
      <c r="B15" s="12">
        <v>4.4859999999999998</v>
      </c>
      <c r="C15" s="12">
        <v>4.5839999999999996</v>
      </c>
      <c r="D15" s="12">
        <v>4.6760000000000002</v>
      </c>
      <c r="E15" s="12">
        <v>4.7699999999999996</v>
      </c>
      <c r="F15" s="12">
        <v>4.7699999999999996</v>
      </c>
      <c r="G15" s="12">
        <v>4.76</v>
      </c>
    </row>
    <row r="16" spans="1:7" x14ac:dyDescent="0.2">
      <c r="A16" t="s">
        <v>36</v>
      </c>
      <c r="B16" s="12">
        <v>2.38</v>
      </c>
      <c r="C16" s="12">
        <v>2.3130000000000002</v>
      </c>
      <c r="D16" s="12">
        <v>2.887</v>
      </c>
      <c r="E16" s="12">
        <v>3.29</v>
      </c>
      <c r="F16" s="12">
        <v>3.0619999999999998</v>
      </c>
      <c r="G16" s="12">
        <v>3.37</v>
      </c>
    </row>
    <row r="17" spans="1:7" x14ac:dyDescent="0.2">
      <c r="A17" t="s">
        <v>35</v>
      </c>
      <c r="B17" s="12">
        <v>3.1560000000000001</v>
      </c>
      <c r="C17" s="12">
        <v>3.2629999999999999</v>
      </c>
      <c r="D17" s="12">
        <v>3.29</v>
      </c>
      <c r="E17" s="12">
        <v>3.19</v>
      </c>
      <c r="F17" s="12">
        <v>3.2</v>
      </c>
      <c r="G17" s="12">
        <v>3.19</v>
      </c>
    </row>
    <row r="18" spans="1:7" x14ac:dyDescent="0.2">
      <c r="A18" t="s">
        <v>34</v>
      </c>
      <c r="B18" s="12">
        <v>1.88</v>
      </c>
      <c r="C18" s="12">
        <v>2.02</v>
      </c>
      <c r="D18" s="12">
        <v>1.89</v>
      </c>
      <c r="E18" s="12">
        <v>3.64</v>
      </c>
      <c r="F18" s="12">
        <v>2.2000000000000002</v>
      </c>
      <c r="G18" s="12">
        <v>2.2000000000000002</v>
      </c>
    </row>
    <row r="19" spans="1:7" x14ac:dyDescent="0.2">
      <c r="A19" t="s">
        <v>33</v>
      </c>
      <c r="B19" s="12">
        <v>2.0249999999999999</v>
      </c>
      <c r="C19" s="12">
        <v>3.4569999999999999</v>
      </c>
      <c r="D19" s="12">
        <v>0.98599999999999999</v>
      </c>
      <c r="E19" s="12">
        <v>2.11</v>
      </c>
      <c r="F19" s="12">
        <v>2.35</v>
      </c>
      <c r="G19" s="12">
        <v>2.11</v>
      </c>
    </row>
    <row r="20" spans="1:7" x14ac:dyDescent="0.2">
      <c r="A20" t="s">
        <v>32</v>
      </c>
      <c r="B20" s="12">
        <v>4.8170000000000002</v>
      </c>
      <c r="C20" s="12">
        <v>1.954</v>
      </c>
      <c r="D20" s="12">
        <v>2.1</v>
      </c>
      <c r="E20" s="12">
        <v>1.69</v>
      </c>
      <c r="F20" s="12">
        <v>1.8</v>
      </c>
      <c r="G20" s="12">
        <v>1.55</v>
      </c>
    </row>
    <row r="21" spans="1:7" x14ac:dyDescent="0.2">
      <c r="A21" t="s">
        <v>31</v>
      </c>
      <c r="B21" s="12">
        <v>0.95399999999999996</v>
      </c>
      <c r="C21" s="12">
        <v>0.59699999999999998</v>
      </c>
      <c r="D21" s="12">
        <v>0.88100000000000001</v>
      </c>
      <c r="E21" s="12">
        <v>0.69</v>
      </c>
      <c r="F21" s="12">
        <v>0.85</v>
      </c>
      <c r="G21" s="12">
        <v>0.7</v>
      </c>
    </row>
    <row r="22" spans="1:7" x14ac:dyDescent="0.2">
      <c r="A22" t="s">
        <v>30</v>
      </c>
      <c r="B22" s="12">
        <v>0.65</v>
      </c>
      <c r="C22" s="12">
        <v>0.65</v>
      </c>
      <c r="D22" s="12">
        <v>0.65</v>
      </c>
      <c r="E22" s="12">
        <v>0.6</v>
      </c>
      <c r="F22" s="12">
        <v>0.6</v>
      </c>
      <c r="G22" s="12">
        <v>0.6</v>
      </c>
    </row>
    <row r="24" spans="1:7" s="102" customFormat="1" x14ac:dyDescent="0.2">
      <c r="A24" s="102" t="s">
        <v>0</v>
      </c>
    </row>
    <row r="25" spans="1:7" s="102" customFormat="1" x14ac:dyDescent="0.2">
      <c r="A25" s="106"/>
    </row>
  </sheetData>
  <mergeCells count="6">
    <mergeCell ref="A1:XFD1"/>
    <mergeCell ref="A2:XFD2"/>
    <mergeCell ref="A25:XFD25"/>
    <mergeCell ref="A24:XFD24"/>
    <mergeCell ref="A3:XFD3"/>
    <mergeCell ref="A5:XFD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Normal="100" workbookViewId="0">
      <selection sqref="A1:XFD1"/>
    </sheetView>
  </sheetViews>
  <sheetFormatPr baseColWidth="10" defaultRowHeight="15" x14ac:dyDescent="0.3"/>
  <cols>
    <col min="1" max="1" width="9.140625" style="15" bestFit="1" customWidth="1"/>
    <col min="2" max="2" width="6.140625" style="16" customWidth="1"/>
    <col min="3" max="3" width="4.42578125" style="15" bestFit="1" customWidth="1"/>
    <col min="4" max="4" width="82.7109375" style="15" customWidth="1"/>
    <col min="5" max="5" width="18.28515625" style="15" customWidth="1"/>
    <col min="6" max="16384" width="11.42578125" style="15"/>
  </cols>
  <sheetData>
    <row r="1" spans="1:5" s="109" customFormat="1" ht="30.75" customHeight="1" x14ac:dyDescent="0.3">
      <c r="A1" s="108" t="s">
        <v>159</v>
      </c>
    </row>
    <row r="2" spans="1:5" s="110" customFormat="1" x14ac:dyDescent="0.3">
      <c r="A2" s="110" t="s">
        <v>28</v>
      </c>
    </row>
    <row r="3" spans="1:5" s="113" customFormat="1" x14ac:dyDescent="0.3"/>
    <row r="4" spans="1:5" x14ac:dyDescent="0.3">
      <c r="A4" s="64"/>
      <c r="B4" s="114" t="s">
        <v>158</v>
      </c>
      <c r="C4" s="114"/>
      <c r="D4" s="64"/>
      <c r="E4" s="94" t="s">
        <v>25</v>
      </c>
    </row>
    <row r="5" spans="1:5" x14ac:dyDescent="0.3">
      <c r="A5" s="62" t="s">
        <v>157</v>
      </c>
      <c r="B5" s="63" t="s">
        <v>156</v>
      </c>
      <c r="C5" s="61" t="s">
        <v>155</v>
      </c>
      <c r="D5" s="62" t="s">
        <v>26</v>
      </c>
      <c r="E5" s="61"/>
    </row>
    <row r="6" spans="1:5" s="118" customFormat="1" x14ac:dyDescent="0.3"/>
    <row r="7" spans="1:5" s="59" customFormat="1" x14ac:dyDescent="0.3">
      <c r="D7" s="60" t="s">
        <v>154</v>
      </c>
    </row>
    <row r="8" spans="1:5" x14ac:dyDescent="0.3">
      <c r="A8" s="53">
        <v>12020200</v>
      </c>
      <c r="B8" s="53">
        <v>7810</v>
      </c>
      <c r="C8" s="52">
        <v>4</v>
      </c>
      <c r="D8" s="15" t="s">
        <v>153</v>
      </c>
      <c r="E8" s="58">
        <v>5.8999999999999997E-2</v>
      </c>
    </row>
    <row r="9" spans="1:5" x14ac:dyDescent="0.3">
      <c r="A9" s="53"/>
      <c r="B9" s="53">
        <v>7840</v>
      </c>
      <c r="C9" s="52">
        <v>0</v>
      </c>
      <c r="D9" s="15" t="s">
        <v>152</v>
      </c>
      <c r="E9" s="58">
        <v>3.19</v>
      </c>
    </row>
    <row r="10" spans="1:5" x14ac:dyDescent="0.3">
      <c r="A10" s="53"/>
      <c r="B10" s="53">
        <v>7840</v>
      </c>
      <c r="C10" s="52">
        <v>1</v>
      </c>
      <c r="D10" s="15" t="s">
        <v>151</v>
      </c>
      <c r="E10" s="58">
        <v>10</v>
      </c>
    </row>
    <row r="11" spans="1:5" x14ac:dyDescent="0.3">
      <c r="A11" s="53"/>
      <c r="B11" s="53">
        <v>7840</v>
      </c>
      <c r="C11" s="52">
        <v>2</v>
      </c>
      <c r="D11" s="15" t="s">
        <v>150</v>
      </c>
      <c r="E11" s="58">
        <v>0.69499999999999995</v>
      </c>
    </row>
    <row r="12" spans="1:5" x14ac:dyDescent="0.3">
      <c r="A12" s="53"/>
      <c r="B12" s="53">
        <v>7840</v>
      </c>
      <c r="C12" s="52">
        <v>3</v>
      </c>
      <c r="D12" s="31" t="s">
        <v>149</v>
      </c>
      <c r="E12" s="58">
        <v>2.1120000000000001</v>
      </c>
    </row>
    <row r="13" spans="1:5" x14ac:dyDescent="0.3">
      <c r="A13" s="53"/>
      <c r="B13" s="53">
        <v>7840</v>
      </c>
      <c r="C13" s="52">
        <v>4</v>
      </c>
      <c r="D13" s="15" t="s">
        <v>148</v>
      </c>
      <c r="E13" s="58">
        <v>0.3</v>
      </c>
    </row>
    <row r="14" spans="1:5" x14ac:dyDescent="0.3">
      <c r="A14" s="53"/>
      <c r="B14" s="53">
        <v>7840</v>
      </c>
      <c r="C14" s="52">
        <v>5</v>
      </c>
      <c r="D14" s="15" t="s">
        <v>147</v>
      </c>
      <c r="E14" s="58">
        <v>1.8</v>
      </c>
    </row>
    <row r="15" spans="1:5" x14ac:dyDescent="0.3">
      <c r="A15" s="53"/>
      <c r="B15" s="53">
        <v>7840</v>
      </c>
      <c r="C15" s="52">
        <v>6</v>
      </c>
      <c r="D15" s="31" t="s">
        <v>146</v>
      </c>
      <c r="E15" s="58">
        <v>0.311</v>
      </c>
    </row>
    <row r="16" spans="1:5" x14ac:dyDescent="0.3">
      <c r="A16" s="53"/>
      <c r="B16" s="53">
        <v>7840</v>
      </c>
      <c r="C16" s="52">
        <v>8</v>
      </c>
      <c r="D16" s="27" t="s">
        <v>145</v>
      </c>
      <c r="E16" s="58">
        <v>1.89</v>
      </c>
    </row>
    <row r="17" spans="1:5" x14ac:dyDescent="0.3">
      <c r="A17" s="53"/>
      <c r="B17" s="53">
        <v>7840</v>
      </c>
      <c r="C17" s="52">
        <v>11</v>
      </c>
      <c r="D17" s="15" t="s">
        <v>144</v>
      </c>
      <c r="E17" s="58">
        <v>2.468</v>
      </c>
    </row>
    <row r="18" spans="1:5" x14ac:dyDescent="0.3">
      <c r="A18" s="53"/>
      <c r="B18" s="53">
        <v>7840</v>
      </c>
      <c r="C18" s="52">
        <v>12</v>
      </c>
      <c r="D18" s="15" t="s">
        <v>143</v>
      </c>
      <c r="E18" s="58">
        <v>0.20300000000000001</v>
      </c>
    </row>
    <row r="19" spans="1:5" x14ac:dyDescent="0.3">
      <c r="A19" s="53"/>
      <c r="B19" s="53">
        <v>7840</v>
      </c>
      <c r="C19" s="52">
        <v>14</v>
      </c>
      <c r="D19" s="15" t="s">
        <v>142</v>
      </c>
      <c r="E19" s="58">
        <v>1.8</v>
      </c>
    </row>
    <row r="20" spans="1:5" x14ac:dyDescent="0.3">
      <c r="A20" s="53"/>
      <c r="B20" s="53">
        <v>7840</v>
      </c>
      <c r="C20" s="52">
        <v>16</v>
      </c>
      <c r="D20" s="15" t="s">
        <v>141</v>
      </c>
      <c r="E20" s="58">
        <v>0.52600000000000002</v>
      </c>
    </row>
    <row r="21" spans="1:5" x14ac:dyDescent="0.3">
      <c r="A21" s="53"/>
      <c r="B21" s="53">
        <v>7840</v>
      </c>
      <c r="C21" s="52">
        <v>17</v>
      </c>
      <c r="D21" s="15" t="s">
        <v>140</v>
      </c>
      <c r="E21" s="58">
        <v>0.59399999999999997</v>
      </c>
    </row>
    <row r="22" spans="1:5" x14ac:dyDescent="0.3">
      <c r="A22" s="53"/>
      <c r="B22" s="53">
        <v>7840</v>
      </c>
      <c r="C22" s="52">
        <v>19</v>
      </c>
      <c r="D22" s="15" t="s">
        <v>139</v>
      </c>
      <c r="E22" s="58">
        <v>1.504</v>
      </c>
    </row>
    <row r="23" spans="1:5" x14ac:dyDescent="0.3">
      <c r="A23" s="53"/>
      <c r="B23" s="53">
        <v>7840</v>
      </c>
      <c r="C23" s="52">
        <v>22</v>
      </c>
      <c r="D23" s="15" t="s">
        <v>138</v>
      </c>
      <c r="E23" s="58">
        <v>0.23300000000000001</v>
      </c>
    </row>
    <row r="24" spans="1:5" x14ac:dyDescent="0.3">
      <c r="A24" s="16"/>
      <c r="B24" s="56">
        <v>7840</v>
      </c>
      <c r="C24" s="55">
        <v>24</v>
      </c>
      <c r="D24" s="39" t="s">
        <v>137</v>
      </c>
      <c r="E24" s="54">
        <v>3.9990000000000001</v>
      </c>
    </row>
    <row r="25" spans="1:5" x14ac:dyDescent="0.3">
      <c r="A25" s="16"/>
      <c r="B25" s="53">
        <v>7840</v>
      </c>
      <c r="C25" s="52">
        <v>25</v>
      </c>
      <c r="D25" s="15" t="s">
        <v>136</v>
      </c>
      <c r="E25" s="42">
        <v>3.4</v>
      </c>
    </row>
    <row r="26" spans="1:5" x14ac:dyDescent="0.3">
      <c r="A26" s="16"/>
      <c r="B26" s="53">
        <v>7840</v>
      </c>
      <c r="C26" s="52">
        <v>28</v>
      </c>
      <c r="D26" s="15" t="s">
        <v>135</v>
      </c>
      <c r="E26" s="42">
        <v>1.6</v>
      </c>
    </row>
    <row r="27" spans="1:5" x14ac:dyDescent="0.3">
      <c r="A27" s="16"/>
      <c r="B27" s="53">
        <v>7840</v>
      </c>
      <c r="C27" s="52">
        <v>29</v>
      </c>
      <c r="D27" s="15" t="s">
        <v>134</v>
      </c>
      <c r="E27" s="42">
        <v>1.55</v>
      </c>
    </row>
    <row r="28" spans="1:5" x14ac:dyDescent="0.3">
      <c r="A28" s="16"/>
      <c r="B28" s="53">
        <v>7840</v>
      </c>
      <c r="C28" s="52">
        <v>32</v>
      </c>
      <c r="D28" s="15" t="s">
        <v>133</v>
      </c>
      <c r="E28" s="42">
        <v>0.5</v>
      </c>
    </row>
    <row r="29" spans="1:5" x14ac:dyDescent="0.3">
      <c r="A29" s="16"/>
      <c r="B29" s="53">
        <v>7840</v>
      </c>
      <c r="C29" s="52">
        <v>34</v>
      </c>
      <c r="D29" s="15" t="s">
        <v>132</v>
      </c>
      <c r="E29" s="42">
        <v>1</v>
      </c>
    </row>
    <row r="30" spans="1:5" x14ac:dyDescent="0.3">
      <c r="A30" s="16"/>
      <c r="B30" s="53">
        <v>7840</v>
      </c>
      <c r="C30" s="52">
        <v>35</v>
      </c>
      <c r="D30" s="39" t="s">
        <v>131</v>
      </c>
      <c r="E30" s="42">
        <v>0.3</v>
      </c>
    </row>
    <row r="31" spans="1:5" x14ac:dyDescent="0.3">
      <c r="A31" s="16"/>
      <c r="B31" s="53">
        <v>7840</v>
      </c>
      <c r="C31" s="52">
        <v>38</v>
      </c>
      <c r="D31" s="57" t="s">
        <v>130</v>
      </c>
      <c r="E31" s="42">
        <v>0.3</v>
      </c>
    </row>
    <row r="32" spans="1:5" x14ac:dyDescent="0.3">
      <c r="A32" s="16"/>
      <c r="B32" s="53">
        <v>7840</v>
      </c>
      <c r="C32" s="52">
        <v>41</v>
      </c>
      <c r="D32" s="15" t="s">
        <v>129</v>
      </c>
      <c r="E32" s="42">
        <v>1.6E-2</v>
      </c>
    </row>
    <row r="33" spans="1:5" x14ac:dyDescent="0.3">
      <c r="A33" s="16"/>
      <c r="B33" s="53">
        <v>7840</v>
      </c>
      <c r="C33" s="52">
        <v>43</v>
      </c>
      <c r="D33" s="15" t="s">
        <v>128</v>
      </c>
      <c r="E33" s="42">
        <v>4.4999999999999998E-2</v>
      </c>
    </row>
    <row r="34" spans="1:5" x14ac:dyDescent="0.3">
      <c r="A34" s="16"/>
      <c r="B34" s="53">
        <v>7840</v>
      </c>
      <c r="C34" s="52">
        <v>44</v>
      </c>
      <c r="D34" s="15" t="s">
        <v>127</v>
      </c>
      <c r="E34" s="42">
        <v>0.02</v>
      </c>
    </row>
    <row r="35" spans="1:5" x14ac:dyDescent="0.3">
      <c r="A35" s="16"/>
      <c r="B35" s="53">
        <v>7840</v>
      </c>
      <c r="C35" s="52">
        <v>45</v>
      </c>
      <c r="D35" s="15" t="s">
        <v>126</v>
      </c>
      <c r="E35" s="42">
        <v>0.36599999999999999</v>
      </c>
    </row>
    <row r="36" spans="1:5" x14ac:dyDescent="0.3">
      <c r="A36" s="16"/>
      <c r="B36" s="56">
        <v>7840</v>
      </c>
      <c r="C36" s="55">
        <v>46</v>
      </c>
      <c r="D36" s="39" t="s">
        <v>125</v>
      </c>
      <c r="E36" s="54">
        <v>4.4999999999999998E-2</v>
      </c>
    </row>
    <row r="37" spans="1:5" x14ac:dyDescent="0.3">
      <c r="A37" s="16"/>
      <c r="B37" s="53">
        <v>7840</v>
      </c>
      <c r="C37" s="52">
        <v>48</v>
      </c>
      <c r="D37" s="15" t="s">
        <v>124</v>
      </c>
      <c r="E37" s="42">
        <v>0.09</v>
      </c>
    </row>
    <row r="38" spans="1:5" x14ac:dyDescent="0.3">
      <c r="A38" s="16"/>
      <c r="B38" s="53">
        <v>7840</v>
      </c>
      <c r="C38" s="52">
        <v>53</v>
      </c>
      <c r="D38" s="15" t="s">
        <v>123</v>
      </c>
      <c r="E38" s="42">
        <v>0.3</v>
      </c>
    </row>
    <row r="39" spans="1:5" x14ac:dyDescent="0.3">
      <c r="A39" s="16"/>
      <c r="B39" s="53">
        <v>7840</v>
      </c>
      <c r="C39" s="52">
        <v>56</v>
      </c>
      <c r="D39" s="15" t="s">
        <v>122</v>
      </c>
      <c r="E39" s="42">
        <v>0.4</v>
      </c>
    </row>
    <row r="40" spans="1:5" x14ac:dyDescent="0.3">
      <c r="A40" s="16"/>
      <c r="B40" s="53">
        <v>7840</v>
      </c>
      <c r="C40" s="52">
        <v>60</v>
      </c>
      <c r="D40" s="39" t="s">
        <v>121</v>
      </c>
      <c r="E40" s="42">
        <v>5.0000000000000001E-3</v>
      </c>
    </row>
    <row r="41" spans="1:5" x14ac:dyDescent="0.3">
      <c r="A41" s="16"/>
      <c r="B41" s="56">
        <v>7840</v>
      </c>
      <c r="C41" s="55">
        <v>61</v>
      </c>
      <c r="D41" s="39" t="s">
        <v>120</v>
      </c>
      <c r="E41" s="54">
        <v>0.54</v>
      </c>
    </row>
    <row r="42" spans="1:5" x14ac:dyDescent="0.3">
      <c r="A42" s="16"/>
      <c r="B42" s="53">
        <v>7840</v>
      </c>
      <c r="C42" s="52">
        <v>71</v>
      </c>
      <c r="D42" s="39" t="s">
        <v>119</v>
      </c>
      <c r="E42" s="42">
        <v>0.13300000000000001</v>
      </c>
    </row>
    <row r="43" spans="1:5" x14ac:dyDescent="0.3">
      <c r="A43" s="16"/>
      <c r="B43" s="53">
        <v>7840</v>
      </c>
      <c r="C43" s="52">
        <v>73</v>
      </c>
      <c r="D43" s="39" t="s">
        <v>118</v>
      </c>
      <c r="E43" s="42">
        <v>2.8</v>
      </c>
    </row>
    <row r="44" spans="1:5" x14ac:dyDescent="0.3">
      <c r="A44" s="16"/>
      <c r="B44" s="53">
        <v>7840</v>
      </c>
      <c r="C44" s="52">
        <v>74</v>
      </c>
      <c r="D44" s="39" t="s">
        <v>117</v>
      </c>
      <c r="E44" s="42">
        <v>1.8</v>
      </c>
    </row>
    <row r="45" spans="1:5" x14ac:dyDescent="0.3">
      <c r="A45" s="16"/>
      <c r="B45" s="53">
        <v>7840</v>
      </c>
      <c r="C45" s="52">
        <v>85</v>
      </c>
      <c r="D45" s="15" t="s">
        <v>116</v>
      </c>
      <c r="E45" s="42">
        <v>1.431</v>
      </c>
    </row>
    <row r="46" spans="1:5" x14ac:dyDescent="0.3">
      <c r="A46" s="16"/>
      <c r="B46" s="53">
        <v>7840</v>
      </c>
      <c r="C46" s="52">
        <v>87</v>
      </c>
      <c r="D46" s="15" t="s">
        <v>115</v>
      </c>
      <c r="E46" s="42">
        <v>1</v>
      </c>
    </row>
    <row r="47" spans="1:5" x14ac:dyDescent="0.3">
      <c r="A47" s="16"/>
      <c r="C47" s="40"/>
      <c r="D47" s="51" t="s">
        <v>114</v>
      </c>
      <c r="E47" s="50">
        <f>SUM(E8:E46)</f>
        <v>49.324999999999996</v>
      </c>
    </row>
    <row r="48" spans="1:5" x14ac:dyDescent="0.3">
      <c r="A48" s="37"/>
      <c r="B48" s="38"/>
      <c r="C48" s="37"/>
      <c r="D48" s="18" t="s">
        <v>113</v>
      </c>
      <c r="E48" s="17">
        <f>SUM(E47)</f>
        <v>49.324999999999996</v>
      </c>
    </row>
    <row r="49" spans="1:5" s="117" customFormat="1" x14ac:dyDescent="0.3"/>
    <row r="50" spans="1:5" x14ac:dyDescent="0.3">
      <c r="D50" s="49" t="s">
        <v>112</v>
      </c>
      <c r="E50" s="42"/>
    </row>
    <row r="51" spans="1:5" x14ac:dyDescent="0.3">
      <c r="A51" s="16">
        <v>21010100</v>
      </c>
      <c r="B51" s="16">
        <v>7800</v>
      </c>
      <c r="C51" s="40">
        <v>240</v>
      </c>
      <c r="D51" s="15" t="s">
        <v>111</v>
      </c>
      <c r="E51" s="42">
        <v>2.0219999999999998</v>
      </c>
    </row>
    <row r="52" spans="1:5" x14ac:dyDescent="0.3">
      <c r="A52" s="16">
        <v>21010400</v>
      </c>
      <c r="B52" s="16">
        <v>7262</v>
      </c>
      <c r="C52" s="40">
        <v>1</v>
      </c>
      <c r="D52" s="15" t="s">
        <v>110</v>
      </c>
      <c r="E52" s="42">
        <v>0.58699999999999997</v>
      </c>
    </row>
    <row r="53" spans="1:5" x14ac:dyDescent="0.3">
      <c r="A53" s="37"/>
      <c r="B53" s="38"/>
      <c r="C53" s="37"/>
      <c r="D53" s="36" t="s">
        <v>109</v>
      </c>
      <c r="E53" s="35">
        <f>SUM(E51:E52)</f>
        <v>2.609</v>
      </c>
    </row>
    <row r="54" spans="1:5" s="117" customFormat="1" x14ac:dyDescent="0.3"/>
    <row r="55" spans="1:5" x14ac:dyDescent="0.3">
      <c r="A55" s="16">
        <v>24010100</v>
      </c>
      <c r="B55" s="16">
        <v>7800</v>
      </c>
      <c r="C55" s="40">
        <v>0</v>
      </c>
      <c r="D55" s="15" t="s">
        <v>108</v>
      </c>
      <c r="E55" s="42">
        <v>4.8000000000000001E-2</v>
      </c>
    </row>
    <row r="56" spans="1:5" x14ac:dyDescent="0.3">
      <c r="A56" s="16"/>
      <c r="C56" s="40"/>
      <c r="D56" s="15" t="s">
        <v>107</v>
      </c>
      <c r="E56" s="42">
        <v>0.25</v>
      </c>
    </row>
    <row r="57" spans="1:5" x14ac:dyDescent="0.3">
      <c r="A57" s="16"/>
      <c r="B57" s="16">
        <v>7840</v>
      </c>
      <c r="C57" s="40">
        <v>83</v>
      </c>
      <c r="D57" s="15" t="s">
        <v>106</v>
      </c>
      <c r="E57" s="42">
        <v>3.37</v>
      </c>
    </row>
    <row r="58" spans="1:5" x14ac:dyDescent="0.3">
      <c r="A58" s="22"/>
      <c r="B58" s="23"/>
      <c r="C58" s="48"/>
      <c r="D58" s="25" t="s">
        <v>105</v>
      </c>
      <c r="E58" s="24">
        <f>SUM(E55:E57)</f>
        <v>3.6680000000000001</v>
      </c>
    </row>
    <row r="59" spans="1:5" x14ac:dyDescent="0.3">
      <c r="A59" s="37"/>
      <c r="B59" s="38"/>
      <c r="C59" s="47"/>
      <c r="D59" s="18" t="s">
        <v>104</v>
      </c>
      <c r="E59" s="17">
        <f>SUM(E53+E58)</f>
        <v>6.2770000000000001</v>
      </c>
    </row>
    <row r="60" spans="1:5" s="117" customFormat="1" x14ac:dyDescent="0.3"/>
    <row r="61" spans="1:5" x14ac:dyDescent="0.3">
      <c r="D61" s="43" t="s">
        <v>103</v>
      </c>
      <c r="E61" s="42"/>
    </row>
    <row r="62" spans="1:5" x14ac:dyDescent="0.3">
      <c r="A62" s="23">
        <v>31030204</v>
      </c>
      <c r="B62" s="23">
        <v>7800</v>
      </c>
      <c r="C62" s="45">
        <v>65</v>
      </c>
      <c r="D62" s="15" t="s">
        <v>102</v>
      </c>
      <c r="E62" s="46">
        <v>0.64</v>
      </c>
    </row>
    <row r="63" spans="1:5" x14ac:dyDescent="0.3">
      <c r="A63" s="38"/>
      <c r="B63" s="38"/>
      <c r="C63" s="41"/>
      <c r="D63" s="36" t="s">
        <v>101</v>
      </c>
      <c r="E63" s="35">
        <f>SUM(E62)</f>
        <v>0.64</v>
      </c>
    </row>
    <row r="64" spans="1:5" s="119" customFormat="1" x14ac:dyDescent="0.3"/>
    <row r="65" spans="1:5" x14ac:dyDescent="0.3">
      <c r="A65" s="29">
        <v>32020300</v>
      </c>
      <c r="B65" s="29">
        <v>7800</v>
      </c>
      <c r="C65" s="28">
        <v>72</v>
      </c>
      <c r="D65" s="22" t="s">
        <v>100</v>
      </c>
      <c r="E65" s="46">
        <v>1.4999999999999999E-2</v>
      </c>
    </row>
    <row r="66" spans="1:5" x14ac:dyDescent="0.3">
      <c r="A66" s="29"/>
      <c r="B66" s="29">
        <v>7800</v>
      </c>
      <c r="C66" s="28">
        <v>73</v>
      </c>
      <c r="D66" s="22" t="s">
        <v>99</v>
      </c>
      <c r="E66" s="46">
        <v>0.03</v>
      </c>
    </row>
    <row r="67" spans="1:5" x14ac:dyDescent="0.3">
      <c r="A67" s="29"/>
      <c r="B67" s="29">
        <v>7800</v>
      </c>
      <c r="C67" s="28">
        <v>74</v>
      </c>
      <c r="D67" s="22" t="s">
        <v>98</v>
      </c>
      <c r="E67" s="46">
        <v>0.03</v>
      </c>
    </row>
    <row r="68" spans="1:5" x14ac:dyDescent="0.3">
      <c r="A68" s="23"/>
      <c r="B68" s="23"/>
      <c r="C68" s="45"/>
      <c r="D68" s="25" t="s">
        <v>97</v>
      </c>
      <c r="E68" s="44">
        <f>SUM(E65:E67)</f>
        <v>7.4999999999999997E-2</v>
      </c>
    </row>
    <row r="69" spans="1:5" x14ac:dyDescent="0.3">
      <c r="A69" s="37"/>
      <c r="B69" s="38"/>
      <c r="C69" s="37"/>
      <c r="D69" s="18" t="s">
        <v>96</v>
      </c>
      <c r="E69" s="17">
        <f>SUM(E63+E68)</f>
        <v>0.71499999999999997</v>
      </c>
    </row>
    <row r="70" spans="1:5" s="117" customFormat="1" x14ac:dyDescent="0.3"/>
    <row r="71" spans="1:5" x14ac:dyDescent="0.3">
      <c r="D71" s="43" t="s">
        <v>95</v>
      </c>
      <c r="E71" s="42"/>
    </row>
    <row r="72" spans="1:5" x14ac:dyDescent="0.3">
      <c r="A72" s="16">
        <v>40020100</v>
      </c>
      <c r="B72" s="16">
        <v>7800</v>
      </c>
      <c r="C72" s="16">
        <v>120</v>
      </c>
      <c r="D72" s="15" t="s">
        <v>94</v>
      </c>
      <c r="E72" s="42">
        <v>2.2000000000000002</v>
      </c>
    </row>
    <row r="73" spans="1:5" x14ac:dyDescent="0.3">
      <c r="A73" s="37"/>
      <c r="B73" s="38"/>
      <c r="C73" s="37"/>
      <c r="D73" s="36" t="s">
        <v>93</v>
      </c>
      <c r="E73" s="35">
        <f>SUM(E72)</f>
        <v>2.2000000000000002</v>
      </c>
    </row>
    <row r="74" spans="1:5" s="116" customFormat="1" x14ac:dyDescent="0.3">
      <c r="A74" s="115"/>
    </row>
    <row r="75" spans="1:5" x14ac:dyDescent="0.3">
      <c r="A75" s="16">
        <v>41010100</v>
      </c>
      <c r="B75" s="16">
        <v>7800</v>
      </c>
      <c r="C75" s="40">
        <v>200</v>
      </c>
      <c r="D75" s="39" t="s">
        <v>92</v>
      </c>
      <c r="E75" s="42">
        <v>0.01</v>
      </c>
    </row>
    <row r="76" spans="1:5" ht="16.5" x14ac:dyDescent="0.3">
      <c r="A76" s="16">
        <v>41010300</v>
      </c>
      <c r="B76" s="16">
        <v>7830</v>
      </c>
      <c r="C76" s="40">
        <v>0</v>
      </c>
      <c r="D76" s="15" t="s">
        <v>91</v>
      </c>
      <c r="E76" s="26">
        <v>0.31</v>
      </c>
    </row>
    <row r="77" spans="1:5" x14ac:dyDescent="0.3">
      <c r="A77" s="16">
        <v>41020500</v>
      </c>
      <c r="B77" s="16">
        <v>7830</v>
      </c>
      <c r="C77" s="40">
        <v>0</v>
      </c>
      <c r="D77" s="15" t="s">
        <v>90</v>
      </c>
      <c r="E77" s="42">
        <v>0.42599999999999999</v>
      </c>
    </row>
    <row r="78" spans="1:5" x14ac:dyDescent="0.3">
      <c r="A78" s="16"/>
      <c r="C78" s="40"/>
      <c r="D78" s="15" t="s">
        <v>89</v>
      </c>
      <c r="E78" s="42">
        <v>1.6E-2</v>
      </c>
    </row>
    <row r="79" spans="1:5" x14ac:dyDescent="0.3">
      <c r="A79" s="16">
        <v>41020601</v>
      </c>
      <c r="B79" s="16">
        <v>7800</v>
      </c>
      <c r="C79" s="40">
        <v>200</v>
      </c>
      <c r="D79" s="15" t="s">
        <v>88</v>
      </c>
      <c r="E79" s="42">
        <v>4.8000000000000001E-2</v>
      </c>
    </row>
    <row r="80" spans="1:5" x14ac:dyDescent="0.3">
      <c r="A80" s="38"/>
      <c r="B80" s="38"/>
      <c r="C80" s="41"/>
      <c r="D80" s="36" t="s">
        <v>87</v>
      </c>
      <c r="E80" s="35">
        <f>SUM(E75:E79)</f>
        <v>0.81</v>
      </c>
    </row>
    <row r="81" spans="1:5" s="117" customFormat="1" x14ac:dyDescent="0.3"/>
    <row r="82" spans="1:5" x14ac:dyDescent="0.3">
      <c r="A82" s="16">
        <v>42020202</v>
      </c>
      <c r="B82" s="16">
        <v>7800</v>
      </c>
      <c r="C82" s="40">
        <v>80</v>
      </c>
      <c r="D82" s="15" t="s">
        <v>86</v>
      </c>
      <c r="E82" s="26">
        <v>3.4</v>
      </c>
    </row>
    <row r="83" spans="1:5" x14ac:dyDescent="0.3">
      <c r="A83" s="16"/>
      <c r="B83" s="16">
        <v>7800</v>
      </c>
      <c r="C83" s="40">
        <v>83</v>
      </c>
      <c r="D83" s="39" t="s">
        <v>85</v>
      </c>
      <c r="E83" s="26">
        <v>2.5000000000000001E-2</v>
      </c>
    </row>
    <row r="84" spans="1:5" x14ac:dyDescent="0.3">
      <c r="A84" s="16"/>
      <c r="B84" s="16">
        <v>7800</v>
      </c>
      <c r="C84" s="40">
        <v>100</v>
      </c>
      <c r="D84" s="39" t="s">
        <v>84</v>
      </c>
      <c r="E84" s="26">
        <v>1.2E-2</v>
      </c>
    </row>
    <row r="85" spans="1:5" x14ac:dyDescent="0.3">
      <c r="A85" s="16">
        <v>42030104</v>
      </c>
      <c r="B85" s="16">
        <v>7800</v>
      </c>
      <c r="C85" s="40">
        <v>82</v>
      </c>
      <c r="D85" s="15" t="s">
        <v>83</v>
      </c>
      <c r="E85" s="27">
        <v>5.7000000000000002E-2</v>
      </c>
    </row>
    <row r="86" spans="1:5" x14ac:dyDescent="0.3">
      <c r="A86" s="16"/>
      <c r="B86" s="16">
        <v>7800</v>
      </c>
      <c r="C86" s="40">
        <v>100</v>
      </c>
      <c r="D86" s="39" t="s">
        <v>82</v>
      </c>
      <c r="E86" s="26">
        <v>1E-3</v>
      </c>
    </row>
    <row r="87" spans="1:5" x14ac:dyDescent="0.3">
      <c r="A87" s="37"/>
      <c r="B87" s="38"/>
      <c r="C87" s="37"/>
      <c r="D87" s="36" t="s">
        <v>81</v>
      </c>
      <c r="E87" s="35">
        <f>SUM(E82:E86)</f>
        <v>3.4949999999999997</v>
      </c>
    </row>
    <row r="88" spans="1:5" s="117" customFormat="1" x14ac:dyDescent="0.3"/>
    <row r="89" spans="1:5" ht="30" x14ac:dyDescent="0.3">
      <c r="A89" s="33">
        <v>43010500</v>
      </c>
      <c r="B89" s="33">
        <v>7800</v>
      </c>
      <c r="C89" s="32">
        <v>0</v>
      </c>
      <c r="D89" s="31" t="s">
        <v>80</v>
      </c>
      <c r="E89" s="30">
        <v>1.0429999999999999</v>
      </c>
    </row>
    <row r="90" spans="1:5" ht="30" x14ac:dyDescent="0.3">
      <c r="A90" s="29"/>
      <c r="B90" s="33"/>
      <c r="C90" s="32"/>
      <c r="D90" s="34" t="s">
        <v>79</v>
      </c>
      <c r="E90" s="30">
        <v>0.32</v>
      </c>
    </row>
    <row r="91" spans="1:5" x14ac:dyDescent="0.3">
      <c r="A91" s="29"/>
      <c r="B91" s="33"/>
      <c r="C91" s="32"/>
      <c r="D91" s="34" t="s">
        <v>78</v>
      </c>
      <c r="E91" s="26">
        <v>5.0000000000000001E-3</v>
      </c>
    </row>
    <row r="92" spans="1:5" x14ac:dyDescent="0.3">
      <c r="A92" s="29"/>
      <c r="B92" s="33"/>
      <c r="C92" s="32"/>
      <c r="D92" s="34" t="s">
        <v>77</v>
      </c>
      <c r="E92" s="26">
        <v>0.215</v>
      </c>
    </row>
    <row r="93" spans="1:5" x14ac:dyDescent="0.3">
      <c r="A93" s="29"/>
      <c r="B93" s="33"/>
      <c r="C93" s="32"/>
      <c r="D93" s="27" t="s">
        <v>76</v>
      </c>
      <c r="E93" s="26">
        <v>0.115</v>
      </c>
    </row>
    <row r="94" spans="1:5" ht="30" x14ac:dyDescent="0.3">
      <c r="A94" s="29"/>
      <c r="B94" s="29"/>
      <c r="C94" s="28"/>
      <c r="D94" s="34" t="s">
        <v>75</v>
      </c>
      <c r="E94" s="30">
        <v>0.04</v>
      </c>
    </row>
    <row r="95" spans="1:5" x14ac:dyDescent="0.3">
      <c r="A95" s="29"/>
      <c r="B95" s="29"/>
      <c r="C95" s="28"/>
      <c r="D95" s="27" t="s">
        <v>74</v>
      </c>
      <c r="E95" s="26">
        <v>0.03</v>
      </c>
    </row>
    <row r="96" spans="1:5" ht="30" x14ac:dyDescent="0.3">
      <c r="A96" s="29"/>
      <c r="B96" s="29"/>
      <c r="C96" s="28"/>
      <c r="D96" s="34" t="s">
        <v>73</v>
      </c>
      <c r="E96" s="30">
        <v>0.14699999999999999</v>
      </c>
    </row>
    <row r="97" spans="1:5" x14ac:dyDescent="0.3">
      <c r="A97" s="29"/>
      <c r="B97" s="29"/>
      <c r="C97" s="28"/>
      <c r="D97" s="27" t="s">
        <v>72</v>
      </c>
      <c r="E97" s="26">
        <v>0.03</v>
      </c>
    </row>
    <row r="98" spans="1:5" x14ac:dyDescent="0.3">
      <c r="A98" s="29"/>
      <c r="B98" s="29"/>
      <c r="C98" s="28"/>
      <c r="D98" s="27" t="s">
        <v>71</v>
      </c>
      <c r="E98" s="26">
        <v>2.3E-2</v>
      </c>
    </row>
    <row r="99" spans="1:5" x14ac:dyDescent="0.3">
      <c r="A99" s="29"/>
      <c r="B99" s="29"/>
      <c r="C99" s="28"/>
      <c r="D99" s="27" t="s">
        <v>70</v>
      </c>
      <c r="E99" s="26">
        <v>4.5999999999999999E-2</v>
      </c>
    </row>
    <row r="100" spans="1:5" x14ac:dyDescent="0.3">
      <c r="A100" s="29"/>
      <c r="B100" s="29"/>
      <c r="C100" s="28"/>
      <c r="D100" s="27" t="s">
        <v>69</v>
      </c>
      <c r="E100" s="26">
        <v>4.2000000000000003E-2</v>
      </c>
    </row>
    <row r="101" spans="1:5" x14ac:dyDescent="0.3">
      <c r="A101" s="29"/>
      <c r="B101" s="29"/>
      <c r="C101" s="28"/>
      <c r="D101" s="27" t="s">
        <v>68</v>
      </c>
      <c r="E101" s="26">
        <v>0.01</v>
      </c>
    </row>
    <row r="102" spans="1:5" x14ac:dyDescent="0.3">
      <c r="A102" s="29"/>
      <c r="B102" s="29"/>
      <c r="C102" s="28"/>
      <c r="D102" s="27" t="s">
        <v>67</v>
      </c>
      <c r="E102" s="26">
        <v>6.0000000000000001E-3</v>
      </c>
    </row>
    <row r="103" spans="1:5" x14ac:dyDescent="0.3">
      <c r="A103" s="29"/>
      <c r="B103" s="29"/>
      <c r="C103" s="28"/>
      <c r="D103" s="27" t="s">
        <v>66</v>
      </c>
      <c r="E103" s="26">
        <v>6.0000000000000001E-3</v>
      </c>
    </row>
    <row r="104" spans="1:5" x14ac:dyDescent="0.3">
      <c r="A104" s="29"/>
      <c r="B104" s="29"/>
      <c r="C104" s="28"/>
      <c r="D104" s="27" t="s">
        <v>65</v>
      </c>
      <c r="E104" s="26">
        <v>6.0000000000000001E-3</v>
      </c>
    </row>
    <row r="105" spans="1:5" x14ac:dyDescent="0.3">
      <c r="A105" s="29"/>
      <c r="B105" s="29"/>
      <c r="C105" s="28"/>
      <c r="D105" s="27" t="s">
        <v>64</v>
      </c>
      <c r="E105" s="26">
        <v>0.1</v>
      </c>
    </row>
    <row r="106" spans="1:5" x14ac:dyDescent="0.3">
      <c r="A106" s="29"/>
      <c r="B106" s="29"/>
      <c r="C106" s="28"/>
      <c r="D106" s="34" t="s">
        <v>63</v>
      </c>
      <c r="E106" s="26">
        <v>1.4999999999999999E-2</v>
      </c>
    </row>
    <row r="107" spans="1:5" x14ac:dyDescent="0.3">
      <c r="A107" s="29"/>
      <c r="B107" s="29"/>
      <c r="C107" s="28"/>
      <c r="D107" s="34" t="s">
        <v>62</v>
      </c>
      <c r="E107" s="26">
        <v>4.2999999999999997E-2</v>
      </c>
    </row>
    <row r="108" spans="1:5" x14ac:dyDescent="0.3">
      <c r="A108" s="29"/>
      <c r="B108" s="29"/>
      <c r="C108" s="28"/>
      <c r="D108" s="27" t="s">
        <v>61</v>
      </c>
      <c r="E108" s="26">
        <v>3.7999999999999999E-2</v>
      </c>
    </row>
    <row r="109" spans="1:5" x14ac:dyDescent="0.3">
      <c r="A109" s="33"/>
      <c r="B109" s="33"/>
      <c r="C109" s="32"/>
      <c r="D109" s="31" t="s">
        <v>60</v>
      </c>
      <c r="E109" s="30">
        <v>0.03</v>
      </c>
    </row>
    <row r="110" spans="1:5" x14ac:dyDescent="0.3">
      <c r="A110" s="33"/>
      <c r="B110" s="33"/>
      <c r="C110" s="32"/>
      <c r="D110" s="31" t="s">
        <v>59</v>
      </c>
      <c r="E110" s="30">
        <v>0.05</v>
      </c>
    </row>
    <row r="111" spans="1:5" ht="45" x14ac:dyDescent="0.3">
      <c r="A111" s="33"/>
      <c r="B111" s="33">
        <v>7800</v>
      </c>
      <c r="C111" s="32">
        <v>90</v>
      </c>
      <c r="D111" s="31" t="s">
        <v>58</v>
      </c>
      <c r="E111" s="30">
        <v>0.04</v>
      </c>
    </row>
    <row r="112" spans="1:5" x14ac:dyDescent="0.3">
      <c r="A112" s="29"/>
      <c r="B112" s="29">
        <v>7800</v>
      </c>
      <c r="C112" s="28">
        <v>91</v>
      </c>
      <c r="D112" s="27" t="s">
        <v>57</v>
      </c>
      <c r="E112" s="26">
        <v>0.4</v>
      </c>
    </row>
    <row r="113" spans="1:5" x14ac:dyDescent="0.3">
      <c r="A113" s="22"/>
      <c r="B113" s="23"/>
      <c r="C113" s="22"/>
      <c r="D113" s="25" t="s">
        <v>56</v>
      </c>
      <c r="E113" s="24">
        <f>SUM(E89:E112)</f>
        <v>2.7999999999999985</v>
      </c>
    </row>
    <row r="114" spans="1:5" x14ac:dyDescent="0.3">
      <c r="A114" s="22"/>
      <c r="B114" s="23"/>
      <c r="C114" s="22"/>
      <c r="D114" s="21" t="s">
        <v>55</v>
      </c>
      <c r="E114" s="20">
        <f>SUM(E73+E80+E87+E113)</f>
        <v>9.3049999999999979</v>
      </c>
    </row>
    <row r="115" spans="1:5" x14ac:dyDescent="0.3">
      <c r="A115" s="18"/>
      <c r="B115" s="19"/>
      <c r="C115" s="18"/>
      <c r="D115" s="18" t="s">
        <v>54</v>
      </c>
      <c r="E115" s="17">
        <f>SUM(E48+E59+E69+E114)</f>
        <v>65.622</v>
      </c>
    </row>
    <row r="117" spans="1:5" s="112" customFormat="1" ht="14.25" x14ac:dyDescent="0.3">
      <c r="A117" s="112" t="s">
        <v>0</v>
      </c>
    </row>
    <row r="118" spans="1:5" s="110" customFormat="1" x14ac:dyDescent="0.3">
      <c r="A118" s="111" t="s">
        <v>53</v>
      </c>
    </row>
  </sheetData>
  <mergeCells count="15">
    <mergeCell ref="A1:XFD1"/>
    <mergeCell ref="A2:XFD2"/>
    <mergeCell ref="A118:XFD118"/>
    <mergeCell ref="A117:XFD117"/>
    <mergeCell ref="A3:XFD3"/>
    <mergeCell ref="B4:C4"/>
    <mergeCell ref="A74:XFD74"/>
    <mergeCell ref="A81:XFD81"/>
    <mergeCell ref="A88:XFD88"/>
    <mergeCell ref="A6:XFD6"/>
    <mergeCell ref="A49:XFD49"/>
    <mergeCell ref="A54:XFD54"/>
    <mergeCell ref="A60:XFD60"/>
    <mergeCell ref="A64:XFD64"/>
    <mergeCell ref="A70:XFD70"/>
  </mergeCells>
  <pageMargins left="0.7" right="0.7" top="0.78740157499999996" bottom="0.78740157499999996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workbookViewId="0">
      <selection sqref="A1:XFD1"/>
    </sheetView>
  </sheetViews>
  <sheetFormatPr baseColWidth="10" defaultRowHeight="15" x14ac:dyDescent="0.3"/>
  <cols>
    <col min="1" max="1" width="9.140625" style="15" bestFit="1" customWidth="1"/>
    <col min="2" max="2" width="6.140625" style="16" customWidth="1"/>
    <col min="3" max="3" width="4.42578125" style="15" bestFit="1" customWidth="1"/>
    <col min="4" max="4" width="82" style="15" customWidth="1"/>
    <col min="5" max="5" width="17.85546875" style="15" bestFit="1" customWidth="1"/>
    <col min="6" max="16384" width="11.42578125" style="15"/>
  </cols>
  <sheetData>
    <row r="1" spans="1:5" s="121" customFormat="1" ht="30.75" customHeight="1" x14ac:dyDescent="0.2">
      <c r="A1" s="120" t="s">
        <v>181</v>
      </c>
    </row>
    <row r="2" spans="1:5" s="110" customFormat="1" x14ac:dyDescent="0.3">
      <c r="A2" s="110" t="s">
        <v>28</v>
      </c>
    </row>
    <row r="3" spans="1:5" s="113" customFormat="1" x14ac:dyDescent="0.3"/>
    <row r="4" spans="1:5" x14ac:dyDescent="0.3">
      <c r="A4" s="64"/>
      <c r="B4" s="114" t="s">
        <v>158</v>
      </c>
      <c r="C4" s="114"/>
      <c r="D4" s="64"/>
      <c r="E4" s="94" t="s">
        <v>25</v>
      </c>
    </row>
    <row r="5" spans="1:5" x14ac:dyDescent="0.3">
      <c r="A5" s="62" t="s">
        <v>157</v>
      </c>
      <c r="B5" s="63" t="s">
        <v>156</v>
      </c>
      <c r="C5" s="61" t="s">
        <v>155</v>
      </c>
      <c r="D5" s="62" t="s">
        <v>26</v>
      </c>
      <c r="E5" s="61"/>
    </row>
    <row r="6" spans="1:5" s="118" customFormat="1" x14ac:dyDescent="0.3"/>
    <row r="7" spans="1:5" s="59" customFormat="1" x14ac:dyDescent="0.3">
      <c r="D7" s="60" t="s">
        <v>154</v>
      </c>
    </row>
    <row r="8" spans="1:5" x14ac:dyDescent="0.3">
      <c r="A8" s="29">
        <v>10010100</v>
      </c>
      <c r="B8" s="29">
        <v>7800</v>
      </c>
      <c r="C8" s="29">
        <v>101</v>
      </c>
      <c r="D8" s="69" t="s">
        <v>180</v>
      </c>
      <c r="E8" s="42">
        <v>3.3679999999999999</v>
      </c>
    </row>
    <row r="9" spans="1:5" x14ac:dyDescent="0.3">
      <c r="A9" s="29"/>
      <c r="B9" s="29">
        <v>7800</v>
      </c>
      <c r="C9" s="29">
        <v>102</v>
      </c>
      <c r="D9" s="15" t="s">
        <v>179</v>
      </c>
      <c r="E9" s="42">
        <v>0.23</v>
      </c>
    </row>
    <row r="10" spans="1:5" x14ac:dyDescent="0.3">
      <c r="A10" s="29"/>
      <c r="B10" s="29">
        <v>7800</v>
      </c>
      <c r="C10" s="29">
        <v>103</v>
      </c>
      <c r="D10" s="15" t="s">
        <v>178</v>
      </c>
      <c r="E10" s="42">
        <v>0.01</v>
      </c>
    </row>
    <row r="11" spans="1:5" x14ac:dyDescent="0.3">
      <c r="A11" s="37"/>
      <c r="B11" s="38"/>
      <c r="C11" s="38"/>
      <c r="D11" s="36" t="s">
        <v>177</v>
      </c>
      <c r="E11" s="35">
        <f>SUM(E8:E10)</f>
        <v>3.6079999999999997</v>
      </c>
    </row>
    <row r="12" spans="1:5" s="117" customFormat="1" x14ac:dyDescent="0.3"/>
    <row r="13" spans="1:5" x14ac:dyDescent="0.3">
      <c r="A13" s="29">
        <v>15010100</v>
      </c>
      <c r="B13" s="29">
        <v>7800</v>
      </c>
      <c r="C13" s="28">
        <v>0</v>
      </c>
      <c r="D13" s="27" t="s">
        <v>176</v>
      </c>
      <c r="E13" s="26">
        <v>1.4999999999999999E-2</v>
      </c>
    </row>
    <row r="14" spans="1:5" x14ac:dyDescent="0.3">
      <c r="A14" s="29"/>
      <c r="B14" s="29"/>
      <c r="C14" s="28"/>
      <c r="D14" s="27" t="s">
        <v>175</v>
      </c>
      <c r="E14" s="26">
        <v>2.1999999999999999E-2</v>
      </c>
    </row>
    <row r="15" spans="1:5" x14ac:dyDescent="0.3">
      <c r="A15" s="29"/>
      <c r="B15" s="29"/>
      <c r="C15" s="28"/>
      <c r="D15" s="27" t="s">
        <v>174</v>
      </c>
      <c r="E15" s="26">
        <v>0.01</v>
      </c>
    </row>
    <row r="16" spans="1:5" x14ac:dyDescent="0.3">
      <c r="A16" s="16"/>
      <c r="C16" s="40"/>
      <c r="D16" s="51" t="s">
        <v>173</v>
      </c>
      <c r="E16" s="50">
        <f>SUM(E13:E15)</f>
        <v>4.7E-2</v>
      </c>
    </row>
    <row r="17" spans="1:5" x14ac:dyDescent="0.3">
      <c r="A17" s="38"/>
      <c r="B17" s="38"/>
      <c r="C17" s="38"/>
      <c r="D17" s="18" t="s">
        <v>113</v>
      </c>
      <c r="E17" s="17">
        <f>SUM(E11+E16)</f>
        <v>3.6549999999999998</v>
      </c>
    </row>
    <row r="18" spans="1:5" s="117" customFormat="1" x14ac:dyDescent="0.3"/>
    <row r="19" spans="1:5" x14ac:dyDescent="0.3">
      <c r="A19" s="16"/>
      <c r="C19" s="16"/>
      <c r="D19" s="49" t="s">
        <v>112</v>
      </c>
      <c r="E19" s="42"/>
    </row>
    <row r="20" spans="1:5" x14ac:dyDescent="0.3">
      <c r="A20" s="16">
        <v>21010100</v>
      </c>
      <c r="B20" s="16">
        <v>7800</v>
      </c>
      <c r="C20" s="40">
        <v>0</v>
      </c>
      <c r="D20" s="57" t="s">
        <v>172</v>
      </c>
      <c r="E20" s="42">
        <v>2.7E-2</v>
      </c>
    </row>
    <row r="21" spans="1:5" x14ac:dyDescent="0.3">
      <c r="A21" s="38"/>
      <c r="B21" s="38"/>
      <c r="C21" s="38"/>
      <c r="D21" s="36" t="s">
        <v>109</v>
      </c>
      <c r="E21" s="35">
        <f>SUM(E20)</f>
        <v>2.7E-2</v>
      </c>
    </row>
    <row r="22" spans="1:5" s="119" customFormat="1" x14ac:dyDescent="0.3"/>
    <row r="23" spans="1:5" x14ac:dyDescent="0.3">
      <c r="A23" s="23">
        <v>24010100</v>
      </c>
      <c r="B23" s="23">
        <v>7800</v>
      </c>
      <c r="C23" s="45">
        <v>0</v>
      </c>
      <c r="D23" s="27" t="s">
        <v>171</v>
      </c>
      <c r="E23" s="46">
        <v>0.02</v>
      </c>
    </row>
    <row r="24" spans="1:5" x14ac:dyDescent="0.3">
      <c r="A24" s="23"/>
      <c r="B24" s="23"/>
      <c r="C24" s="45"/>
      <c r="D24" s="27" t="s">
        <v>170</v>
      </c>
      <c r="E24" s="46">
        <v>1.2999999999999999E-2</v>
      </c>
    </row>
    <row r="25" spans="1:5" x14ac:dyDescent="0.3">
      <c r="A25" s="23"/>
      <c r="B25" s="23"/>
      <c r="C25" s="45"/>
      <c r="D25" s="51" t="s">
        <v>105</v>
      </c>
      <c r="E25" s="24">
        <f>SUM(E23:E24)</f>
        <v>3.3000000000000002E-2</v>
      </c>
    </row>
    <row r="26" spans="1:5" x14ac:dyDescent="0.3">
      <c r="A26" s="38"/>
      <c r="B26" s="38"/>
      <c r="C26" s="41"/>
      <c r="D26" s="18" t="s">
        <v>104</v>
      </c>
      <c r="E26" s="17">
        <f>SUM(E21+E25)</f>
        <v>0.06</v>
      </c>
    </row>
    <row r="27" spans="1:5" s="117" customFormat="1" x14ac:dyDescent="0.3"/>
    <row r="28" spans="1:5" x14ac:dyDescent="0.3">
      <c r="D28" s="43" t="s">
        <v>103</v>
      </c>
      <c r="E28" s="42"/>
    </row>
    <row r="29" spans="1:5" x14ac:dyDescent="0.3">
      <c r="A29" s="16">
        <v>30010300</v>
      </c>
      <c r="B29" s="16">
        <v>7800</v>
      </c>
      <c r="C29" s="16">
        <v>104</v>
      </c>
      <c r="D29" s="15" t="s">
        <v>169</v>
      </c>
      <c r="E29" s="42">
        <v>3.1E-2</v>
      </c>
    </row>
    <row r="30" spans="1:5" x14ac:dyDescent="0.3">
      <c r="A30" s="37"/>
      <c r="B30" s="38"/>
      <c r="C30" s="37"/>
      <c r="D30" s="36" t="s">
        <v>168</v>
      </c>
      <c r="E30" s="35">
        <f>SUM(E29:E29)</f>
        <v>3.1E-2</v>
      </c>
    </row>
    <row r="31" spans="1:5" s="117" customFormat="1" x14ac:dyDescent="0.3"/>
    <row r="32" spans="1:5" x14ac:dyDescent="0.3">
      <c r="A32" s="16">
        <v>31030100</v>
      </c>
      <c r="B32" s="16">
        <v>7800</v>
      </c>
      <c r="C32" s="16">
        <v>200</v>
      </c>
      <c r="D32" s="15" t="s">
        <v>167</v>
      </c>
      <c r="E32" s="26">
        <v>6.0000000000000001E-3</v>
      </c>
    </row>
    <row r="33" spans="1:5" x14ac:dyDescent="0.3">
      <c r="A33" s="37"/>
      <c r="B33" s="38"/>
      <c r="C33" s="37"/>
      <c r="D33" s="36" t="s">
        <v>101</v>
      </c>
      <c r="E33" s="35">
        <f>SUM(E32)</f>
        <v>6.0000000000000001E-3</v>
      </c>
    </row>
    <row r="34" spans="1:5" s="117" customFormat="1" x14ac:dyDescent="0.3"/>
    <row r="35" spans="1:5" x14ac:dyDescent="0.3">
      <c r="A35" s="16">
        <v>34010100</v>
      </c>
      <c r="B35" s="16">
        <v>7800</v>
      </c>
      <c r="C35" s="16">
        <v>602</v>
      </c>
      <c r="D35" s="15" t="s">
        <v>166</v>
      </c>
      <c r="E35" s="42">
        <v>7.0000000000000007E-2</v>
      </c>
    </row>
    <row r="36" spans="1:5" x14ac:dyDescent="0.3">
      <c r="A36" s="22"/>
      <c r="B36" s="23"/>
      <c r="C36" s="22"/>
      <c r="D36" s="25" t="s">
        <v>165</v>
      </c>
      <c r="E36" s="24">
        <f>SUM(E35:E35)</f>
        <v>7.0000000000000007E-2</v>
      </c>
    </row>
    <row r="37" spans="1:5" x14ac:dyDescent="0.3">
      <c r="A37" s="37"/>
      <c r="B37" s="38"/>
      <c r="C37" s="37"/>
      <c r="D37" s="18" t="s">
        <v>96</v>
      </c>
      <c r="E37" s="17">
        <f>SUM(E30+E33+E36)</f>
        <v>0.10700000000000001</v>
      </c>
    </row>
    <row r="38" spans="1:5" s="117" customFormat="1" x14ac:dyDescent="0.3"/>
    <row r="39" spans="1:5" x14ac:dyDescent="0.3">
      <c r="D39" s="43" t="s">
        <v>95</v>
      </c>
      <c r="E39" s="42"/>
    </row>
    <row r="40" spans="1:5" x14ac:dyDescent="0.3">
      <c r="A40" s="15">
        <v>40020100</v>
      </c>
      <c r="B40" s="16">
        <v>7800</v>
      </c>
      <c r="C40" s="16">
        <v>100</v>
      </c>
      <c r="D40" s="68" t="s">
        <v>164</v>
      </c>
      <c r="E40" s="42">
        <v>1.4999999999999999E-2</v>
      </c>
    </row>
    <row r="41" spans="1:5" x14ac:dyDescent="0.3">
      <c r="A41" s="37"/>
      <c r="B41" s="38"/>
      <c r="C41" s="37"/>
      <c r="D41" s="36" t="s">
        <v>93</v>
      </c>
      <c r="E41" s="35">
        <f>SUM(E40)</f>
        <v>1.4999999999999999E-2</v>
      </c>
    </row>
    <row r="42" spans="1:5" s="116" customFormat="1" x14ac:dyDescent="0.3">
      <c r="A42" s="115"/>
    </row>
    <row r="43" spans="1:5" x14ac:dyDescent="0.3">
      <c r="A43" s="16">
        <v>41010100</v>
      </c>
      <c r="B43" s="16">
        <v>7800</v>
      </c>
      <c r="C43" s="16">
        <v>200</v>
      </c>
      <c r="D43" s="15" t="s">
        <v>163</v>
      </c>
      <c r="E43" s="42">
        <v>0.11</v>
      </c>
    </row>
    <row r="44" spans="1:5" x14ac:dyDescent="0.3">
      <c r="A44" s="37"/>
      <c r="B44" s="38"/>
      <c r="C44" s="37"/>
      <c r="D44" s="36" t="s">
        <v>87</v>
      </c>
      <c r="E44" s="35">
        <f>SUM(E43:E43)</f>
        <v>0.11</v>
      </c>
    </row>
    <row r="45" spans="1:5" s="117" customFormat="1" x14ac:dyDescent="0.3"/>
    <row r="46" spans="1:5" x14ac:dyDescent="0.3">
      <c r="A46" s="16">
        <v>42020202</v>
      </c>
      <c r="B46" s="16">
        <v>7800</v>
      </c>
      <c r="C46" s="16">
        <v>100</v>
      </c>
      <c r="D46" s="15" t="s">
        <v>162</v>
      </c>
      <c r="E46" s="26">
        <v>0.02</v>
      </c>
    </row>
    <row r="47" spans="1:5" x14ac:dyDescent="0.3">
      <c r="A47" s="37"/>
      <c r="B47" s="38"/>
      <c r="C47" s="37"/>
      <c r="D47" s="36" t="s">
        <v>81</v>
      </c>
      <c r="E47" s="35">
        <f>SUM(E46:E46)</f>
        <v>0.02</v>
      </c>
    </row>
    <row r="48" spans="1:5" s="117" customFormat="1" x14ac:dyDescent="0.3"/>
    <row r="49" spans="1:5" x14ac:dyDescent="0.3">
      <c r="A49" s="29">
        <v>43020100</v>
      </c>
      <c r="B49" s="29">
        <v>7800</v>
      </c>
      <c r="C49" s="45">
        <v>0</v>
      </c>
      <c r="D49" s="15" t="s">
        <v>161</v>
      </c>
      <c r="E49" s="42">
        <v>2.4E-2</v>
      </c>
    </row>
    <row r="50" spans="1:5" x14ac:dyDescent="0.3">
      <c r="A50" s="67"/>
      <c r="B50" s="53"/>
      <c r="C50" s="66"/>
      <c r="D50" s="25" t="s">
        <v>56</v>
      </c>
      <c r="E50" s="24">
        <f>SUM(E49:E49)</f>
        <v>2.4E-2</v>
      </c>
    </row>
    <row r="51" spans="1:5" x14ac:dyDescent="0.3">
      <c r="A51" s="22"/>
      <c r="B51" s="23"/>
      <c r="C51" s="48"/>
      <c r="D51" s="21" t="s">
        <v>55</v>
      </c>
      <c r="E51" s="20">
        <f>SUM(E41+E44+E47+E50)</f>
        <v>0.16899999999999998</v>
      </c>
    </row>
    <row r="52" spans="1:5" x14ac:dyDescent="0.3">
      <c r="A52" s="18"/>
      <c r="B52" s="19"/>
      <c r="C52" s="65"/>
      <c r="D52" s="18" t="s">
        <v>160</v>
      </c>
      <c r="E52" s="17">
        <f>SUM(E17+E26+E37+E51)</f>
        <v>3.9910000000000001</v>
      </c>
    </row>
    <row r="54" spans="1:5" s="112" customFormat="1" ht="14.25" x14ac:dyDescent="0.3">
      <c r="A54" s="112" t="s">
        <v>0</v>
      </c>
    </row>
    <row r="55" spans="1:5" s="110" customFormat="1" x14ac:dyDescent="0.3">
      <c r="A55" s="122"/>
    </row>
  </sheetData>
  <mergeCells count="17">
    <mergeCell ref="A27:XFD27"/>
    <mergeCell ref="A31:XFD31"/>
    <mergeCell ref="A1:XFD1"/>
    <mergeCell ref="A2:XFD2"/>
    <mergeCell ref="A55:XFD55"/>
    <mergeCell ref="A54:XFD54"/>
    <mergeCell ref="A3:XFD3"/>
    <mergeCell ref="B4:C4"/>
    <mergeCell ref="A34:XFD34"/>
    <mergeCell ref="A38:XFD38"/>
    <mergeCell ref="A42:XFD42"/>
    <mergeCell ref="A45:XFD45"/>
    <mergeCell ref="A48:XFD48"/>
    <mergeCell ref="A6:XFD6"/>
    <mergeCell ref="A12:XFD12"/>
    <mergeCell ref="A18:XFD18"/>
    <mergeCell ref="A22:XFD22"/>
  </mergeCells>
  <pageMargins left="0.7" right="0.7" top="0.78740157499999996" bottom="0.78740157499999996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zoomScaleNormal="100" workbookViewId="0">
      <selection sqref="A1:XFD1"/>
    </sheetView>
  </sheetViews>
  <sheetFormatPr baseColWidth="10" defaultRowHeight="15" x14ac:dyDescent="0.3"/>
  <cols>
    <col min="1" max="1" width="10.28515625" style="15" bestFit="1" customWidth="1"/>
    <col min="2" max="2" width="6.140625" style="16" customWidth="1"/>
    <col min="3" max="3" width="4.42578125" style="15" bestFit="1" customWidth="1"/>
    <col min="4" max="4" width="83.7109375" style="15" bestFit="1" customWidth="1"/>
    <col min="5" max="5" width="17.85546875" style="15" bestFit="1" customWidth="1"/>
    <col min="6" max="16384" width="11.42578125" style="15"/>
  </cols>
  <sheetData>
    <row r="1" spans="1:5" s="121" customFormat="1" ht="30.75" customHeight="1" x14ac:dyDescent="0.2">
      <c r="A1" s="120" t="s">
        <v>353</v>
      </c>
    </row>
    <row r="2" spans="1:5" s="110" customFormat="1" x14ac:dyDescent="0.3">
      <c r="A2" s="110" t="s">
        <v>28</v>
      </c>
    </row>
    <row r="3" spans="1:5" s="113" customFormat="1" x14ac:dyDescent="0.3"/>
    <row r="4" spans="1:5" x14ac:dyDescent="0.3">
      <c r="A4" s="64"/>
      <c r="B4" s="114" t="s">
        <v>158</v>
      </c>
      <c r="C4" s="114"/>
      <c r="D4" s="64"/>
      <c r="E4" s="94" t="s">
        <v>25</v>
      </c>
    </row>
    <row r="5" spans="1:5" x14ac:dyDescent="0.3">
      <c r="A5" s="62" t="s">
        <v>157</v>
      </c>
      <c r="B5" s="63" t="s">
        <v>156</v>
      </c>
      <c r="C5" s="61" t="s">
        <v>155</v>
      </c>
      <c r="D5" s="62" t="s">
        <v>26</v>
      </c>
      <c r="E5" s="61"/>
    </row>
    <row r="6" spans="1:5" s="118" customFormat="1" x14ac:dyDescent="0.3"/>
    <row r="7" spans="1:5" s="59" customFormat="1" x14ac:dyDescent="0.3">
      <c r="D7" s="60" t="s">
        <v>154</v>
      </c>
    </row>
    <row r="8" spans="1:5" x14ac:dyDescent="0.3">
      <c r="A8" s="91">
        <v>2010300</v>
      </c>
      <c r="B8" s="16">
        <v>7800</v>
      </c>
      <c r="C8" s="16">
        <v>202</v>
      </c>
      <c r="D8" s="15" t="s">
        <v>352</v>
      </c>
      <c r="E8" s="42">
        <v>0.12</v>
      </c>
    </row>
    <row r="9" spans="1:5" x14ac:dyDescent="0.3">
      <c r="A9" s="91"/>
      <c r="B9" s="16">
        <v>7800</v>
      </c>
      <c r="C9" s="16">
        <v>203</v>
      </c>
      <c r="D9" s="15" t="s">
        <v>351</v>
      </c>
      <c r="E9" s="42">
        <v>1E-3</v>
      </c>
    </row>
    <row r="10" spans="1:5" x14ac:dyDescent="0.3">
      <c r="A10" s="91"/>
      <c r="B10" s="16">
        <v>7800</v>
      </c>
      <c r="C10" s="16">
        <v>204</v>
      </c>
      <c r="D10" s="15" t="s">
        <v>350</v>
      </c>
      <c r="E10" s="42">
        <v>7.5999999999999998E-2</v>
      </c>
    </row>
    <row r="11" spans="1:5" x14ac:dyDescent="0.3">
      <c r="A11" s="92"/>
      <c r="B11" s="38"/>
      <c r="C11" s="38"/>
      <c r="D11" s="36" t="s">
        <v>349</v>
      </c>
      <c r="E11" s="35">
        <f>SUM(E8:E10)</f>
        <v>0.19700000000000001</v>
      </c>
    </row>
    <row r="12" spans="1:5" s="117" customFormat="1" x14ac:dyDescent="0.3"/>
    <row r="13" spans="1:5" s="16" customFormat="1" x14ac:dyDescent="0.3">
      <c r="A13" s="91" t="s">
        <v>348</v>
      </c>
      <c r="B13" s="16">
        <v>7800</v>
      </c>
      <c r="C13" s="15">
        <v>100</v>
      </c>
      <c r="D13" s="39" t="s">
        <v>347</v>
      </c>
      <c r="E13" s="68">
        <v>2E-3</v>
      </c>
    </row>
    <row r="14" spans="1:5" s="16" customFormat="1" x14ac:dyDescent="0.3">
      <c r="A14" s="38"/>
      <c r="B14" s="38"/>
      <c r="C14" s="38"/>
      <c r="D14" s="36" t="s">
        <v>346</v>
      </c>
      <c r="E14" s="35">
        <f>SUM(E13)</f>
        <v>2E-3</v>
      </c>
    </row>
    <row r="15" spans="1:5" s="117" customFormat="1" x14ac:dyDescent="0.3"/>
    <row r="16" spans="1:5" x14ac:dyDescent="0.3">
      <c r="A16" s="91">
        <v>4010100</v>
      </c>
      <c r="B16" s="16">
        <v>7800</v>
      </c>
      <c r="C16" s="16">
        <v>100</v>
      </c>
      <c r="D16" s="39" t="s">
        <v>345</v>
      </c>
      <c r="E16" s="42">
        <v>1E-3</v>
      </c>
    </row>
    <row r="17" spans="1:5" ht="30" x14ac:dyDescent="0.3">
      <c r="A17" s="93"/>
      <c r="B17" s="77"/>
      <c r="C17" s="77"/>
      <c r="D17" s="39" t="s">
        <v>344</v>
      </c>
      <c r="E17" s="54">
        <v>3.0000000000000001E-3</v>
      </c>
    </row>
    <row r="18" spans="1:5" x14ac:dyDescent="0.3">
      <c r="A18" s="92"/>
      <c r="B18" s="38"/>
      <c r="C18" s="38"/>
      <c r="D18" s="36" t="s">
        <v>343</v>
      </c>
      <c r="E18" s="35">
        <f>SUM(E16:E17)</f>
        <v>4.0000000000000001E-3</v>
      </c>
    </row>
    <row r="19" spans="1:5" s="117" customFormat="1" x14ac:dyDescent="0.3"/>
    <row r="20" spans="1:5" x14ac:dyDescent="0.3">
      <c r="A20" s="91">
        <v>5010100</v>
      </c>
      <c r="B20" s="16">
        <v>7800</v>
      </c>
      <c r="C20" s="16">
        <v>200</v>
      </c>
      <c r="D20" s="15" t="s">
        <v>342</v>
      </c>
      <c r="E20" s="42">
        <v>4.0000000000000001E-3</v>
      </c>
    </row>
    <row r="21" spans="1:5" x14ac:dyDescent="0.3">
      <c r="A21" s="37"/>
      <c r="B21" s="38"/>
      <c r="C21" s="37"/>
      <c r="D21" s="36" t="s">
        <v>341</v>
      </c>
      <c r="E21" s="35">
        <f>SUM(E20)</f>
        <v>4.0000000000000001E-3</v>
      </c>
    </row>
    <row r="22" spans="1:5" s="117" customFormat="1" x14ac:dyDescent="0.3"/>
    <row r="23" spans="1:5" s="16" customFormat="1" x14ac:dyDescent="0.3">
      <c r="A23" s="91">
        <v>6010100</v>
      </c>
      <c r="B23" s="23">
        <v>7800</v>
      </c>
      <c r="C23" s="16">
        <v>100</v>
      </c>
      <c r="D23" s="39" t="s">
        <v>340</v>
      </c>
      <c r="E23" s="90">
        <v>2E-3</v>
      </c>
    </row>
    <row r="24" spans="1:5" s="16" customFormat="1" x14ac:dyDescent="0.3">
      <c r="A24" s="89"/>
      <c r="B24" s="38"/>
      <c r="C24" s="37"/>
      <c r="D24" s="36" t="s">
        <v>339</v>
      </c>
      <c r="E24" s="35">
        <f>SUM(E23)</f>
        <v>2E-3</v>
      </c>
    </row>
    <row r="25" spans="1:5" s="117" customFormat="1" x14ac:dyDescent="0.3"/>
    <row r="26" spans="1:5" s="16" customFormat="1" x14ac:dyDescent="0.3">
      <c r="A26" s="29">
        <v>10010100</v>
      </c>
      <c r="B26" s="29">
        <v>7800</v>
      </c>
      <c r="C26" s="83">
        <v>100</v>
      </c>
      <c r="D26" s="15" t="s">
        <v>338</v>
      </c>
      <c r="E26" s="54">
        <v>5.5E-2</v>
      </c>
    </row>
    <row r="27" spans="1:5" s="16" customFormat="1" x14ac:dyDescent="0.3">
      <c r="A27" s="29"/>
      <c r="B27" s="29"/>
      <c r="C27" s="29"/>
      <c r="D27" s="15" t="s">
        <v>337</v>
      </c>
      <c r="E27" s="54">
        <v>2.5000000000000001E-2</v>
      </c>
    </row>
    <row r="28" spans="1:5" s="16" customFormat="1" x14ac:dyDescent="0.3">
      <c r="A28" s="29"/>
      <c r="B28" s="29"/>
      <c r="C28" s="29"/>
      <c r="D28" s="15" t="s">
        <v>336</v>
      </c>
      <c r="E28" s="54">
        <v>5.0000000000000001E-3</v>
      </c>
    </row>
    <row r="29" spans="1:5" s="16" customFormat="1" x14ac:dyDescent="0.3">
      <c r="A29" s="29"/>
      <c r="B29" s="29"/>
      <c r="C29" s="29"/>
      <c r="D29" s="15" t="s">
        <v>323</v>
      </c>
      <c r="E29" s="54">
        <v>2.1999999999999999E-2</v>
      </c>
    </row>
    <row r="30" spans="1:5" s="16" customFormat="1" x14ac:dyDescent="0.3">
      <c r="A30" s="29"/>
      <c r="B30" s="29"/>
      <c r="C30" s="29"/>
      <c r="D30" s="15" t="s">
        <v>324</v>
      </c>
      <c r="E30" s="54">
        <v>0.08</v>
      </c>
    </row>
    <row r="31" spans="1:5" s="16" customFormat="1" x14ac:dyDescent="0.3">
      <c r="A31" s="29"/>
      <c r="B31" s="29">
        <v>7800</v>
      </c>
      <c r="C31" s="29">
        <v>110</v>
      </c>
      <c r="D31" s="15" t="s">
        <v>335</v>
      </c>
      <c r="E31" s="54">
        <v>0.03</v>
      </c>
    </row>
    <row r="32" spans="1:5" s="16" customFormat="1" x14ac:dyDescent="0.3">
      <c r="A32" s="29">
        <v>10010200</v>
      </c>
      <c r="B32" s="29">
        <v>7800</v>
      </c>
      <c r="C32" s="29">
        <v>100</v>
      </c>
      <c r="D32" s="15" t="s">
        <v>334</v>
      </c>
      <c r="E32" s="54">
        <v>5.0000000000000001E-3</v>
      </c>
    </row>
    <row r="33" spans="1:5" x14ac:dyDescent="0.3">
      <c r="A33" s="29">
        <v>10010402</v>
      </c>
      <c r="B33" s="29">
        <v>7800</v>
      </c>
      <c r="C33" s="29">
        <v>100</v>
      </c>
      <c r="D33" s="15" t="s">
        <v>333</v>
      </c>
      <c r="E33" s="54">
        <v>0.01</v>
      </c>
    </row>
    <row r="34" spans="1:5" s="16" customFormat="1" x14ac:dyDescent="0.3">
      <c r="A34" s="38"/>
      <c r="B34" s="38"/>
      <c r="C34" s="38"/>
      <c r="D34" s="36" t="s">
        <v>177</v>
      </c>
      <c r="E34" s="88">
        <f>SUM(E26:E33)</f>
        <v>0.23200000000000001</v>
      </c>
    </row>
    <row r="35" spans="1:5" s="117" customFormat="1" x14ac:dyDescent="0.3"/>
    <row r="36" spans="1:5" s="16" customFormat="1" x14ac:dyDescent="0.3">
      <c r="A36" s="83" t="s">
        <v>332</v>
      </c>
      <c r="B36" s="29">
        <v>7800</v>
      </c>
      <c r="C36" s="28">
        <v>216</v>
      </c>
      <c r="D36" s="27" t="s">
        <v>331</v>
      </c>
      <c r="E36" s="30">
        <v>5.1999999999999998E-2</v>
      </c>
    </row>
    <row r="37" spans="1:5" s="16" customFormat="1" x14ac:dyDescent="0.3">
      <c r="A37" s="83" t="s">
        <v>330</v>
      </c>
      <c r="B37" s="29">
        <v>7800</v>
      </c>
      <c r="C37" s="28">
        <v>221</v>
      </c>
      <c r="D37" s="27" t="s">
        <v>329</v>
      </c>
      <c r="E37" s="30">
        <v>0.7</v>
      </c>
    </row>
    <row r="38" spans="1:5" s="16" customFormat="1" x14ac:dyDescent="0.3">
      <c r="A38" s="83"/>
      <c r="B38" s="29">
        <v>7800</v>
      </c>
      <c r="C38" s="28">
        <v>223</v>
      </c>
      <c r="D38" s="27" t="s">
        <v>328</v>
      </c>
      <c r="E38" s="30">
        <v>5.0000000000000001E-3</v>
      </c>
    </row>
    <row r="39" spans="1:5" s="16" customFormat="1" x14ac:dyDescent="0.3">
      <c r="A39" s="83"/>
      <c r="B39" s="29">
        <v>7800</v>
      </c>
      <c r="C39" s="28">
        <v>224</v>
      </c>
      <c r="D39" s="27" t="s">
        <v>327</v>
      </c>
      <c r="E39" s="30">
        <v>0.01</v>
      </c>
    </row>
    <row r="40" spans="1:5" s="16" customFormat="1" x14ac:dyDescent="0.3">
      <c r="A40" s="83" t="s">
        <v>326</v>
      </c>
      <c r="B40" s="29">
        <v>7800</v>
      </c>
      <c r="C40" s="28">
        <v>210</v>
      </c>
      <c r="D40" s="27" t="s">
        <v>325</v>
      </c>
      <c r="E40" s="30">
        <v>0.03</v>
      </c>
    </row>
    <row r="41" spans="1:5" s="16" customFormat="1" x14ac:dyDescent="0.3">
      <c r="A41" s="83"/>
      <c r="B41" s="29">
        <v>7800</v>
      </c>
      <c r="C41" s="28">
        <v>217</v>
      </c>
      <c r="D41" s="27" t="s">
        <v>324</v>
      </c>
      <c r="E41" s="30">
        <v>0.08</v>
      </c>
    </row>
    <row r="42" spans="1:5" s="16" customFormat="1" x14ac:dyDescent="0.3">
      <c r="A42" s="83"/>
      <c r="B42" s="29">
        <v>7800</v>
      </c>
      <c r="C42" s="28">
        <v>219</v>
      </c>
      <c r="D42" s="27" t="s">
        <v>323</v>
      </c>
      <c r="E42" s="30">
        <v>2.4E-2</v>
      </c>
    </row>
    <row r="43" spans="1:5" x14ac:dyDescent="0.3">
      <c r="A43" s="83" t="s">
        <v>322</v>
      </c>
      <c r="B43" s="29">
        <v>7261</v>
      </c>
      <c r="C43" s="28">
        <v>0</v>
      </c>
      <c r="D43" s="27" t="s">
        <v>321</v>
      </c>
      <c r="E43" s="26">
        <v>0.2</v>
      </c>
    </row>
    <row r="44" spans="1:5" x14ac:dyDescent="0.3">
      <c r="A44" s="83"/>
      <c r="B44" s="29">
        <v>7800</v>
      </c>
      <c r="C44" s="28">
        <v>213</v>
      </c>
      <c r="D44" s="27" t="s">
        <v>320</v>
      </c>
      <c r="E44" s="26">
        <v>0.66500000000000004</v>
      </c>
    </row>
    <row r="45" spans="1:5" s="16" customFormat="1" x14ac:dyDescent="0.3">
      <c r="A45" s="83" t="s">
        <v>319</v>
      </c>
      <c r="B45" s="29">
        <v>7800</v>
      </c>
      <c r="C45" s="28">
        <v>218</v>
      </c>
      <c r="D45" s="31" t="s">
        <v>318</v>
      </c>
      <c r="E45" s="30">
        <v>2E-3</v>
      </c>
    </row>
    <row r="46" spans="1:5" s="16" customFormat="1" x14ac:dyDescent="0.3">
      <c r="A46" s="38"/>
      <c r="B46" s="38"/>
      <c r="C46" s="38"/>
      <c r="D46" s="36" t="s">
        <v>317</v>
      </c>
      <c r="E46" s="88">
        <f>SUM(E36:E45)</f>
        <v>1.768</v>
      </c>
    </row>
    <row r="47" spans="1:5" s="117" customFormat="1" x14ac:dyDescent="0.3"/>
    <row r="48" spans="1:5" s="16" customFormat="1" x14ac:dyDescent="0.3">
      <c r="A48" s="29">
        <v>12020200</v>
      </c>
      <c r="B48" s="29">
        <v>7800</v>
      </c>
      <c r="C48" s="28">
        <v>522</v>
      </c>
      <c r="D48" s="27" t="s">
        <v>316</v>
      </c>
      <c r="E48" s="30">
        <v>0.1</v>
      </c>
    </row>
    <row r="49" spans="1:5" s="16" customFormat="1" x14ac:dyDescent="0.3">
      <c r="A49" s="29"/>
      <c r="B49" s="29">
        <v>7810</v>
      </c>
      <c r="C49" s="28">
        <v>1</v>
      </c>
      <c r="D49" s="27" t="s">
        <v>315</v>
      </c>
      <c r="E49" s="30">
        <v>6.0000000000000001E-3</v>
      </c>
    </row>
    <row r="50" spans="1:5" s="16" customFormat="1" x14ac:dyDescent="0.3">
      <c r="A50" s="29"/>
      <c r="B50" s="29">
        <v>7810</v>
      </c>
      <c r="C50" s="28">
        <v>2</v>
      </c>
      <c r="D50" s="27" t="s">
        <v>314</v>
      </c>
      <c r="E50" s="30">
        <v>0.13900000000000001</v>
      </c>
    </row>
    <row r="51" spans="1:5" s="16" customFormat="1" x14ac:dyDescent="0.3">
      <c r="A51" s="29"/>
      <c r="B51" s="29">
        <v>7810</v>
      </c>
      <c r="C51" s="28">
        <v>3</v>
      </c>
      <c r="D51" s="27" t="s">
        <v>313</v>
      </c>
      <c r="E51" s="30">
        <v>0.53200000000000003</v>
      </c>
    </row>
    <row r="52" spans="1:5" s="16" customFormat="1" x14ac:dyDescent="0.3">
      <c r="A52" s="29"/>
      <c r="B52" s="29">
        <v>7810</v>
      </c>
      <c r="C52" s="28">
        <v>9</v>
      </c>
      <c r="D52" s="27" t="s">
        <v>37</v>
      </c>
      <c r="E52" s="30">
        <v>4.76</v>
      </c>
    </row>
    <row r="53" spans="1:5" s="16" customFormat="1" x14ac:dyDescent="0.3">
      <c r="A53" s="29"/>
      <c r="B53" s="29">
        <v>7810</v>
      </c>
      <c r="C53" s="28">
        <v>11</v>
      </c>
      <c r="D53" s="27" t="s">
        <v>312</v>
      </c>
      <c r="E53" s="30">
        <v>5.7450000000000001</v>
      </c>
    </row>
    <row r="54" spans="1:5" s="16" customFormat="1" x14ac:dyDescent="0.3">
      <c r="A54" s="29"/>
      <c r="B54" s="29">
        <v>7810</v>
      </c>
      <c r="C54" s="28">
        <v>12</v>
      </c>
      <c r="D54" s="31" t="s">
        <v>311</v>
      </c>
      <c r="E54" s="30">
        <v>0.09</v>
      </c>
    </row>
    <row r="55" spans="1:5" s="16" customFormat="1" x14ac:dyDescent="0.3">
      <c r="A55" s="29"/>
      <c r="B55" s="29">
        <v>7810</v>
      </c>
      <c r="C55" s="28">
        <v>13</v>
      </c>
      <c r="D55" s="31" t="s">
        <v>310</v>
      </c>
      <c r="E55" s="30">
        <v>2.8</v>
      </c>
    </row>
    <row r="56" spans="1:5" s="16" customFormat="1" x14ac:dyDescent="0.3">
      <c r="A56" s="29"/>
      <c r="B56" s="29">
        <v>7810</v>
      </c>
      <c r="C56" s="28">
        <v>15</v>
      </c>
      <c r="D56" s="27" t="s">
        <v>309</v>
      </c>
      <c r="E56" s="30">
        <v>0.121</v>
      </c>
    </row>
    <row r="57" spans="1:5" s="16" customFormat="1" x14ac:dyDescent="0.3">
      <c r="A57" s="29"/>
      <c r="B57" s="29">
        <v>7810</v>
      </c>
      <c r="C57" s="28">
        <v>16</v>
      </c>
      <c r="D57" s="27" t="s">
        <v>308</v>
      </c>
      <c r="E57" s="30">
        <v>1.9E-2</v>
      </c>
    </row>
    <row r="58" spans="1:5" s="16" customFormat="1" x14ac:dyDescent="0.3">
      <c r="A58" s="29"/>
      <c r="B58" s="29">
        <v>7810</v>
      </c>
      <c r="C58" s="28">
        <v>17</v>
      </c>
      <c r="D58" s="27" t="s">
        <v>307</v>
      </c>
      <c r="E58" s="30">
        <v>0.77200000000000002</v>
      </c>
    </row>
    <row r="59" spans="1:5" s="16" customFormat="1" x14ac:dyDescent="0.3">
      <c r="A59" s="29"/>
      <c r="B59" s="29">
        <v>7840</v>
      </c>
      <c r="C59" s="28">
        <v>18</v>
      </c>
      <c r="D59" s="27" t="s">
        <v>306</v>
      </c>
      <c r="E59" s="30">
        <v>2E-3</v>
      </c>
    </row>
    <row r="60" spans="1:5" s="16" customFormat="1" x14ac:dyDescent="0.3">
      <c r="B60" s="16">
        <v>7840</v>
      </c>
      <c r="C60" s="40">
        <v>55</v>
      </c>
      <c r="D60" s="15" t="s">
        <v>305</v>
      </c>
      <c r="E60" s="54">
        <v>0.6</v>
      </c>
    </row>
    <row r="61" spans="1:5" s="16" customFormat="1" x14ac:dyDescent="0.3">
      <c r="B61" s="16">
        <v>7840</v>
      </c>
      <c r="C61" s="40">
        <v>66</v>
      </c>
      <c r="D61" s="15" t="s">
        <v>304</v>
      </c>
      <c r="E61" s="54">
        <v>5.0000000000000001E-3</v>
      </c>
    </row>
    <row r="62" spans="1:5" s="16" customFormat="1" x14ac:dyDescent="0.3">
      <c r="B62" s="16">
        <v>7840</v>
      </c>
      <c r="C62" s="40">
        <v>72</v>
      </c>
      <c r="D62" s="39" t="s">
        <v>303</v>
      </c>
      <c r="E62" s="54">
        <v>6.0000000000000001E-3</v>
      </c>
    </row>
    <row r="63" spans="1:5" s="16" customFormat="1" x14ac:dyDescent="0.3">
      <c r="A63" s="38"/>
      <c r="B63" s="38"/>
      <c r="C63" s="38"/>
      <c r="D63" s="36" t="s">
        <v>114</v>
      </c>
      <c r="E63" s="88">
        <f>SUM(E48:E62)</f>
        <v>15.697000000000003</v>
      </c>
    </row>
    <row r="64" spans="1:5" s="117" customFormat="1" x14ac:dyDescent="0.3"/>
    <row r="65" spans="1:5" s="16" customFormat="1" x14ac:dyDescent="0.3">
      <c r="A65" s="16">
        <v>13010100</v>
      </c>
      <c r="B65" s="16">
        <v>7800</v>
      </c>
      <c r="C65" s="16">
        <v>201</v>
      </c>
      <c r="D65" s="15" t="s">
        <v>302</v>
      </c>
      <c r="E65" s="42">
        <v>3.3000000000000002E-2</v>
      </c>
    </row>
    <row r="66" spans="1:5" s="16" customFormat="1" x14ac:dyDescent="0.3">
      <c r="D66" s="39" t="s">
        <v>301</v>
      </c>
      <c r="E66" s="42">
        <v>2.8000000000000001E-2</v>
      </c>
    </row>
    <row r="67" spans="1:5" s="16" customFormat="1" x14ac:dyDescent="0.3">
      <c r="D67" s="15" t="s">
        <v>300</v>
      </c>
      <c r="E67" s="42">
        <v>1E-3</v>
      </c>
    </row>
    <row r="68" spans="1:5" s="16" customFormat="1" x14ac:dyDescent="0.3">
      <c r="D68" s="15" t="s">
        <v>299</v>
      </c>
      <c r="E68" s="42">
        <v>1.0999999999999999E-2</v>
      </c>
    </row>
    <row r="69" spans="1:5" s="16" customFormat="1" x14ac:dyDescent="0.3">
      <c r="D69" s="15" t="s">
        <v>298</v>
      </c>
      <c r="E69" s="42">
        <v>3.0000000000000001E-3</v>
      </c>
    </row>
    <row r="70" spans="1:5" s="16" customFormat="1" x14ac:dyDescent="0.3">
      <c r="A70" s="16">
        <v>13030101</v>
      </c>
      <c r="B70" s="16">
        <v>7800</v>
      </c>
      <c r="C70" s="16">
        <v>201</v>
      </c>
      <c r="D70" s="15" t="s">
        <v>297</v>
      </c>
      <c r="E70" s="42">
        <v>6.0000000000000001E-3</v>
      </c>
    </row>
    <row r="71" spans="1:5" s="16" customFormat="1" x14ac:dyDescent="0.3">
      <c r="A71" s="38"/>
      <c r="B71" s="38"/>
      <c r="C71" s="38"/>
      <c r="D71" s="36" t="s">
        <v>296</v>
      </c>
      <c r="E71" s="88">
        <f>SUM(E65:E70)</f>
        <v>8.2000000000000003E-2</v>
      </c>
    </row>
    <row r="72" spans="1:5" s="117" customFormat="1" x14ac:dyDescent="0.3"/>
    <row r="73" spans="1:5" x14ac:dyDescent="0.3">
      <c r="A73" s="16">
        <v>14010100</v>
      </c>
      <c r="B73" s="16">
        <v>7800</v>
      </c>
      <c r="C73" s="16">
        <v>200</v>
      </c>
      <c r="D73" s="15" t="s">
        <v>295</v>
      </c>
      <c r="E73" s="42">
        <v>0.83</v>
      </c>
    </row>
    <row r="74" spans="1:5" x14ac:dyDescent="0.3">
      <c r="A74" s="16"/>
      <c r="C74" s="16"/>
      <c r="D74" s="15" t="s">
        <v>294</v>
      </c>
      <c r="E74" s="42">
        <v>1.6799999999999999E-2</v>
      </c>
    </row>
    <row r="75" spans="1:5" x14ac:dyDescent="0.3">
      <c r="A75" s="16"/>
      <c r="C75" s="16"/>
      <c r="D75" s="15" t="s">
        <v>293</v>
      </c>
      <c r="E75" s="42">
        <v>2E-3</v>
      </c>
    </row>
    <row r="76" spans="1:5" x14ac:dyDescent="0.3">
      <c r="A76" s="16"/>
      <c r="C76" s="16"/>
      <c r="D76" s="15" t="s">
        <v>292</v>
      </c>
      <c r="E76" s="42">
        <v>1E-3</v>
      </c>
    </row>
    <row r="77" spans="1:5" x14ac:dyDescent="0.3">
      <c r="A77" s="16"/>
      <c r="C77" s="16"/>
      <c r="D77" s="15" t="s">
        <v>291</v>
      </c>
      <c r="E77" s="42">
        <v>1E-3</v>
      </c>
    </row>
    <row r="78" spans="1:5" x14ac:dyDescent="0.3">
      <c r="A78" s="16">
        <v>14020100</v>
      </c>
      <c r="B78" s="16">
        <v>7800</v>
      </c>
      <c r="C78" s="40">
        <v>20</v>
      </c>
      <c r="D78" s="57" t="s">
        <v>290</v>
      </c>
      <c r="E78" s="42">
        <v>1.367</v>
      </c>
    </row>
    <row r="79" spans="1:5" x14ac:dyDescent="0.3">
      <c r="A79" s="38"/>
      <c r="B79" s="38"/>
      <c r="C79" s="38"/>
      <c r="D79" s="36" t="s">
        <v>289</v>
      </c>
      <c r="E79" s="35">
        <f>SUM(E73:E78)</f>
        <v>2.2178</v>
      </c>
    </row>
    <row r="80" spans="1:5" s="117" customFormat="1" x14ac:dyDescent="0.3"/>
    <row r="81" spans="1:5" s="16" customFormat="1" x14ac:dyDescent="0.3">
      <c r="A81" s="29">
        <v>15010100</v>
      </c>
      <c r="B81" s="29">
        <v>7260</v>
      </c>
      <c r="C81" s="28">
        <v>0</v>
      </c>
      <c r="D81" s="68" t="s">
        <v>288</v>
      </c>
      <c r="E81" s="30">
        <v>0.69199999999999995</v>
      </c>
    </row>
    <row r="82" spans="1:5" s="16" customFormat="1" x14ac:dyDescent="0.3">
      <c r="A82" s="29"/>
      <c r="B82" s="29">
        <v>7800</v>
      </c>
      <c r="C82" s="28">
        <v>0</v>
      </c>
      <c r="D82" s="15" t="s">
        <v>287</v>
      </c>
      <c r="E82" s="30">
        <v>0.10199999999999999</v>
      </c>
    </row>
    <row r="83" spans="1:5" s="16" customFormat="1" x14ac:dyDescent="0.3">
      <c r="A83" s="29"/>
      <c r="B83" s="29"/>
      <c r="C83" s="28"/>
      <c r="D83" s="15" t="s">
        <v>286</v>
      </c>
      <c r="E83" s="30">
        <v>3.3000000000000002E-2</v>
      </c>
    </row>
    <row r="84" spans="1:5" s="16" customFormat="1" x14ac:dyDescent="0.3">
      <c r="A84" s="29"/>
      <c r="B84" s="29"/>
      <c r="C84" s="28"/>
      <c r="D84" s="15" t="s">
        <v>285</v>
      </c>
      <c r="E84" s="30">
        <v>2E-3</v>
      </c>
    </row>
    <row r="85" spans="1:5" s="16" customFormat="1" x14ac:dyDescent="0.3">
      <c r="A85" s="29"/>
      <c r="B85" s="29"/>
      <c r="C85" s="28"/>
      <c r="D85" s="15" t="s">
        <v>284</v>
      </c>
      <c r="E85" s="30">
        <v>0.1</v>
      </c>
    </row>
    <row r="86" spans="1:5" s="16" customFormat="1" x14ac:dyDescent="0.3">
      <c r="A86" s="29"/>
      <c r="B86" s="29"/>
      <c r="C86" s="28"/>
      <c r="D86" s="15" t="s">
        <v>283</v>
      </c>
      <c r="E86" s="30">
        <v>0.03</v>
      </c>
    </row>
    <row r="87" spans="1:5" s="16" customFormat="1" x14ac:dyDescent="0.3">
      <c r="A87" s="29"/>
      <c r="B87" s="29"/>
      <c r="C87" s="28"/>
      <c r="D87" s="15" t="s">
        <v>282</v>
      </c>
      <c r="E87" s="30">
        <v>1.4999999999999999E-2</v>
      </c>
    </row>
    <row r="88" spans="1:5" s="16" customFormat="1" x14ac:dyDescent="0.3">
      <c r="A88" s="29"/>
      <c r="B88" s="29"/>
      <c r="C88" s="28"/>
      <c r="D88" s="15" t="s">
        <v>281</v>
      </c>
      <c r="E88" s="30">
        <v>1E-3</v>
      </c>
    </row>
    <row r="89" spans="1:5" s="16" customFormat="1" x14ac:dyDescent="0.3">
      <c r="A89" s="29"/>
      <c r="B89" s="29"/>
      <c r="C89" s="28"/>
      <c r="D89" s="15" t="s">
        <v>280</v>
      </c>
      <c r="E89" s="30">
        <v>1E-3</v>
      </c>
    </row>
    <row r="90" spans="1:5" s="16" customFormat="1" x14ac:dyDescent="0.3">
      <c r="A90" s="29"/>
      <c r="B90" s="29"/>
      <c r="C90" s="28"/>
      <c r="D90" s="15" t="s">
        <v>279</v>
      </c>
      <c r="E90" s="30">
        <v>1E-3</v>
      </c>
    </row>
    <row r="91" spans="1:5" s="16" customFormat="1" x14ac:dyDescent="0.3">
      <c r="A91" s="29"/>
      <c r="B91" s="29"/>
      <c r="C91" s="28"/>
      <c r="D91" s="15" t="s">
        <v>278</v>
      </c>
      <c r="E91" s="30">
        <v>3.0000000000000001E-3</v>
      </c>
    </row>
    <row r="92" spans="1:5" s="16" customFormat="1" x14ac:dyDescent="0.3">
      <c r="A92" s="29"/>
      <c r="B92" s="29"/>
      <c r="C92" s="28"/>
      <c r="D92" s="15" t="s">
        <v>277</v>
      </c>
      <c r="E92" s="30">
        <v>1E-3</v>
      </c>
    </row>
    <row r="93" spans="1:5" s="16" customFormat="1" x14ac:dyDescent="0.3">
      <c r="A93" s="29">
        <v>15020115</v>
      </c>
      <c r="B93" s="29">
        <v>7260</v>
      </c>
      <c r="C93" s="28">
        <v>0</v>
      </c>
      <c r="D93" s="15" t="s">
        <v>276</v>
      </c>
      <c r="E93" s="30">
        <v>8.0000000000000002E-3</v>
      </c>
    </row>
    <row r="94" spans="1:5" s="16" customFormat="1" x14ac:dyDescent="0.3">
      <c r="A94" s="29">
        <v>15020180</v>
      </c>
      <c r="B94" s="29">
        <v>7260</v>
      </c>
      <c r="C94" s="28">
        <v>0</v>
      </c>
      <c r="D94" s="68" t="s">
        <v>275</v>
      </c>
      <c r="E94" s="30">
        <v>1E-3</v>
      </c>
    </row>
    <row r="95" spans="1:5" x14ac:dyDescent="0.3">
      <c r="A95" s="22"/>
      <c r="B95" s="23"/>
      <c r="C95" s="48"/>
      <c r="D95" s="25" t="s">
        <v>173</v>
      </c>
      <c r="E95" s="87">
        <f>SUM(E81:E94)</f>
        <v>0.99</v>
      </c>
    </row>
    <row r="96" spans="1:5" x14ac:dyDescent="0.3">
      <c r="A96" s="37"/>
      <c r="B96" s="38"/>
      <c r="C96" s="37"/>
      <c r="D96" s="18" t="s">
        <v>113</v>
      </c>
      <c r="E96" s="17">
        <f>SUM(E11+E14+E18+E21+E24+E34+E46+E63+E71+E79+E95)</f>
        <v>21.195800000000002</v>
      </c>
    </row>
    <row r="97" spans="1:5" s="117" customFormat="1" x14ac:dyDescent="0.3"/>
    <row r="98" spans="1:5" x14ac:dyDescent="0.3">
      <c r="D98" s="49" t="s">
        <v>112</v>
      </c>
      <c r="E98" s="42"/>
    </row>
    <row r="99" spans="1:5" ht="30" x14ac:dyDescent="0.3">
      <c r="A99" s="77">
        <v>21010100</v>
      </c>
      <c r="B99" s="77">
        <v>7800</v>
      </c>
      <c r="C99" s="76">
        <v>0</v>
      </c>
      <c r="D99" s="57" t="s">
        <v>274</v>
      </c>
      <c r="E99" s="54">
        <v>1E-3</v>
      </c>
    </row>
    <row r="100" spans="1:5" x14ac:dyDescent="0.3">
      <c r="A100" s="77"/>
      <c r="B100" s="77"/>
      <c r="C100" s="76"/>
      <c r="D100" s="15" t="s">
        <v>273</v>
      </c>
      <c r="E100" s="42">
        <v>1E-3</v>
      </c>
    </row>
    <row r="101" spans="1:5" x14ac:dyDescent="0.3">
      <c r="A101" s="77"/>
      <c r="B101" s="77">
        <v>7800</v>
      </c>
      <c r="C101" s="76">
        <v>31</v>
      </c>
      <c r="D101" s="15" t="s">
        <v>272</v>
      </c>
      <c r="E101" s="42">
        <v>1.4999999999999999E-2</v>
      </c>
    </row>
    <row r="102" spans="1:5" x14ac:dyDescent="0.3">
      <c r="A102" s="37"/>
      <c r="B102" s="38"/>
      <c r="C102" s="37"/>
      <c r="D102" s="36" t="s">
        <v>109</v>
      </c>
      <c r="E102" s="35">
        <f>SUM(E99:E101)</f>
        <v>1.7000000000000001E-2</v>
      </c>
    </row>
    <row r="103" spans="1:5" s="119" customFormat="1" x14ac:dyDescent="0.3"/>
    <row r="104" spans="1:5" s="53" customFormat="1" x14ac:dyDescent="0.3">
      <c r="A104" s="53">
        <v>24010100</v>
      </c>
      <c r="B104" s="53">
        <v>7800</v>
      </c>
      <c r="C104" s="52">
        <v>0</v>
      </c>
      <c r="D104" s="31" t="s">
        <v>271</v>
      </c>
      <c r="E104" s="74">
        <v>1.7999999999999999E-2</v>
      </c>
    </row>
    <row r="105" spans="1:5" s="53" customFormat="1" x14ac:dyDescent="0.3">
      <c r="C105" s="52"/>
      <c r="D105" s="27" t="s">
        <v>270</v>
      </c>
      <c r="E105" s="74">
        <v>1.2E-2</v>
      </c>
    </row>
    <row r="106" spans="1:5" s="53" customFormat="1" x14ac:dyDescent="0.3">
      <c r="C106" s="52"/>
      <c r="D106" s="27" t="s">
        <v>269</v>
      </c>
      <c r="E106" s="74">
        <v>4.0000000000000001E-3</v>
      </c>
    </row>
    <row r="107" spans="1:5" s="53" customFormat="1" x14ac:dyDescent="0.3">
      <c r="B107" s="53">
        <v>7800</v>
      </c>
      <c r="C107" s="52">
        <v>40</v>
      </c>
      <c r="D107" s="86" t="s">
        <v>268</v>
      </c>
      <c r="E107" s="74">
        <v>1.4999999999999999E-2</v>
      </c>
    </row>
    <row r="108" spans="1:5" s="53" customFormat="1" x14ac:dyDescent="0.3">
      <c r="B108" s="53">
        <v>7800</v>
      </c>
      <c r="C108" s="52">
        <v>43</v>
      </c>
      <c r="D108" s="27" t="s">
        <v>267</v>
      </c>
      <c r="E108" s="74">
        <v>8.0000000000000002E-3</v>
      </c>
    </row>
    <row r="109" spans="1:5" s="53" customFormat="1" x14ac:dyDescent="0.3">
      <c r="C109" s="52"/>
      <c r="D109" s="27" t="s">
        <v>266</v>
      </c>
      <c r="E109" s="74">
        <v>2E-3</v>
      </c>
    </row>
    <row r="110" spans="1:5" s="27" customFormat="1" x14ac:dyDescent="0.3">
      <c r="A110" s="53"/>
      <c r="B110" s="53">
        <v>7840</v>
      </c>
      <c r="C110" s="52">
        <v>82</v>
      </c>
      <c r="D110" s="27" t="s">
        <v>265</v>
      </c>
      <c r="E110" s="58">
        <v>0.13</v>
      </c>
    </row>
    <row r="111" spans="1:5" x14ac:dyDescent="0.3">
      <c r="A111" s="37"/>
      <c r="B111" s="38"/>
      <c r="C111" s="47"/>
      <c r="D111" s="36" t="s">
        <v>105</v>
      </c>
      <c r="E111" s="35">
        <f>SUM(E104:E110)</f>
        <v>0.189</v>
      </c>
    </row>
    <row r="112" spans="1:5" s="119" customFormat="1" x14ac:dyDescent="0.3"/>
    <row r="113" spans="1:5" ht="45" x14ac:dyDescent="0.3">
      <c r="A113" s="56">
        <v>25020200</v>
      </c>
      <c r="B113" s="56">
        <v>7800</v>
      </c>
      <c r="C113" s="55">
        <v>0</v>
      </c>
      <c r="D113" s="39" t="s">
        <v>264</v>
      </c>
      <c r="E113" s="85">
        <v>1.0999999999999999E-2</v>
      </c>
    </row>
    <row r="114" spans="1:5" x14ac:dyDescent="0.3">
      <c r="A114" s="22"/>
      <c r="B114" s="23"/>
      <c r="C114" s="22"/>
      <c r="D114" s="25" t="s">
        <v>263</v>
      </c>
      <c r="E114" s="24">
        <f>SUM(E113)</f>
        <v>1.0999999999999999E-2</v>
      </c>
    </row>
    <row r="115" spans="1:5" x14ac:dyDescent="0.3">
      <c r="A115" s="37"/>
      <c r="B115" s="38"/>
      <c r="C115" s="37"/>
      <c r="D115" s="18" t="s">
        <v>104</v>
      </c>
      <c r="E115" s="17">
        <f>SUM(E102+E111+E114)</f>
        <v>0.21700000000000003</v>
      </c>
    </row>
    <row r="116" spans="1:5" s="117" customFormat="1" x14ac:dyDescent="0.3"/>
    <row r="117" spans="1:5" x14ac:dyDescent="0.3">
      <c r="C117" s="84"/>
      <c r="D117" s="43" t="s">
        <v>103</v>
      </c>
      <c r="E117" s="42"/>
    </row>
    <row r="118" spans="1:5" x14ac:dyDescent="0.3">
      <c r="A118" s="16">
        <v>30010100</v>
      </c>
      <c r="B118" s="16">
        <v>7800</v>
      </c>
      <c r="C118" s="40">
        <v>0</v>
      </c>
      <c r="D118" s="27" t="s">
        <v>262</v>
      </c>
      <c r="E118" s="42">
        <v>1.4999999999999999E-2</v>
      </c>
    </row>
    <row r="119" spans="1:5" x14ac:dyDescent="0.3">
      <c r="A119" s="16">
        <v>30010400</v>
      </c>
      <c r="B119" s="16">
        <v>7800</v>
      </c>
      <c r="C119" s="40">
        <v>0</v>
      </c>
      <c r="D119" s="15" t="s">
        <v>261</v>
      </c>
      <c r="E119" s="42">
        <v>3.2000000000000001E-2</v>
      </c>
    </row>
    <row r="120" spans="1:5" x14ac:dyDescent="0.3">
      <c r="A120" s="16"/>
      <c r="C120" s="40"/>
      <c r="D120" s="15" t="s">
        <v>260</v>
      </c>
      <c r="E120" s="42">
        <v>2.4E-2</v>
      </c>
    </row>
    <row r="121" spans="1:5" x14ac:dyDescent="0.3">
      <c r="A121" s="16"/>
      <c r="C121" s="40"/>
      <c r="D121" s="27" t="s">
        <v>259</v>
      </c>
      <c r="E121" s="42">
        <v>3.0000000000000001E-3</v>
      </c>
    </row>
    <row r="122" spans="1:5" x14ac:dyDescent="0.3">
      <c r="A122" s="16">
        <v>30010500</v>
      </c>
      <c r="B122" s="16">
        <v>7800</v>
      </c>
      <c r="C122" s="40">
        <v>100</v>
      </c>
      <c r="D122" s="15" t="s">
        <v>258</v>
      </c>
      <c r="E122" s="42">
        <v>1E-3</v>
      </c>
    </row>
    <row r="123" spans="1:5" x14ac:dyDescent="0.3">
      <c r="A123" s="16">
        <v>30020900</v>
      </c>
      <c r="B123" s="16">
        <v>7800</v>
      </c>
      <c r="C123" s="40">
        <v>0</v>
      </c>
      <c r="D123" s="15" t="s">
        <v>257</v>
      </c>
      <c r="E123" s="42">
        <v>1E-3</v>
      </c>
    </row>
    <row r="124" spans="1:5" x14ac:dyDescent="0.3">
      <c r="A124" s="37"/>
      <c r="B124" s="38"/>
      <c r="C124" s="37"/>
      <c r="D124" s="36" t="s">
        <v>168</v>
      </c>
      <c r="E124" s="35">
        <f>SUM(E118:E123)</f>
        <v>7.6000000000000012E-2</v>
      </c>
    </row>
    <row r="125" spans="1:5" s="117" customFormat="1" x14ac:dyDescent="0.3"/>
    <row r="126" spans="1:5" s="16" customFormat="1" x14ac:dyDescent="0.3">
      <c r="A126" s="29">
        <v>31030100</v>
      </c>
      <c r="B126" s="29">
        <v>7260</v>
      </c>
      <c r="C126" s="83" t="s">
        <v>231</v>
      </c>
      <c r="D126" s="73" t="s">
        <v>256</v>
      </c>
      <c r="E126" s="30">
        <v>1E-3</v>
      </c>
    </row>
    <row r="127" spans="1:5" s="16" customFormat="1" x14ac:dyDescent="0.3">
      <c r="A127" s="29"/>
      <c r="B127" s="29">
        <v>7679</v>
      </c>
      <c r="C127" s="29">
        <v>120</v>
      </c>
      <c r="D127" s="73" t="s">
        <v>255</v>
      </c>
      <c r="E127" s="30">
        <v>0.35499999999999998</v>
      </c>
    </row>
    <row r="128" spans="1:5" s="16" customFormat="1" x14ac:dyDescent="0.3">
      <c r="A128" s="29"/>
      <c r="B128" s="29"/>
      <c r="C128" s="29"/>
      <c r="D128" s="27" t="s">
        <v>254</v>
      </c>
      <c r="E128" s="30">
        <v>0.08</v>
      </c>
    </row>
    <row r="129" spans="1:5" s="16" customFormat="1" x14ac:dyDescent="0.3">
      <c r="A129" s="29"/>
      <c r="B129" s="29"/>
      <c r="C129" s="29"/>
      <c r="D129" s="27" t="s">
        <v>253</v>
      </c>
      <c r="E129" s="30">
        <v>0.16200000000000001</v>
      </c>
    </row>
    <row r="130" spans="1:5" s="16" customFormat="1" x14ac:dyDescent="0.3">
      <c r="A130" s="81"/>
      <c r="B130" s="81">
        <v>7800</v>
      </c>
      <c r="C130" s="81">
        <v>200</v>
      </c>
      <c r="D130" s="27" t="s">
        <v>252</v>
      </c>
      <c r="E130" s="30">
        <v>0.80400000000000005</v>
      </c>
    </row>
    <row r="131" spans="1:5" s="16" customFormat="1" ht="47.25" customHeight="1" x14ac:dyDescent="0.3">
      <c r="A131" s="81"/>
      <c r="B131" s="81"/>
      <c r="C131" s="81"/>
      <c r="D131" s="31" t="s">
        <v>251</v>
      </c>
      <c r="E131" s="30">
        <v>3.5999999999999997E-2</v>
      </c>
    </row>
    <row r="132" spans="1:5" s="16" customFormat="1" x14ac:dyDescent="0.3">
      <c r="A132" s="81"/>
      <c r="B132" s="81"/>
      <c r="C132" s="81"/>
      <c r="D132" s="31" t="s">
        <v>250</v>
      </c>
      <c r="E132" s="30">
        <v>1.7000000000000001E-2</v>
      </c>
    </row>
    <row r="133" spans="1:5" s="16" customFormat="1" x14ac:dyDescent="0.3">
      <c r="A133" s="81"/>
      <c r="B133" s="81"/>
      <c r="C133" s="81"/>
      <c r="D133" s="31" t="s">
        <v>249</v>
      </c>
      <c r="E133" s="30">
        <v>6.2E-2</v>
      </c>
    </row>
    <row r="134" spans="1:5" s="16" customFormat="1" x14ac:dyDescent="0.3">
      <c r="A134" s="81">
        <v>31030201</v>
      </c>
      <c r="B134" s="81">
        <v>7800</v>
      </c>
      <c r="C134" s="81">
        <v>100</v>
      </c>
      <c r="D134" s="73" t="s">
        <v>248</v>
      </c>
      <c r="E134" s="82">
        <v>1E-3</v>
      </c>
    </row>
    <row r="135" spans="1:5" s="16" customFormat="1" x14ac:dyDescent="0.3">
      <c r="A135" s="81"/>
      <c r="B135" s="81"/>
      <c r="C135" s="81"/>
      <c r="D135" s="73" t="s">
        <v>247</v>
      </c>
      <c r="E135" s="82">
        <v>0.124</v>
      </c>
    </row>
    <row r="136" spans="1:5" s="16" customFormat="1" x14ac:dyDescent="0.3">
      <c r="A136" s="81">
        <v>31030204</v>
      </c>
      <c r="B136" s="29">
        <v>7340</v>
      </c>
      <c r="C136" s="28">
        <v>6</v>
      </c>
      <c r="D136" s="27" t="s">
        <v>246</v>
      </c>
      <c r="E136" s="30">
        <v>3.7999999999999999E-2</v>
      </c>
    </row>
    <row r="137" spans="1:5" s="16" customFormat="1" x14ac:dyDescent="0.3">
      <c r="A137" s="81"/>
      <c r="B137" s="29"/>
      <c r="C137" s="28"/>
      <c r="D137" s="27" t="s">
        <v>245</v>
      </c>
      <c r="E137" s="30">
        <v>2.8000000000000001E-2</v>
      </c>
    </row>
    <row r="138" spans="1:5" s="16" customFormat="1" x14ac:dyDescent="0.3">
      <c r="A138" s="29"/>
      <c r="B138" s="29">
        <v>7340</v>
      </c>
      <c r="C138" s="28">
        <v>10</v>
      </c>
      <c r="D138" s="27" t="s">
        <v>244</v>
      </c>
      <c r="E138" s="30">
        <v>0.7</v>
      </c>
    </row>
    <row r="139" spans="1:5" s="16" customFormat="1" x14ac:dyDescent="0.3">
      <c r="A139" s="29"/>
      <c r="B139" s="29"/>
      <c r="C139" s="28"/>
      <c r="D139" s="27" t="s">
        <v>243</v>
      </c>
      <c r="E139" s="30">
        <v>1.278</v>
      </c>
    </row>
    <row r="140" spans="1:5" s="16" customFormat="1" x14ac:dyDescent="0.3">
      <c r="A140" s="29"/>
      <c r="B140" s="29"/>
      <c r="C140" s="28"/>
      <c r="D140" s="27" t="s">
        <v>242</v>
      </c>
      <c r="E140" s="30">
        <v>1.984</v>
      </c>
    </row>
    <row r="141" spans="1:5" s="16" customFormat="1" x14ac:dyDescent="0.3">
      <c r="A141" s="29"/>
      <c r="B141" s="29"/>
      <c r="C141" s="28"/>
      <c r="D141" s="27" t="s">
        <v>241</v>
      </c>
      <c r="E141" s="30">
        <v>4.4999999999999998E-2</v>
      </c>
    </row>
    <row r="142" spans="1:5" s="16" customFormat="1" x14ac:dyDescent="0.3">
      <c r="B142" s="16">
        <v>7800</v>
      </c>
      <c r="C142" s="40">
        <v>62</v>
      </c>
      <c r="D142" s="39" t="s">
        <v>240</v>
      </c>
      <c r="E142" s="54">
        <v>6.3</v>
      </c>
    </row>
    <row r="143" spans="1:5" s="16" customFormat="1" x14ac:dyDescent="0.3">
      <c r="B143" s="16">
        <v>7800</v>
      </c>
      <c r="C143" s="40">
        <v>63</v>
      </c>
      <c r="D143" s="57" t="s">
        <v>239</v>
      </c>
      <c r="E143" s="54">
        <v>1.1100000000000001</v>
      </c>
    </row>
    <row r="144" spans="1:5" s="16" customFormat="1" ht="30" x14ac:dyDescent="0.3">
      <c r="A144" s="80"/>
      <c r="B144" s="80">
        <v>7800</v>
      </c>
      <c r="C144" s="79">
        <v>64</v>
      </c>
      <c r="D144" s="39" t="s">
        <v>238</v>
      </c>
      <c r="E144" s="54">
        <v>2.9</v>
      </c>
    </row>
    <row r="145" spans="1:5" s="16" customFormat="1" x14ac:dyDescent="0.3">
      <c r="B145" s="16">
        <v>7800</v>
      </c>
      <c r="C145" s="16">
        <v>200</v>
      </c>
      <c r="D145" s="68" t="s">
        <v>237</v>
      </c>
      <c r="E145" s="78">
        <v>0.81</v>
      </c>
    </row>
    <row r="146" spans="1:5" s="16" customFormat="1" x14ac:dyDescent="0.3">
      <c r="B146" s="16">
        <v>7800</v>
      </c>
      <c r="C146" s="16">
        <v>242</v>
      </c>
      <c r="D146" s="15" t="s">
        <v>236</v>
      </c>
      <c r="E146" s="54">
        <v>19.600000000000001</v>
      </c>
    </row>
    <row r="147" spans="1:5" x14ac:dyDescent="0.3">
      <c r="A147" s="37"/>
      <c r="B147" s="38"/>
      <c r="C147" s="37"/>
      <c r="D147" s="36" t="s">
        <v>101</v>
      </c>
      <c r="E147" s="35">
        <f>SUM(E126:E146)</f>
        <v>36.435000000000002</v>
      </c>
    </row>
    <row r="148" spans="1:5" s="117" customFormat="1" x14ac:dyDescent="0.3"/>
    <row r="149" spans="1:5" s="16" customFormat="1" x14ac:dyDescent="0.3">
      <c r="A149" s="16">
        <v>34010100</v>
      </c>
      <c r="B149" s="16">
        <v>7800</v>
      </c>
      <c r="C149" s="40">
        <v>200</v>
      </c>
      <c r="D149" s="39" t="s">
        <v>235</v>
      </c>
      <c r="E149" s="42">
        <v>0.06</v>
      </c>
    </row>
    <row r="150" spans="1:5" x14ac:dyDescent="0.3">
      <c r="B150" s="16">
        <v>7800</v>
      </c>
      <c r="C150" s="40">
        <v>600</v>
      </c>
      <c r="D150" s="15" t="s">
        <v>234</v>
      </c>
      <c r="E150" s="42">
        <v>17.899999999999999</v>
      </c>
    </row>
    <row r="151" spans="1:5" x14ac:dyDescent="0.3">
      <c r="A151" s="16"/>
      <c r="B151" s="16">
        <v>7800</v>
      </c>
      <c r="C151" s="40">
        <v>601</v>
      </c>
      <c r="D151" s="39" t="s">
        <v>233</v>
      </c>
      <c r="E151" s="42">
        <v>9.6</v>
      </c>
    </row>
    <row r="152" spans="1:5" x14ac:dyDescent="0.3">
      <c r="A152" s="16"/>
      <c r="B152" s="16">
        <v>7800</v>
      </c>
      <c r="C152" s="40">
        <v>603</v>
      </c>
      <c r="D152" s="39" t="s">
        <v>232</v>
      </c>
      <c r="E152" s="42">
        <v>30.364000000000001</v>
      </c>
    </row>
    <row r="153" spans="1:5" x14ac:dyDescent="0.3">
      <c r="A153" s="23"/>
      <c r="B153" s="23"/>
      <c r="C153" s="23"/>
      <c r="D153" s="25" t="s">
        <v>165</v>
      </c>
      <c r="E153" s="24">
        <f>SUM(E149:E152)</f>
        <v>57.923999999999992</v>
      </c>
    </row>
    <row r="154" spans="1:5" x14ac:dyDescent="0.3">
      <c r="A154" s="38"/>
      <c r="B154" s="38"/>
      <c r="C154" s="38"/>
      <c r="D154" s="18" t="s">
        <v>96</v>
      </c>
      <c r="E154" s="17">
        <f>SUM(E124+E147+E153)</f>
        <v>94.435000000000002</v>
      </c>
    </row>
    <row r="155" spans="1:5" s="117" customFormat="1" x14ac:dyDescent="0.3"/>
    <row r="156" spans="1:5" x14ac:dyDescent="0.3">
      <c r="D156" s="43" t="s">
        <v>95</v>
      </c>
      <c r="E156" s="42"/>
    </row>
    <row r="157" spans="1:5" x14ac:dyDescent="0.3">
      <c r="A157" s="16">
        <v>40020100</v>
      </c>
      <c r="B157" s="15">
        <v>7260</v>
      </c>
      <c r="C157" s="40" t="s">
        <v>231</v>
      </c>
      <c r="D157" s="27" t="s">
        <v>230</v>
      </c>
      <c r="E157" s="42">
        <v>0.08</v>
      </c>
    </row>
    <row r="158" spans="1:5" x14ac:dyDescent="0.3">
      <c r="B158" s="15"/>
      <c r="D158" s="27" t="s">
        <v>229</v>
      </c>
      <c r="E158" s="42">
        <v>9.4E-2</v>
      </c>
    </row>
    <row r="159" spans="1:5" x14ac:dyDescent="0.3">
      <c r="B159" s="15"/>
      <c r="D159" s="27" t="s">
        <v>228</v>
      </c>
      <c r="E159" s="42">
        <v>0.02</v>
      </c>
    </row>
    <row r="160" spans="1:5" x14ac:dyDescent="0.3">
      <c r="B160" s="15">
        <v>7800</v>
      </c>
      <c r="C160" s="40">
        <v>100</v>
      </c>
      <c r="D160" s="27" t="s">
        <v>227</v>
      </c>
      <c r="E160" s="42">
        <v>0.2</v>
      </c>
    </row>
    <row r="161" spans="1:5" x14ac:dyDescent="0.3">
      <c r="B161" s="15"/>
      <c r="C161" s="40"/>
      <c r="D161" s="27" t="s">
        <v>226</v>
      </c>
      <c r="E161" s="42">
        <v>0.214</v>
      </c>
    </row>
    <row r="162" spans="1:5" x14ac:dyDescent="0.3">
      <c r="B162" s="15"/>
      <c r="D162" s="27" t="s">
        <v>225</v>
      </c>
      <c r="E162" s="42">
        <v>1.4999999999999999E-2</v>
      </c>
    </row>
    <row r="163" spans="1:5" x14ac:dyDescent="0.3">
      <c r="B163" s="15"/>
      <c r="D163" s="27" t="s">
        <v>224</v>
      </c>
      <c r="E163" s="42">
        <v>5.0000000000000001E-3</v>
      </c>
    </row>
    <row r="164" spans="1:5" x14ac:dyDescent="0.3">
      <c r="B164" s="15"/>
      <c r="D164" s="27" t="s">
        <v>223</v>
      </c>
      <c r="E164" s="42">
        <v>0.114</v>
      </c>
    </row>
    <row r="165" spans="1:5" x14ac:dyDescent="0.3">
      <c r="B165" s="15"/>
      <c r="D165" s="27" t="s">
        <v>222</v>
      </c>
      <c r="E165" s="42">
        <v>1.4E-2</v>
      </c>
    </row>
    <row r="166" spans="1:5" x14ac:dyDescent="0.3">
      <c r="B166" s="15"/>
      <c r="D166" s="31" t="s">
        <v>221</v>
      </c>
      <c r="E166" s="42">
        <v>1.6E-2</v>
      </c>
    </row>
    <row r="167" spans="1:5" x14ac:dyDescent="0.3">
      <c r="B167" s="15"/>
      <c r="D167" s="27" t="s">
        <v>220</v>
      </c>
      <c r="E167" s="42">
        <v>8.9999999999999993E-3</v>
      </c>
    </row>
    <row r="168" spans="1:5" x14ac:dyDescent="0.3">
      <c r="B168" s="15"/>
      <c r="D168" s="31" t="s">
        <v>219</v>
      </c>
      <c r="E168" s="42">
        <v>0.01</v>
      </c>
    </row>
    <row r="169" spans="1:5" x14ac:dyDescent="0.3">
      <c r="B169" s="15"/>
      <c r="D169" s="27" t="s">
        <v>218</v>
      </c>
      <c r="E169" s="42">
        <v>6.5000000000000002E-2</v>
      </c>
    </row>
    <row r="170" spans="1:5" x14ac:dyDescent="0.3">
      <c r="B170" s="15"/>
      <c r="D170" s="27" t="s">
        <v>217</v>
      </c>
      <c r="E170" s="42">
        <v>9.5000000000000001E-2</v>
      </c>
    </row>
    <row r="171" spans="1:5" x14ac:dyDescent="0.3">
      <c r="B171" s="15"/>
      <c r="D171" s="15" t="s">
        <v>216</v>
      </c>
      <c r="E171" s="42">
        <v>5.5E-2</v>
      </c>
    </row>
    <row r="172" spans="1:5" x14ac:dyDescent="0.3">
      <c r="B172" s="15"/>
      <c r="D172" s="27" t="s">
        <v>215</v>
      </c>
      <c r="E172" s="42">
        <v>5.0000000000000001E-3</v>
      </c>
    </row>
    <row r="173" spans="1:5" x14ac:dyDescent="0.3">
      <c r="B173" s="15"/>
      <c r="D173" s="27" t="s">
        <v>214</v>
      </c>
      <c r="E173" s="42">
        <v>3.0000000000000001E-3</v>
      </c>
    </row>
    <row r="174" spans="1:5" x14ac:dyDescent="0.3">
      <c r="B174" s="15"/>
      <c r="D174" s="15" t="s">
        <v>213</v>
      </c>
      <c r="E174" s="15">
        <v>8.9999999999999993E-3</v>
      </c>
    </row>
    <row r="175" spans="1:5" x14ac:dyDescent="0.3">
      <c r="A175" s="38"/>
      <c r="B175" s="38"/>
      <c r="C175" s="41"/>
      <c r="D175" s="36" t="s">
        <v>93</v>
      </c>
      <c r="E175" s="35">
        <f>SUM(E156:E174)</f>
        <v>1.0229999999999997</v>
      </c>
    </row>
    <row r="176" spans="1:5" s="116" customFormat="1" x14ac:dyDescent="0.3">
      <c r="A176" s="115"/>
    </row>
    <row r="177" spans="1:5" s="75" customFormat="1" ht="30" x14ac:dyDescent="0.3">
      <c r="A177" s="77">
        <v>41020100</v>
      </c>
      <c r="B177" s="77">
        <v>7800</v>
      </c>
      <c r="C177" s="76">
        <v>200</v>
      </c>
      <c r="D177" s="57" t="s">
        <v>212</v>
      </c>
      <c r="E177" s="54">
        <v>2.1000000000000001E-2</v>
      </c>
    </row>
    <row r="178" spans="1:5" s="75" customFormat="1" x14ac:dyDescent="0.3">
      <c r="A178" s="29">
        <v>41020200</v>
      </c>
      <c r="B178" s="77">
        <v>7800</v>
      </c>
      <c r="C178" s="76">
        <v>200</v>
      </c>
      <c r="D178" s="27" t="s">
        <v>211</v>
      </c>
      <c r="E178" s="30">
        <v>3.0000000000000001E-3</v>
      </c>
    </row>
    <row r="179" spans="1:5" s="75" customFormat="1" x14ac:dyDescent="0.3">
      <c r="A179" s="29"/>
      <c r="B179" s="77">
        <v>7830</v>
      </c>
      <c r="C179" s="76">
        <v>0</v>
      </c>
      <c r="D179" s="34" t="s">
        <v>210</v>
      </c>
      <c r="E179" s="30">
        <v>6.8000000000000005E-2</v>
      </c>
    </row>
    <row r="180" spans="1:5" s="75" customFormat="1" x14ac:dyDescent="0.3">
      <c r="A180" s="16">
        <v>41020401</v>
      </c>
      <c r="B180" s="16">
        <v>7800</v>
      </c>
      <c r="C180" s="40">
        <v>200</v>
      </c>
      <c r="D180" s="39" t="s">
        <v>209</v>
      </c>
      <c r="E180" s="54">
        <v>5.0000000000000001E-3</v>
      </c>
    </row>
    <row r="181" spans="1:5" s="75" customFormat="1" x14ac:dyDescent="0.3">
      <c r="A181" s="16">
        <v>41020402</v>
      </c>
      <c r="B181" s="16">
        <v>7800</v>
      </c>
      <c r="C181" s="40">
        <v>200</v>
      </c>
      <c r="D181" s="15" t="s">
        <v>208</v>
      </c>
      <c r="E181" s="54">
        <v>2.5000000000000001E-2</v>
      </c>
    </row>
    <row r="182" spans="1:5" s="75" customFormat="1" x14ac:dyDescent="0.3">
      <c r="A182" s="16"/>
      <c r="B182" s="16"/>
      <c r="C182" s="40"/>
      <c r="D182" s="15" t="s">
        <v>207</v>
      </c>
      <c r="E182" s="54">
        <v>1.0999999999999999E-2</v>
      </c>
    </row>
    <row r="183" spans="1:5" s="75" customFormat="1" x14ac:dyDescent="0.3">
      <c r="A183" s="16"/>
      <c r="B183" s="16"/>
      <c r="C183" s="40"/>
      <c r="D183" s="15" t="s">
        <v>206</v>
      </c>
      <c r="E183" s="54">
        <v>1.2E-2</v>
      </c>
    </row>
    <row r="184" spans="1:5" s="75" customFormat="1" x14ac:dyDescent="0.3">
      <c r="A184" s="16"/>
      <c r="B184" s="16"/>
      <c r="C184" s="40"/>
      <c r="D184" s="15" t="s">
        <v>205</v>
      </c>
      <c r="E184" s="54">
        <v>1.2E-2</v>
      </c>
    </row>
    <row r="185" spans="1:5" s="75" customFormat="1" x14ac:dyDescent="0.3">
      <c r="A185" s="16">
        <v>41020500</v>
      </c>
      <c r="B185" s="16">
        <v>7800</v>
      </c>
      <c r="C185" s="40">
        <v>200</v>
      </c>
      <c r="D185" s="15" t="s">
        <v>204</v>
      </c>
      <c r="E185" s="54">
        <v>0.02</v>
      </c>
    </row>
    <row r="186" spans="1:5" s="75" customFormat="1" x14ac:dyDescent="0.3">
      <c r="A186" s="16">
        <v>41020601</v>
      </c>
      <c r="B186" s="16">
        <v>7800</v>
      </c>
      <c r="C186" s="40">
        <v>200</v>
      </c>
      <c r="D186" s="39" t="s">
        <v>203</v>
      </c>
      <c r="E186" s="54">
        <v>2E-3</v>
      </c>
    </row>
    <row r="187" spans="1:5" s="75" customFormat="1" x14ac:dyDescent="0.3">
      <c r="A187" s="16">
        <v>41020700</v>
      </c>
      <c r="B187" s="16">
        <v>7800</v>
      </c>
      <c r="C187" s="40">
        <v>200</v>
      </c>
      <c r="D187" s="15" t="s">
        <v>202</v>
      </c>
      <c r="E187" s="54">
        <v>8.4000000000000005E-2</v>
      </c>
    </row>
    <row r="188" spans="1:5" s="75" customFormat="1" x14ac:dyDescent="0.3">
      <c r="A188" s="16"/>
      <c r="B188" s="16"/>
      <c r="C188" s="40"/>
      <c r="D188" s="15" t="s">
        <v>201</v>
      </c>
      <c r="E188" s="54">
        <v>0.09</v>
      </c>
    </row>
    <row r="189" spans="1:5" s="75" customFormat="1" x14ac:dyDescent="0.3">
      <c r="A189" s="16"/>
      <c r="B189" s="16"/>
      <c r="C189" s="40"/>
      <c r="D189" s="15" t="s">
        <v>200</v>
      </c>
      <c r="E189" s="54">
        <v>0.3</v>
      </c>
    </row>
    <row r="190" spans="1:5" s="75" customFormat="1" x14ac:dyDescent="0.3">
      <c r="A190" s="16"/>
      <c r="B190" s="16"/>
      <c r="C190" s="40"/>
      <c r="D190" s="68" t="s">
        <v>199</v>
      </c>
      <c r="E190" s="54">
        <v>9.0999999999999998E-2</v>
      </c>
    </row>
    <row r="191" spans="1:5" x14ac:dyDescent="0.3">
      <c r="A191" s="37"/>
      <c r="B191" s="38"/>
      <c r="C191" s="37"/>
      <c r="D191" s="36" t="s">
        <v>87</v>
      </c>
      <c r="E191" s="35">
        <f>SUM(E177:E190)</f>
        <v>0.74399999999999999</v>
      </c>
    </row>
    <row r="192" spans="1:5" s="123" customFormat="1" x14ac:dyDescent="0.3"/>
    <row r="193" spans="1:5" s="16" customFormat="1" x14ac:dyDescent="0.3">
      <c r="A193" s="29">
        <v>42010100</v>
      </c>
      <c r="B193" s="29">
        <v>7800</v>
      </c>
      <c r="C193" s="28">
        <v>100</v>
      </c>
      <c r="D193" s="27" t="s">
        <v>198</v>
      </c>
      <c r="E193" s="72">
        <v>3.0000000000000001E-3</v>
      </c>
    </row>
    <row r="194" spans="1:5" s="16" customFormat="1" x14ac:dyDescent="0.3">
      <c r="A194" s="29">
        <v>42020202</v>
      </c>
      <c r="B194" s="29">
        <v>7800</v>
      </c>
      <c r="C194" s="28">
        <v>100</v>
      </c>
      <c r="D194" s="31" t="s">
        <v>197</v>
      </c>
      <c r="E194" s="72">
        <v>2.4E-2</v>
      </c>
    </row>
    <row r="195" spans="1:5" s="16" customFormat="1" x14ac:dyDescent="0.3">
      <c r="A195" s="29"/>
      <c r="B195" s="29"/>
      <c r="C195" s="28"/>
      <c r="D195" s="27" t="s">
        <v>196</v>
      </c>
      <c r="E195" s="72">
        <v>2.9000000000000001E-2</v>
      </c>
    </row>
    <row r="196" spans="1:5" s="16" customFormat="1" x14ac:dyDescent="0.3">
      <c r="A196" s="29"/>
      <c r="B196" s="29"/>
      <c r="C196" s="28"/>
      <c r="D196" s="27" t="s">
        <v>195</v>
      </c>
      <c r="E196" s="72">
        <v>1.4999999999999999E-2</v>
      </c>
    </row>
    <row r="197" spans="1:5" s="16" customFormat="1" x14ac:dyDescent="0.3">
      <c r="A197" s="29"/>
      <c r="B197" s="29"/>
      <c r="C197" s="28"/>
      <c r="D197" s="31" t="s">
        <v>194</v>
      </c>
      <c r="E197" s="72">
        <v>0.03</v>
      </c>
    </row>
    <row r="198" spans="1:5" s="16" customFormat="1" x14ac:dyDescent="0.3">
      <c r="A198" s="29"/>
      <c r="B198" s="29">
        <v>7270</v>
      </c>
      <c r="C198" s="28">
        <v>0</v>
      </c>
      <c r="D198" s="74" t="s">
        <v>193</v>
      </c>
      <c r="E198" s="72">
        <v>1.708</v>
      </c>
    </row>
    <row r="199" spans="1:5" s="16" customFormat="1" x14ac:dyDescent="0.3">
      <c r="A199" s="29">
        <v>42030104</v>
      </c>
      <c r="B199" s="29">
        <v>7800</v>
      </c>
      <c r="C199" s="28">
        <v>89</v>
      </c>
      <c r="D199" s="27" t="s">
        <v>192</v>
      </c>
      <c r="E199" s="72">
        <v>4.0000000000000001E-3</v>
      </c>
    </row>
    <row r="200" spans="1:5" s="16" customFormat="1" x14ac:dyDescent="0.3">
      <c r="A200" s="29"/>
      <c r="B200" s="29">
        <v>7800</v>
      </c>
      <c r="C200" s="28">
        <v>100</v>
      </c>
      <c r="D200" s="27" t="s">
        <v>191</v>
      </c>
      <c r="E200" s="72">
        <v>1E-3</v>
      </c>
    </row>
    <row r="201" spans="1:5" s="16" customFormat="1" x14ac:dyDescent="0.3">
      <c r="A201" s="29">
        <v>42030204</v>
      </c>
      <c r="B201" s="29">
        <v>7260</v>
      </c>
      <c r="C201" s="28">
        <v>0</v>
      </c>
      <c r="D201" s="73" t="s">
        <v>190</v>
      </c>
      <c r="E201" s="72">
        <v>8.0000000000000002E-3</v>
      </c>
    </row>
    <row r="202" spans="1:5" s="16" customFormat="1" x14ac:dyDescent="0.3">
      <c r="A202" s="29"/>
      <c r="B202" s="29">
        <v>7262</v>
      </c>
      <c r="C202" s="28">
        <v>2</v>
      </c>
      <c r="D202" s="27" t="s">
        <v>189</v>
      </c>
      <c r="E202" s="72">
        <v>0.1</v>
      </c>
    </row>
    <row r="203" spans="1:5" s="16" customFormat="1" x14ac:dyDescent="0.3">
      <c r="B203" s="29">
        <v>7800</v>
      </c>
      <c r="C203" s="28">
        <v>100</v>
      </c>
      <c r="D203" s="27" t="s">
        <v>188</v>
      </c>
      <c r="E203" s="72">
        <v>1E-3</v>
      </c>
    </row>
    <row r="204" spans="1:5" x14ac:dyDescent="0.3">
      <c r="A204" s="70"/>
      <c r="B204" s="71"/>
      <c r="C204" s="70"/>
      <c r="D204" s="36" t="s">
        <v>81</v>
      </c>
      <c r="E204" s="35">
        <f>SUM(E193:E203)</f>
        <v>1.9229999999999998</v>
      </c>
    </row>
    <row r="205" spans="1:5" s="117" customFormat="1" x14ac:dyDescent="0.3"/>
    <row r="206" spans="1:5" s="16" customFormat="1" ht="30" x14ac:dyDescent="0.3">
      <c r="A206" s="33">
        <v>43010500</v>
      </c>
      <c r="B206" s="33">
        <v>7800</v>
      </c>
      <c r="C206" s="32">
        <v>0</v>
      </c>
      <c r="D206" s="39" t="s">
        <v>187</v>
      </c>
      <c r="E206" s="54">
        <v>0.04</v>
      </c>
    </row>
    <row r="207" spans="1:5" s="16" customFormat="1" ht="30" x14ac:dyDescent="0.3">
      <c r="A207" s="29"/>
      <c r="B207" s="29"/>
      <c r="C207" s="28"/>
      <c r="D207" s="57" t="s">
        <v>186</v>
      </c>
      <c r="E207" s="54">
        <v>0.03</v>
      </c>
    </row>
    <row r="208" spans="1:5" s="16" customFormat="1" x14ac:dyDescent="0.3">
      <c r="A208" s="29"/>
      <c r="B208" s="29"/>
      <c r="C208" s="28"/>
      <c r="D208" s="15" t="s">
        <v>185</v>
      </c>
      <c r="E208" s="54">
        <v>0.05</v>
      </c>
    </row>
    <row r="209" spans="1:5" s="16" customFormat="1" x14ac:dyDescent="0.3">
      <c r="A209" s="29"/>
      <c r="B209" s="29"/>
      <c r="C209" s="28"/>
      <c r="D209" s="15" t="s">
        <v>184</v>
      </c>
      <c r="E209" s="54">
        <v>0.03</v>
      </c>
    </row>
    <row r="210" spans="1:5" s="16" customFormat="1" x14ac:dyDescent="0.3">
      <c r="A210" s="29"/>
      <c r="B210" s="29"/>
      <c r="C210" s="28"/>
      <c r="D210" s="15" t="s">
        <v>183</v>
      </c>
      <c r="E210" s="54">
        <v>2.1999999999999999E-2</v>
      </c>
    </row>
    <row r="211" spans="1:5" x14ac:dyDescent="0.3">
      <c r="A211" s="22"/>
      <c r="B211" s="23"/>
      <c r="C211" s="48"/>
      <c r="D211" s="25" t="s">
        <v>56</v>
      </c>
      <c r="E211" s="24">
        <f>SUM(E206:E210)</f>
        <v>0.17200000000000001</v>
      </c>
    </row>
    <row r="212" spans="1:5" x14ac:dyDescent="0.3">
      <c r="A212" s="22"/>
      <c r="B212" s="23"/>
      <c r="C212" s="48"/>
      <c r="D212" s="21" t="s">
        <v>55</v>
      </c>
      <c r="E212" s="20">
        <f>SUM(E175+E191+E204+E211)</f>
        <v>3.8619999999999997</v>
      </c>
    </row>
    <row r="213" spans="1:5" x14ac:dyDescent="0.3">
      <c r="A213" s="18"/>
      <c r="B213" s="19"/>
      <c r="C213" s="65"/>
      <c r="D213" s="18" t="s">
        <v>182</v>
      </c>
      <c r="E213" s="17">
        <f>SUM(E96+E115+E154+E212)</f>
        <v>119.7098</v>
      </c>
    </row>
    <row r="215" spans="1:5" s="112" customFormat="1" ht="14.25" x14ac:dyDescent="0.3">
      <c r="A215" s="112" t="s">
        <v>0</v>
      </c>
    </row>
    <row r="216" spans="1:5" s="110" customFormat="1" x14ac:dyDescent="0.3">
      <c r="A216" s="122"/>
    </row>
  </sheetData>
  <mergeCells count="27">
    <mergeCell ref="A80:XFD80"/>
    <mergeCell ref="A97:XFD97"/>
    <mergeCell ref="A176:XFD176"/>
    <mergeCell ref="A192:XFD192"/>
    <mergeCell ref="A205:XFD205"/>
    <mergeCell ref="A103:XFD103"/>
    <mergeCell ref="A112:XFD112"/>
    <mergeCell ref="A116:XFD116"/>
    <mergeCell ref="A125:XFD125"/>
    <mergeCell ref="A148:XFD148"/>
    <mergeCell ref="A155:XFD155"/>
    <mergeCell ref="A1:XFD1"/>
    <mergeCell ref="A2:XFD2"/>
    <mergeCell ref="A216:XFD216"/>
    <mergeCell ref="A215:XFD215"/>
    <mergeCell ref="A3:XFD3"/>
    <mergeCell ref="B4:C4"/>
    <mergeCell ref="A6:XFD6"/>
    <mergeCell ref="A12:XFD12"/>
    <mergeCell ref="A15:XFD15"/>
    <mergeCell ref="A19:XFD19"/>
    <mergeCell ref="A22:XFD22"/>
    <mergeCell ref="A25:XFD25"/>
    <mergeCell ref="A35:XFD35"/>
    <mergeCell ref="A47:XFD47"/>
    <mergeCell ref="A64:XFD64"/>
    <mergeCell ref="A72:XFD72"/>
  </mergeCells>
  <pageMargins left="0.7" right="0.7" top="0.78740157499999996" bottom="0.78740157499999996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XFD1"/>
    </sheetView>
  </sheetViews>
  <sheetFormatPr baseColWidth="10" defaultRowHeight="15" x14ac:dyDescent="0.3"/>
  <cols>
    <col min="1" max="1" width="9.140625" style="15" bestFit="1" customWidth="1"/>
    <col min="2" max="2" width="6.140625" style="16" customWidth="1"/>
    <col min="3" max="3" width="4.42578125" style="15" bestFit="1" customWidth="1"/>
    <col min="4" max="4" width="59.42578125" style="15" bestFit="1" customWidth="1"/>
    <col min="5" max="16384" width="11.42578125" style="15"/>
  </cols>
  <sheetData>
    <row r="1" spans="1:6" s="121" customFormat="1" x14ac:dyDescent="0.2">
      <c r="A1" s="120" t="s">
        <v>379</v>
      </c>
    </row>
    <row r="2" spans="1:6" s="110" customFormat="1" x14ac:dyDescent="0.3">
      <c r="A2" s="110" t="s">
        <v>28</v>
      </c>
    </row>
    <row r="3" spans="1:6" s="113" customFormat="1" x14ac:dyDescent="0.3"/>
    <row r="4" spans="1:6" x14ac:dyDescent="0.3">
      <c r="A4" s="64"/>
      <c r="B4" s="114" t="s">
        <v>158</v>
      </c>
      <c r="C4" s="114"/>
      <c r="D4" s="64"/>
      <c r="E4" s="94" t="s">
        <v>378</v>
      </c>
      <c r="F4" s="94" t="s">
        <v>377</v>
      </c>
    </row>
    <row r="5" spans="1:6" x14ac:dyDescent="0.3">
      <c r="A5" s="62" t="s">
        <v>157</v>
      </c>
      <c r="B5" s="63" t="s">
        <v>156</v>
      </c>
      <c r="C5" s="61" t="s">
        <v>155</v>
      </c>
      <c r="D5" s="62" t="s">
        <v>26</v>
      </c>
    </row>
    <row r="6" spans="1:6" s="118" customFormat="1" x14ac:dyDescent="0.3"/>
    <row r="7" spans="1:6" s="59" customFormat="1" x14ac:dyDescent="0.3">
      <c r="D7" s="60" t="s">
        <v>95</v>
      </c>
    </row>
    <row r="8" spans="1:6" x14ac:dyDescent="0.3">
      <c r="A8" s="29">
        <v>45020100</v>
      </c>
      <c r="B8" s="83" t="s">
        <v>360</v>
      </c>
      <c r="C8" s="29">
        <v>150</v>
      </c>
      <c r="D8" s="39" t="s">
        <v>376</v>
      </c>
      <c r="E8" s="42">
        <v>1.7</v>
      </c>
      <c r="F8" s="42"/>
    </row>
    <row r="9" spans="1:6" x14ac:dyDescent="0.3">
      <c r="A9" s="29"/>
      <c r="B9" s="83" t="s">
        <v>360</v>
      </c>
      <c r="C9" s="29">
        <v>151</v>
      </c>
      <c r="D9" s="39" t="s">
        <v>375</v>
      </c>
      <c r="E9" s="42">
        <v>1E-3</v>
      </c>
      <c r="F9" s="42"/>
    </row>
    <row r="10" spans="1:6" x14ac:dyDescent="0.3">
      <c r="A10" s="29"/>
      <c r="B10" s="83" t="s">
        <v>360</v>
      </c>
      <c r="C10" s="29">
        <v>200</v>
      </c>
      <c r="D10" s="39" t="s">
        <v>374</v>
      </c>
      <c r="E10" s="42">
        <v>1E-3</v>
      </c>
      <c r="F10" s="42"/>
    </row>
    <row r="11" spans="1:6" x14ac:dyDescent="0.3">
      <c r="A11" s="29"/>
      <c r="B11" s="83" t="s">
        <v>360</v>
      </c>
      <c r="C11" s="29">
        <v>201</v>
      </c>
      <c r="D11" s="39" t="s">
        <v>373</v>
      </c>
      <c r="E11" s="42">
        <v>1E-3</v>
      </c>
      <c r="F11" s="42"/>
    </row>
    <row r="12" spans="1:6" x14ac:dyDescent="0.3">
      <c r="A12" s="29"/>
      <c r="B12" s="83" t="s">
        <v>360</v>
      </c>
      <c r="C12" s="29">
        <v>400</v>
      </c>
      <c r="D12" s="39" t="s">
        <v>372</v>
      </c>
      <c r="E12" s="42">
        <v>1E-3</v>
      </c>
      <c r="F12" s="42"/>
    </row>
    <row r="13" spans="1:6" x14ac:dyDescent="0.3">
      <c r="A13" s="29"/>
      <c r="B13" s="83" t="s">
        <v>360</v>
      </c>
      <c r="C13" s="29">
        <v>401</v>
      </c>
      <c r="D13" s="39" t="s">
        <v>371</v>
      </c>
      <c r="E13" s="42">
        <v>1.4</v>
      </c>
      <c r="F13" s="42"/>
    </row>
    <row r="14" spans="1:6" x14ac:dyDescent="0.3">
      <c r="A14" s="29"/>
      <c r="B14" s="83" t="s">
        <v>360</v>
      </c>
      <c r="C14" s="29">
        <v>450</v>
      </c>
      <c r="D14" s="39" t="s">
        <v>370</v>
      </c>
      <c r="E14" s="42">
        <v>36.4</v>
      </c>
      <c r="F14" s="42"/>
    </row>
    <row r="15" spans="1:6" x14ac:dyDescent="0.3">
      <c r="A15" s="29"/>
      <c r="B15" s="83" t="s">
        <v>360</v>
      </c>
      <c r="C15" s="29">
        <v>500</v>
      </c>
      <c r="D15" s="39" t="s">
        <v>369</v>
      </c>
      <c r="E15" s="42">
        <v>0.75</v>
      </c>
      <c r="F15" s="42"/>
    </row>
    <row r="16" spans="1:6" x14ac:dyDescent="0.3">
      <c r="A16" s="29"/>
      <c r="B16" s="83" t="s">
        <v>360</v>
      </c>
      <c r="C16" s="29">
        <v>501</v>
      </c>
      <c r="D16" s="39" t="s">
        <v>368</v>
      </c>
      <c r="E16" s="42">
        <v>1E-3</v>
      </c>
      <c r="F16" s="42"/>
    </row>
    <row r="17" spans="1:6" x14ac:dyDescent="0.3">
      <c r="A17" s="29"/>
      <c r="B17" s="83" t="s">
        <v>360</v>
      </c>
      <c r="C17" s="29">
        <v>550</v>
      </c>
      <c r="D17" s="39" t="s">
        <v>367</v>
      </c>
      <c r="E17" s="42">
        <v>1.8009999999999999</v>
      </c>
      <c r="F17" s="42"/>
    </row>
    <row r="18" spans="1:6" x14ac:dyDescent="0.3">
      <c r="A18" s="29"/>
      <c r="B18" s="83" t="s">
        <v>360</v>
      </c>
      <c r="C18" s="29">
        <v>600</v>
      </c>
      <c r="D18" s="39" t="s">
        <v>366</v>
      </c>
      <c r="E18" s="42">
        <v>1E-3</v>
      </c>
      <c r="F18" s="42"/>
    </row>
    <row r="19" spans="1:6" x14ac:dyDescent="0.3">
      <c r="A19" s="29"/>
      <c r="B19" s="83" t="s">
        <v>360</v>
      </c>
      <c r="C19" s="29">
        <v>800</v>
      </c>
      <c r="D19" s="39" t="s">
        <v>365</v>
      </c>
      <c r="E19" s="42">
        <v>1E-3</v>
      </c>
      <c r="F19" s="42"/>
    </row>
    <row r="20" spans="1:6" x14ac:dyDescent="0.3">
      <c r="A20" s="29"/>
      <c r="B20" s="83" t="s">
        <v>360</v>
      </c>
      <c r="C20" s="29">
        <v>850</v>
      </c>
      <c r="D20" s="39" t="s">
        <v>364</v>
      </c>
      <c r="E20" s="42">
        <v>1E-3</v>
      </c>
      <c r="F20" s="42"/>
    </row>
    <row r="21" spans="1:6" x14ac:dyDescent="0.3">
      <c r="A21" s="29"/>
      <c r="B21" s="83" t="s">
        <v>360</v>
      </c>
      <c r="C21" s="29">
        <v>851</v>
      </c>
      <c r="D21" s="39" t="s">
        <v>363</v>
      </c>
      <c r="E21" s="42">
        <v>1E-3</v>
      </c>
      <c r="F21" s="42"/>
    </row>
    <row r="22" spans="1:6" x14ac:dyDescent="0.3">
      <c r="A22" s="29"/>
      <c r="B22" s="83" t="s">
        <v>360</v>
      </c>
      <c r="C22" s="29">
        <v>852</v>
      </c>
      <c r="D22" s="39" t="s">
        <v>362</v>
      </c>
      <c r="E22" s="42">
        <v>1E-3</v>
      </c>
      <c r="F22" s="42"/>
    </row>
    <row r="23" spans="1:6" x14ac:dyDescent="0.3">
      <c r="A23" s="29"/>
      <c r="B23" s="83" t="s">
        <v>360</v>
      </c>
      <c r="C23" s="29">
        <v>855</v>
      </c>
      <c r="D23" s="39" t="s">
        <v>361</v>
      </c>
      <c r="E23" s="42">
        <v>1E-3</v>
      </c>
      <c r="F23" s="42"/>
    </row>
    <row r="24" spans="1:6" x14ac:dyDescent="0.3">
      <c r="A24" s="29"/>
      <c r="B24" s="83" t="s">
        <v>360</v>
      </c>
      <c r="C24" s="29">
        <v>856</v>
      </c>
      <c r="D24" s="39" t="s">
        <v>359</v>
      </c>
      <c r="E24" s="42">
        <v>1E-3</v>
      </c>
      <c r="F24" s="42"/>
    </row>
    <row r="25" spans="1:6" x14ac:dyDescent="0.3">
      <c r="A25" s="29">
        <v>45020400</v>
      </c>
      <c r="B25" s="83" t="s">
        <v>358</v>
      </c>
      <c r="C25" s="29">
        <v>900</v>
      </c>
      <c r="D25" s="39" t="s">
        <v>357</v>
      </c>
      <c r="E25" s="42">
        <v>246.58500000000001</v>
      </c>
      <c r="F25" s="42">
        <v>300.78500000000003</v>
      </c>
    </row>
    <row r="26" spans="1:6" ht="16.5" x14ac:dyDescent="0.3">
      <c r="A26" s="37"/>
      <c r="B26" s="38"/>
      <c r="C26" s="38"/>
      <c r="D26" s="36" t="s">
        <v>356</v>
      </c>
      <c r="E26" s="35">
        <f>SUM(E8:E25)</f>
        <v>288.64799999999997</v>
      </c>
      <c r="F26" s="35">
        <f>SUM(F8:F25)</f>
        <v>300.78500000000003</v>
      </c>
    </row>
    <row r="27" spans="1:6" s="124" customFormat="1" x14ac:dyDescent="0.3"/>
    <row r="28" spans="1:6" x14ac:dyDescent="0.3">
      <c r="A28" s="37"/>
      <c r="B28" s="38"/>
      <c r="C28" s="37"/>
      <c r="D28" s="18" t="s">
        <v>355</v>
      </c>
      <c r="E28" s="17">
        <v>477.971</v>
      </c>
      <c r="F28" s="17">
        <v>490.113</v>
      </c>
    </row>
    <row r="30" spans="1:6" s="112" customFormat="1" ht="14.25" x14ac:dyDescent="0.3">
      <c r="A30" s="112" t="s">
        <v>0</v>
      </c>
    </row>
    <row r="31" spans="1:6" s="110" customFormat="1" ht="16.5" x14ac:dyDescent="0.3">
      <c r="A31" s="125" t="s">
        <v>354</v>
      </c>
    </row>
  </sheetData>
  <mergeCells count="8">
    <mergeCell ref="A6:XFD6"/>
    <mergeCell ref="A27:XFD27"/>
    <mergeCell ref="A1:XFD1"/>
    <mergeCell ref="A2:XFD2"/>
    <mergeCell ref="A31:XFD31"/>
    <mergeCell ref="A30:XFD30"/>
    <mergeCell ref="A3:XFD3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Tab.1</vt:lpstr>
      <vt:lpstr>Tabellenteil_Tab.1</vt:lpstr>
      <vt:lpstr>Tabellenteil_Tab.2</vt:lpstr>
      <vt:lpstr>Tabellenteil_Tab.3</vt:lpstr>
      <vt:lpstr>Tabellenteil_Tab.4</vt:lpstr>
      <vt:lpstr>Tabellenteil_Tab.5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Beiträge an internationale Organisationen - Tabellen 2016</dc:title>
  <cp:lastModifiedBy>Leicher</cp:lastModifiedBy>
  <cp:lastPrinted>2016-02-02T10:00:07Z</cp:lastPrinted>
  <dcterms:created xsi:type="dcterms:W3CDTF">2016-02-02T09:47:33Z</dcterms:created>
  <dcterms:modified xsi:type="dcterms:W3CDTF">2016-02-02T10:07:20Z</dcterms:modified>
</cp:coreProperties>
</file>